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int Tracker" sheetId="1" r:id="rId4"/>
    <sheet state="visible" name="Chores Submissions January" sheetId="2" r:id="rId5"/>
    <sheet state="visible" name="Chore Value" sheetId="3" r:id="rId6"/>
  </sheets>
  <definedNames/>
  <calcPr/>
</workbook>
</file>

<file path=xl/sharedStrings.xml><?xml version="1.0" encoding="utf-8"?>
<sst xmlns="http://schemas.openxmlformats.org/spreadsheetml/2006/main" count="75" uniqueCount="61">
  <si>
    <t>Dishes Week 1-2</t>
  </si>
  <si>
    <t>House Member</t>
  </si>
  <si>
    <t>Total Points</t>
  </si>
  <si>
    <t>2 hrs of Dishes Week 1-2</t>
  </si>
  <si>
    <t>2 hrs of Dishes Week 3-4</t>
  </si>
  <si>
    <t>Bathroom</t>
  </si>
  <si>
    <t>Base Chore Points</t>
  </si>
  <si>
    <t>Dish Destroyer Points</t>
  </si>
  <si>
    <t>Bathroom Points</t>
  </si>
  <si>
    <t>Column 9</t>
  </si>
  <si>
    <t>Abbie C.</t>
  </si>
  <si>
    <t>Abbi S.</t>
  </si>
  <si>
    <t>Alex</t>
  </si>
  <si>
    <t>Brandon</t>
  </si>
  <si>
    <t>Delanie</t>
  </si>
  <si>
    <t>Evie</t>
  </si>
  <si>
    <t>Jack</t>
  </si>
  <si>
    <t>Jackson H</t>
  </si>
  <si>
    <t>Jackson W</t>
  </si>
  <si>
    <t>Janey</t>
  </si>
  <si>
    <t>John</t>
  </si>
  <si>
    <t>Lilly</t>
  </si>
  <si>
    <t>Lillie</t>
  </si>
  <si>
    <t>Luca</t>
  </si>
  <si>
    <t>Luna</t>
  </si>
  <si>
    <t>Mark</t>
  </si>
  <si>
    <t>Min</t>
  </si>
  <si>
    <t>Test</t>
  </si>
  <si>
    <t>Timestamp</t>
  </si>
  <si>
    <t>Your Name</t>
  </si>
  <si>
    <t>Date completed</t>
  </si>
  <si>
    <t>Chore</t>
  </si>
  <si>
    <t xml:space="preserve">Time Spent </t>
  </si>
  <si>
    <t>Did you send a picture to Abbi? A picture is required or the submitted points will not count.</t>
  </si>
  <si>
    <t>Column 6</t>
  </si>
  <si>
    <t>Converted Time (Hours)</t>
  </si>
  <si>
    <t>Points/Hour</t>
  </si>
  <si>
    <t>Points Earned</t>
  </si>
  <si>
    <t>Den Druid</t>
  </si>
  <si>
    <t>30 min.</t>
  </si>
  <si>
    <t>Yes, I am a good person</t>
  </si>
  <si>
    <t>Recycling Rogue</t>
  </si>
  <si>
    <t>1 hr and 15 min.</t>
  </si>
  <si>
    <t>Bathroom A</t>
  </si>
  <si>
    <t>2 hrs</t>
  </si>
  <si>
    <t>Kitchen Warlock</t>
  </si>
  <si>
    <t>15 min.</t>
  </si>
  <si>
    <t>Laundry Goblin</t>
  </si>
  <si>
    <t>45 min.</t>
  </si>
  <si>
    <t>Points</t>
  </si>
  <si>
    <t>Hour</t>
  </si>
  <si>
    <t>Dining Druid + Mail Monk</t>
  </si>
  <si>
    <t>Kitchen Wizard</t>
  </si>
  <si>
    <t>Upstairs Sorcerer</t>
  </si>
  <si>
    <t>Downstairs Sorcerer</t>
  </si>
  <si>
    <t>Bathroom B</t>
  </si>
  <si>
    <t>Bathroom C</t>
  </si>
  <si>
    <t>Bathroom D</t>
  </si>
  <si>
    <t>Bathroom E</t>
  </si>
  <si>
    <t>Bathroom F</t>
  </si>
  <si>
    <t>Dish Destroyer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</si>
</sst>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4BCB7"/>
      </left>
      <right style="thin">
        <color rgb="FFF4BCB7"/>
      </right>
      <top style="thin">
        <color rgb="FFF4BCB7"/>
      </top>
      <bottom style="thin">
        <color rgb="FFF4BCB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17" fillId="0" fontId="1" numFmtId="164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14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vertical="bottom"/>
    </xf>
    <xf borderId="1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bottom"/>
    </xf>
    <xf borderId="20" fillId="0" fontId="1" numFmtId="16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1" fillId="0" fontId="1" numFmtId="1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2" fontId="2" numFmtId="0" xfId="0" applyAlignment="1" applyBorder="1" applyFill="1" applyFont="1">
      <alignment vertical="bottom"/>
    </xf>
    <xf borderId="23" fillId="0" fontId="2" numFmtId="0" xfId="0" applyAlignment="1" applyBorder="1" applyFont="1">
      <alignment horizontal="right" readingOrder="0" vertical="bottom"/>
    </xf>
    <xf borderId="23" fillId="0" fontId="2" numFmtId="0" xfId="0" applyAlignment="1" applyBorder="1" applyFont="1">
      <alignment readingOrder="0" vertical="bottom"/>
    </xf>
    <xf borderId="23" fillId="3" fontId="2" numFmtId="0" xfId="0" applyAlignment="1" applyBorder="1" applyFill="1" applyFont="1">
      <alignment readingOrder="0" vertical="bottom"/>
    </xf>
    <xf borderId="23" fillId="4" fontId="2" numFmtId="0" xfId="0" applyAlignment="1" applyBorder="1" applyFill="1" applyFont="1">
      <alignment vertical="bottom"/>
    </xf>
  </cellXfs>
  <cellStyles count="1">
    <cellStyle xfId="0" name="Normal" builtinId="0"/>
  </cellStyles>
  <dxfs count="9">
    <dxf>
      <font/>
      <fill>
        <patternFill patternType="solid">
          <fgColor rgb="FFF4BCB7"/>
          <bgColor rgb="FFF4BCB7"/>
        </patternFill>
      </fill>
      <border/>
    </dxf>
    <dxf>
      <font/>
      <fill>
        <patternFill patternType="solid">
          <fgColor rgb="FFF2DCA0"/>
          <bgColor rgb="FFF2DCA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Point Tracker-style">
      <tableStyleElement dxfId="4" type="headerRow"/>
      <tableStyleElement dxfId="5" type="firstRowStripe"/>
      <tableStyleElement dxfId="6" type="secondRowStripe"/>
    </tableStyle>
    <tableStyle count="3" pivot="0" name="Chores Submissions January-style">
      <tableStyleElement dxfId="7" type="headerRow"/>
      <tableStyleElement dxfId="5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I22" displayName="Table1" name="Table1" id="1">
  <tableColumns count="9">
    <tableColumn name="House Member" id="1"/>
    <tableColumn name="Total Points" id="2"/>
    <tableColumn name="2 hrs of Dishes Week 1-2" id="3"/>
    <tableColumn name="2 hrs of Dishes Week 3-4" id="4"/>
    <tableColumn name="Bathroom" id="5"/>
    <tableColumn name="Base Chore Points" id="6"/>
    <tableColumn name="Dish Destroyer Points" id="7"/>
    <tableColumn name="Bathroom Points" id="8"/>
    <tableColumn name="Column 9" id="9"/>
  </tableColumns>
  <tableStyleInfo name="Point Tracker-style" showColumnStripes="0" showFirstColumn="1" showLastColumn="1" showRowStripes="1"/>
</table>
</file>

<file path=xl/tables/table2.xml><?xml version="1.0" encoding="utf-8"?>
<table xmlns="http://schemas.openxmlformats.org/spreadsheetml/2006/main" ref="A1:J6" displayName="Form_Responses3" name="Form_Responses3" id="2">
  <tableColumns count="10">
    <tableColumn name="Timestamp" id="1"/>
    <tableColumn name="Your Name" id="2"/>
    <tableColumn name="Date completed" id="3"/>
    <tableColumn name="Chore" id="4"/>
    <tableColumn name="Time Spent " id="5"/>
    <tableColumn name="Did you send a picture to Abbi? A picture is required or the submitted points will not count." id="6"/>
    <tableColumn name="Column 6" id="7"/>
    <tableColumn name="Converted Time (Hours)" id="8"/>
    <tableColumn name="Points/Hour" id="9"/>
    <tableColumn name="Points Earned" id="10"/>
  </tableColumns>
  <tableStyleInfo name="Chores Submissions Janu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1.5"/>
    <col customWidth="1" min="3" max="3" width="12.25"/>
    <col customWidth="1" min="4" max="4" width="14.0"/>
    <col customWidth="1" min="5" max="5" width="12.75"/>
    <col customWidth="1" min="6" max="6" width="12.88"/>
    <col customWidth="1" min="7" max="7" width="15.75"/>
    <col customWidth="1" min="8" max="9" width="13.75"/>
  </cols>
  <sheetData>
    <row r="3" ht="1.5" customHeight="1">
      <c r="C3" s="1" t="s">
        <v>0</v>
      </c>
    </row>
    <row r="4" ht="44.25" customHeight="1">
      <c r="A4" s="2" t="s">
        <v>1</v>
      </c>
      <c r="B4" s="3" t="s">
        <v>2</v>
      </c>
      <c r="C4" s="4" t="s">
        <v>3</v>
      </c>
      <c r="D4" s="5" t="s">
        <v>4</v>
      </c>
      <c r="E4" s="5" t="s">
        <v>5</v>
      </c>
      <c r="F4" s="3" t="s">
        <v>6</v>
      </c>
      <c r="G4" s="3" t="s">
        <v>7</v>
      </c>
      <c r="H4" s="3" t="s">
        <v>8</v>
      </c>
      <c r="I4" s="6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 t="s">
        <v>10</v>
      </c>
      <c r="B5" s="9">
        <f t="shared" ref="B5:B22" si="1">F5+G5+H5</f>
        <v>0</v>
      </c>
      <c r="C5" s="10" t="b">
        <v>0</v>
      </c>
      <c r="D5" s="10" t="b">
        <v>0</v>
      </c>
      <c r="E5" s="10" t="b">
        <v>0</v>
      </c>
      <c r="F5" s="10">
        <f>IFERROR(__xludf.DUMMYFUNCTION("IFERROR(SUM(FILTER('Chores Submissions January'!J:J, 
   'Chores Submissions January'!B:B=A5, 
   REGEXMATCH('Chores Submissions January'!D:D, 
      ""Dining Druid + Mail Monk|Den Druid|Kitchen Wizard|Kitchen Warlock|Recycling Rogue|Laundry Goblin|Upstai"&amp;"rs Sorcerer|Downstairs Sorcerer""))), 0)"),0.0)</f>
        <v>0</v>
      </c>
      <c r="G5" s="10">
        <f>IFERROR(__xludf.DUMMYFUNCTION("IFERROR(SUM(FILTER('Chores Submissions January'!J:J, 
   'Chores Submissions January'!B:B=A5, 
   REGEXMATCH('Chores Submissions January'!D:D, 
      ""Dish Destroyer""))), 0)"),0.0)</f>
        <v>0</v>
      </c>
      <c r="H5" s="10">
        <f>IFERROR(__xludf.DUMMYFUNCTION("IFERROR(SUM(FILTER('Chores Submissions January'!J:J, 
   'Chores Submissions January'!B:B=A5, 
   REGEXMATCH('Chores Submissions January'!D:D, 
      ""Bathroom A|Bathroom B|Bathroom C|Bathroom D|Bathroom E|Bathroom F""))), 0)"),0.0)</f>
        <v>0</v>
      </c>
    </row>
    <row r="6">
      <c r="A6" s="11" t="s">
        <v>11</v>
      </c>
      <c r="B6" s="9">
        <f t="shared" si="1"/>
        <v>0</v>
      </c>
      <c r="C6" s="12" t="b">
        <v>0</v>
      </c>
      <c r="D6" s="12" t="b">
        <v>0</v>
      </c>
      <c r="E6" s="12" t="b">
        <v>0</v>
      </c>
      <c r="F6" s="12">
        <f>IFERROR(__xludf.DUMMYFUNCTION("IFERROR(SUM(FILTER('Chores Submissions January'!J:J, 
   'Chores Submissions January'!B:B=A6, 
   REGEXMATCH('Chores Submissions January'!D:D, 
      ""Dining Druid + Mail Monk|Den Druid|Kitchen Wizard|Kitchen Warlock|Recycling Rogue|Laundry Goblin|Upstai"&amp;"rs Sorcerer|Downstairs Sorcerer""))), 0)"),0.0)</f>
        <v>0</v>
      </c>
      <c r="G6" s="12">
        <f>IFERROR(__xludf.DUMMYFUNCTION("IFERROR(SUM(FILTER('Chores Submissions January'!J:J, 
   'Chores Submissions January'!B:B=A6, 
   REGEXMATCH('Chores Submissions January'!D:D, 
      ""Dish Destroyer""))), 0)"),0.0)</f>
        <v>0</v>
      </c>
      <c r="H6" s="12">
        <f>IFERROR(__xludf.DUMMYFUNCTION("IFERROR(SUM(FILTER('Chores Submissions January'!J:J, 
   'Chores Submissions January'!B:B=A6, 
   REGEXMATCH('Chores Submissions January'!D:D, 
      ""Bathroom A|Bathroom B|Bathroom C|Bathroom D|Bathroom E|Bathroom F""))), 0)"),0.0)</f>
        <v>0</v>
      </c>
    </row>
    <row r="7">
      <c r="A7" s="8" t="s">
        <v>12</v>
      </c>
      <c r="B7" s="9">
        <f t="shared" si="1"/>
        <v>0</v>
      </c>
      <c r="C7" s="10" t="b">
        <v>0</v>
      </c>
      <c r="D7" s="10" t="b">
        <v>0</v>
      </c>
      <c r="E7" s="10" t="b">
        <v>0</v>
      </c>
      <c r="F7" s="10">
        <f>IFERROR(__xludf.DUMMYFUNCTION("IFERROR(SUM(FILTER('Chores Submissions January'!J:J, 
   'Chores Submissions January'!B:B=A7, 
   REGEXMATCH('Chores Submissions January'!D:D, 
      ""Dining Druid + Mail Monk|Den Druid|Kitchen Wizard|Kitchen Warlock|Recycling Rogue|Laundry Goblin|Upstai"&amp;"rs Sorcerer|Downstairs Sorcerer""))), 0)"),0.0)</f>
        <v>0</v>
      </c>
      <c r="G7" s="10">
        <f>IFERROR(__xludf.DUMMYFUNCTION("IFERROR(SUM(FILTER('Chores Submissions January'!J:J, 
   'Chores Submissions January'!B:B=A7, 
   REGEXMATCH('Chores Submissions January'!D:D, 
      ""Dish Destroyer""))), 0)"),0.0)</f>
        <v>0</v>
      </c>
      <c r="H7" s="10">
        <f>IFERROR(__xludf.DUMMYFUNCTION("IFERROR(SUM(FILTER('Chores Submissions January'!J:J, 
   'Chores Submissions January'!B:B=A7, 
   REGEXMATCH('Chores Submissions January'!D:D, 
      ""Bathroom A|Bathroom B|Bathroom C|Bathroom D|Bathroom E|Bathroom F""))), 0)"),0.0)</f>
        <v>0</v>
      </c>
    </row>
    <row r="8">
      <c r="A8" s="11" t="s">
        <v>13</v>
      </c>
      <c r="B8" s="9">
        <f t="shared" si="1"/>
        <v>0</v>
      </c>
      <c r="C8" s="12" t="b">
        <v>0</v>
      </c>
      <c r="D8" s="12" t="b">
        <v>0</v>
      </c>
      <c r="E8" s="12" t="b">
        <v>0</v>
      </c>
      <c r="F8" s="12">
        <f>IFERROR(__xludf.DUMMYFUNCTION("IFERROR(SUM(FILTER('Chores Submissions January'!J:J, 
   'Chores Submissions January'!B:B=A8, 
   REGEXMATCH('Chores Submissions January'!D:D, 
      ""Dining Druid + Mail Monk|Den Druid|Kitchen Wizard|Kitchen Warlock|Recycling Rogue|Laundry Goblin|Upstai"&amp;"rs Sorcerer|Downstairs Sorcerer""))), 0)"),0.0)</f>
        <v>0</v>
      </c>
      <c r="G8" s="12">
        <f>IFERROR(__xludf.DUMMYFUNCTION("IFERROR(SUM(FILTER('Chores Submissions January'!J:J, 
   'Chores Submissions January'!B:B=A8, 
   REGEXMATCH('Chores Submissions January'!D:D, 
      ""Dish Destroyer""))), 0)"),0.0)</f>
        <v>0</v>
      </c>
      <c r="H8" s="12">
        <f>IFERROR(__xludf.DUMMYFUNCTION("IFERROR(SUM(FILTER('Chores Submissions January'!J:J, 
   'Chores Submissions January'!B:B=A8, 
   REGEXMATCH('Chores Submissions January'!D:D, 
      ""Bathroom A|Bathroom B|Bathroom C|Bathroom D|Bathroom E|Bathroom F""))), 0)"),0.0)</f>
        <v>0</v>
      </c>
    </row>
    <row r="9">
      <c r="A9" s="8" t="s">
        <v>14</v>
      </c>
      <c r="B9" s="9">
        <f t="shared" si="1"/>
        <v>0</v>
      </c>
      <c r="C9" s="10" t="b">
        <v>0</v>
      </c>
      <c r="D9" s="10" t="b">
        <v>0</v>
      </c>
      <c r="E9" s="10" t="b">
        <v>0</v>
      </c>
      <c r="F9" s="10">
        <f>IFERROR(__xludf.DUMMYFUNCTION("IFERROR(SUM(FILTER('Chores Submissions January'!J:J, 
   'Chores Submissions January'!B:B=A9, 
   REGEXMATCH('Chores Submissions January'!D:D, 
      ""Dining Druid + Mail Monk|Den Druid|Kitchen Wizard|Kitchen Warlock|Recycling Rogue|Laundry Goblin|Upstai"&amp;"rs Sorcerer|Downstairs Sorcerer""))), 0)"),0.0)</f>
        <v>0</v>
      </c>
      <c r="G9" s="10">
        <f>IFERROR(__xludf.DUMMYFUNCTION("IFERROR(SUM(FILTER('Chores Submissions January'!J:J, 
   'Chores Submissions January'!B:B=A9, 
   REGEXMATCH('Chores Submissions January'!D:D, 
      ""Dish Destroyer""))), 0)"),0.0)</f>
        <v>0</v>
      </c>
      <c r="H9" s="10">
        <f>IFERROR(__xludf.DUMMYFUNCTION("IFERROR(SUM(FILTER('Chores Submissions January'!J:J, 
   'Chores Submissions January'!B:B=A9, 
   REGEXMATCH('Chores Submissions January'!D:D, 
      ""Bathroom A|Bathroom B|Bathroom C|Bathroom D|Bathroom E|Bathroom F""))), 0)"),0.0)</f>
        <v>0</v>
      </c>
    </row>
    <row r="10">
      <c r="A10" s="11" t="s">
        <v>15</v>
      </c>
      <c r="B10" s="9">
        <f t="shared" si="1"/>
        <v>0</v>
      </c>
      <c r="C10" s="12" t="b">
        <v>0</v>
      </c>
      <c r="D10" s="12" t="b">
        <v>0</v>
      </c>
      <c r="E10" s="12" t="b">
        <v>0</v>
      </c>
      <c r="F10" s="12">
        <f>IFERROR(__xludf.DUMMYFUNCTION("IFERROR(SUM(FILTER('Chores Submissions January'!J:J, 
   'Chores Submissions January'!B:B=A10, 
   REGEXMATCH('Chores Submissions January'!D:D, 
      ""Dining Druid + Mail Monk|Den Druid|Kitchen Wizard|Kitchen Warlock|Recycling Rogue|Laundry Goblin|Upsta"&amp;"irs Sorcerer|Downstairs Sorcerer""))), 0)"),0.0)</f>
        <v>0</v>
      </c>
      <c r="G10" s="12">
        <f>IFERROR(__xludf.DUMMYFUNCTION("IFERROR(SUM(FILTER('Chores Submissions January'!J:J, 
   'Chores Submissions January'!B:B=A10, 
   REGEXMATCH('Chores Submissions January'!D:D, 
      ""Dish Destroyer""))), 0)"),0.0)</f>
        <v>0</v>
      </c>
      <c r="H10" s="12">
        <f>IFERROR(__xludf.DUMMYFUNCTION("IFERROR(SUM(FILTER('Chores Submissions January'!J:J, 
   'Chores Submissions January'!B:B=A10, 
   REGEXMATCH('Chores Submissions January'!D:D, 
      ""Bathroom A|Bathroom B|Bathroom C|Bathroom D|Bathroom E|Bathroom F""))), 0)"),0.0)</f>
        <v>0</v>
      </c>
    </row>
    <row r="11">
      <c r="A11" s="8" t="s">
        <v>16</v>
      </c>
      <c r="B11" s="9">
        <f t="shared" si="1"/>
        <v>0</v>
      </c>
      <c r="C11" s="10" t="b">
        <v>0</v>
      </c>
      <c r="D11" s="10" t="b">
        <v>0</v>
      </c>
      <c r="E11" s="10" t="b">
        <v>0</v>
      </c>
      <c r="F11" s="10">
        <f>IFERROR(__xludf.DUMMYFUNCTION("IFERROR(SUM(FILTER('Chores Submissions January'!J:J, 
   'Chores Submissions January'!B:B=A11, 
   REGEXMATCH('Chores Submissions January'!D:D, 
      ""Dining Druid + Mail Monk|Den Druid|Kitchen Wizard|Kitchen Warlock|Recycling Rogue|Laundry Goblin|Upsta"&amp;"irs Sorcerer|Downstairs Sorcerer""))), 0)"),0.0)</f>
        <v>0</v>
      </c>
      <c r="G11" s="10">
        <f>IFERROR(__xludf.DUMMYFUNCTION("IFERROR(SUM(FILTER('Chores Submissions January'!J:J, 
   'Chores Submissions January'!B:B=A11, 
   REGEXMATCH('Chores Submissions January'!D:D, 
      ""Dish Destroyer""))), 0)"),0.0)</f>
        <v>0</v>
      </c>
      <c r="H11" s="10">
        <f>IFERROR(__xludf.DUMMYFUNCTION("IFERROR(SUM(FILTER('Chores Submissions January'!J:J, 
   'Chores Submissions January'!B:B=A11, 
   REGEXMATCH('Chores Submissions January'!D:D, 
      ""Bathroom A|Bathroom B|Bathroom C|Bathroom D|Bathroom E|Bathroom F""))), 0)"),0.0)</f>
        <v>0</v>
      </c>
    </row>
    <row r="12">
      <c r="A12" s="11" t="s">
        <v>17</v>
      </c>
      <c r="B12" s="9">
        <f t="shared" si="1"/>
        <v>0</v>
      </c>
      <c r="C12" s="12" t="b">
        <v>0</v>
      </c>
      <c r="D12" s="12" t="b">
        <v>0</v>
      </c>
      <c r="E12" s="12" t="b">
        <v>0</v>
      </c>
      <c r="F12" s="12">
        <f>IFERROR(__xludf.DUMMYFUNCTION("IFERROR(SUM(FILTER('Chores Submissions January'!J:J, 
   'Chores Submissions January'!B:B=A12, 
   REGEXMATCH('Chores Submissions January'!D:D, 
      ""Dining Druid + Mail Monk|Den Druid|Kitchen Wizard|Kitchen Warlock|Recycling Rogue|Laundry Goblin|Upsta"&amp;"irs Sorcerer|Downstairs Sorcerer""))), 0)"),0.0)</f>
        <v>0</v>
      </c>
      <c r="G12" s="12">
        <f>IFERROR(__xludf.DUMMYFUNCTION("IFERROR(SUM(FILTER('Chores Submissions January'!J:J, 
   'Chores Submissions January'!B:B=A12, 
   REGEXMATCH('Chores Submissions January'!D:D, 
      ""Dish Destroyer""))), 0)"),0.0)</f>
        <v>0</v>
      </c>
      <c r="H12" s="12">
        <f>IFERROR(__xludf.DUMMYFUNCTION("IFERROR(SUM(FILTER('Chores Submissions January'!J:J, 
   'Chores Submissions January'!B:B=A12, 
   REGEXMATCH('Chores Submissions January'!D:D, 
      ""Bathroom A|Bathroom B|Bathroom C|Bathroom D|Bathroom E|Bathroom F""))), 0)"),0.0)</f>
        <v>0</v>
      </c>
    </row>
    <row r="13">
      <c r="A13" s="8" t="s">
        <v>18</v>
      </c>
      <c r="B13" s="9">
        <f t="shared" si="1"/>
        <v>0</v>
      </c>
      <c r="C13" s="10" t="b">
        <v>0</v>
      </c>
      <c r="D13" s="10" t="b">
        <v>0</v>
      </c>
      <c r="E13" s="10" t="b">
        <v>0</v>
      </c>
      <c r="F13" s="10">
        <f>IFERROR(__xludf.DUMMYFUNCTION("IFERROR(SUM(FILTER('Chores Submissions January'!J:J, 
   'Chores Submissions January'!B:B=A13, 
   REGEXMATCH('Chores Submissions January'!D:D, 
      ""Dining Druid + Mail Monk|Den Druid|Kitchen Wizard|Kitchen Warlock|Recycling Rogue|Laundry Goblin|Upsta"&amp;"irs Sorcerer|Downstairs Sorcerer""))), 0)"),0.0)</f>
        <v>0</v>
      </c>
      <c r="G13" s="10">
        <f>IFERROR(__xludf.DUMMYFUNCTION("IFERROR(SUM(FILTER('Chores Submissions January'!J:J, 
   'Chores Submissions January'!B:B=A13, 
   REGEXMATCH('Chores Submissions January'!D:D, 
      ""Dish Destroyer""))), 0)"),0.0)</f>
        <v>0</v>
      </c>
      <c r="H13" s="10">
        <f>IFERROR(__xludf.DUMMYFUNCTION("IFERROR(SUM(FILTER('Chores Submissions January'!J:J, 
   'Chores Submissions January'!B:B=A13, 
   REGEXMATCH('Chores Submissions January'!D:D, 
      ""Bathroom A|Bathroom B|Bathroom C|Bathroom D|Bathroom E|Bathroom F""))), 0)"),0.0)</f>
        <v>0</v>
      </c>
    </row>
    <row r="14">
      <c r="A14" s="11" t="s">
        <v>19</v>
      </c>
      <c r="B14" s="9">
        <f t="shared" si="1"/>
        <v>0</v>
      </c>
      <c r="C14" s="12" t="b">
        <v>0</v>
      </c>
      <c r="D14" s="12" t="b">
        <v>0</v>
      </c>
      <c r="E14" s="12" t="b">
        <v>0</v>
      </c>
      <c r="F14" s="12">
        <f>IFERROR(__xludf.DUMMYFUNCTION("IFERROR(SUM(FILTER('Chores Submissions January'!J:J, 
   'Chores Submissions January'!B:B=A14, 
   REGEXMATCH('Chores Submissions January'!D:D, 
      ""Dining Druid + Mail Monk|Den Druid|Kitchen Wizard|Kitchen Warlock|Recycling Rogue|Laundry Goblin|Upsta"&amp;"irs Sorcerer|Downstairs Sorcerer""))), 0)"),0.0)</f>
        <v>0</v>
      </c>
      <c r="G14" s="12">
        <f>IFERROR(__xludf.DUMMYFUNCTION("IFERROR(SUM(FILTER('Chores Submissions January'!J:J, 
   'Chores Submissions January'!B:B=A14, 
   REGEXMATCH('Chores Submissions January'!D:D, 
      ""Dish Destroyer""))), 0)"),0.0)</f>
        <v>0</v>
      </c>
      <c r="H14" s="12">
        <f>IFERROR(__xludf.DUMMYFUNCTION("IFERROR(SUM(FILTER('Chores Submissions January'!J:J, 
   'Chores Submissions January'!B:B=A14, 
   REGEXMATCH('Chores Submissions January'!D:D, 
      ""Bathroom A|Bathroom B|Bathroom C|Bathroom D|Bathroom E|Bathroom F""))), 0)"),0.0)</f>
        <v>0</v>
      </c>
    </row>
    <row r="15">
      <c r="A15" s="8" t="s">
        <v>20</v>
      </c>
      <c r="B15" s="9">
        <f t="shared" si="1"/>
        <v>0</v>
      </c>
      <c r="C15" s="10" t="b">
        <v>0</v>
      </c>
      <c r="D15" s="10" t="b">
        <v>0</v>
      </c>
      <c r="E15" s="10" t="b">
        <v>0</v>
      </c>
      <c r="F15" s="10">
        <f>IFERROR(__xludf.DUMMYFUNCTION("IFERROR(SUM(FILTER('Chores Submissions January'!J:J, 
   'Chores Submissions January'!B:B=A15, 
   REGEXMATCH('Chores Submissions January'!D:D, 
      ""Dining Druid + Mail Monk|Den Druid|Kitchen Wizard|Kitchen Warlock|Recycling Rogue|Laundry Goblin|Upsta"&amp;"irs Sorcerer|Downstairs Sorcerer""))), 0)"),0.0)</f>
        <v>0</v>
      </c>
      <c r="G15" s="10">
        <f>IFERROR(__xludf.DUMMYFUNCTION("IFERROR(SUM(FILTER('Chores Submissions January'!J:J, 
   'Chores Submissions January'!B:B=A15, 
   REGEXMATCH('Chores Submissions January'!D:D, 
      ""Dish Destroyer""))), 0)"),0.0)</f>
        <v>0</v>
      </c>
      <c r="H15" s="10">
        <f>IFERROR(__xludf.DUMMYFUNCTION("IFERROR(SUM(FILTER('Chores Submissions January'!J:J, 
   'Chores Submissions January'!B:B=A15, 
   REGEXMATCH('Chores Submissions January'!D:D, 
      ""Bathroom A|Bathroom B|Bathroom C|Bathroom D|Bathroom E|Bathroom F""))), 0)"),0.0)</f>
        <v>0</v>
      </c>
    </row>
    <row r="16">
      <c r="A16" s="11" t="s">
        <v>21</v>
      </c>
      <c r="B16" s="9">
        <f t="shared" si="1"/>
        <v>0</v>
      </c>
      <c r="C16" s="12" t="b">
        <v>0</v>
      </c>
      <c r="D16" s="12" t="b">
        <v>0</v>
      </c>
      <c r="E16" s="12" t="b">
        <v>0</v>
      </c>
      <c r="F16" s="12">
        <f>IFERROR(__xludf.DUMMYFUNCTION("IFERROR(SUM(FILTER('Chores Submissions January'!J:J, 
   'Chores Submissions January'!B:B=A16, 
   REGEXMATCH('Chores Submissions January'!D:D, 
      ""Dining Druid + Mail Monk|Den Druid|Kitchen Wizard|Kitchen Warlock|Recycling Rogue|Laundry Goblin|Upsta"&amp;"irs Sorcerer|Downstairs Sorcerer""))), 0)"),0.0)</f>
        <v>0</v>
      </c>
      <c r="G16" s="12">
        <f>IFERROR(__xludf.DUMMYFUNCTION("IFERROR(SUM(FILTER('Chores Submissions January'!J:J, 
   'Chores Submissions January'!B:B=A16, 
   REGEXMATCH('Chores Submissions January'!D:D, 
      ""Dish Destroyer""))), 0)"),0.0)</f>
        <v>0</v>
      </c>
      <c r="H16" s="12">
        <f>IFERROR(__xludf.DUMMYFUNCTION("IFERROR(SUM(FILTER('Chores Submissions January'!J:J, 
   'Chores Submissions January'!B:B=A16, 
   REGEXMATCH('Chores Submissions January'!D:D, 
      ""Bathroom A|Bathroom B|Bathroom C|Bathroom D|Bathroom E|Bathroom F""))), 0)"),0.0)</f>
        <v>0</v>
      </c>
    </row>
    <row r="17">
      <c r="A17" s="8" t="s">
        <v>22</v>
      </c>
      <c r="B17" s="9">
        <f t="shared" si="1"/>
        <v>0</v>
      </c>
      <c r="C17" s="10" t="b">
        <v>0</v>
      </c>
      <c r="D17" s="10" t="b">
        <v>0</v>
      </c>
      <c r="E17" s="10" t="b">
        <v>0</v>
      </c>
      <c r="F17" s="10">
        <f>IFERROR(__xludf.DUMMYFUNCTION("IFERROR(SUM(FILTER('Chores Submissions January'!J:J, 
   'Chores Submissions January'!B:B=A17, 
   REGEXMATCH('Chores Submissions January'!D:D, 
      ""Dining Druid + Mail Monk|Den Druid|Kitchen Wizard|Kitchen Warlock|Recycling Rogue|Laundry Goblin|Upsta"&amp;"irs Sorcerer|Downstairs Sorcerer""))), 0)"),0.0)</f>
        <v>0</v>
      </c>
      <c r="G17" s="10">
        <f>IFERROR(__xludf.DUMMYFUNCTION("IFERROR(SUM(FILTER('Chores Submissions January'!J:J, 
   'Chores Submissions January'!B:B=A17, 
   REGEXMATCH('Chores Submissions January'!D:D, 
      ""Dish Destroyer""))), 0)"),0.0)</f>
        <v>0</v>
      </c>
      <c r="H17" s="10">
        <f>IFERROR(__xludf.DUMMYFUNCTION("IFERROR(SUM(FILTER('Chores Submissions January'!J:J, 
   'Chores Submissions January'!B:B=A17, 
   REGEXMATCH('Chores Submissions January'!D:D, 
      ""Bathroom A|Bathroom B|Bathroom C|Bathroom D|Bathroom E|Bathroom F""))), 0)"),0.0)</f>
        <v>0</v>
      </c>
    </row>
    <row r="18">
      <c r="A18" s="11" t="s">
        <v>23</v>
      </c>
      <c r="B18" s="9">
        <f t="shared" si="1"/>
        <v>0</v>
      </c>
      <c r="C18" s="12" t="b">
        <v>0</v>
      </c>
      <c r="D18" s="12" t="b">
        <v>0</v>
      </c>
      <c r="E18" s="12" t="b">
        <v>0</v>
      </c>
      <c r="F18" s="12">
        <f>IFERROR(__xludf.DUMMYFUNCTION("IFERROR(SUM(FILTER('Chores Submissions January'!J:J, 
   'Chores Submissions January'!B:B=A18, 
   REGEXMATCH('Chores Submissions January'!D:D, 
      ""Dining Druid + Mail Monk|Den Druid|Kitchen Wizard|Kitchen Warlock|Recycling Rogue|Laundry Goblin|Upsta"&amp;"irs Sorcerer|Downstairs Sorcerer""))), 0)"),0.0)</f>
        <v>0</v>
      </c>
      <c r="G18" s="12">
        <f>IFERROR(__xludf.DUMMYFUNCTION("IFERROR(SUM(FILTER('Chores Submissions January'!J:J, 
   'Chores Submissions January'!B:B=A18, 
   REGEXMATCH('Chores Submissions January'!D:D, 
      ""Dish Destroyer""))), 0)"),0.0)</f>
        <v>0</v>
      </c>
      <c r="H18" s="12">
        <f>IFERROR(__xludf.DUMMYFUNCTION("IFERROR(SUM(FILTER('Chores Submissions January'!J:J, 
   'Chores Submissions January'!B:B=A18, 
   REGEXMATCH('Chores Submissions January'!D:D, 
      ""Bathroom A|Bathroom B|Bathroom C|Bathroom D|Bathroom E|Bathroom F""))), 0)"),0.0)</f>
        <v>0</v>
      </c>
    </row>
    <row r="19">
      <c r="A19" s="8" t="s">
        <v>24</v>
      </c>
      <c r="B19" s="9">
        <f t="shared" si="1"/>
        <v>0</v>
      </c>
      <c r="C19" s="10" t="b">
        <v>0</v>
      </c>
      <c r="D19" s="10" t="b">
        <v>0</v>
      </c>
      <c r="E19" s="10" t="b">
        <v>0</v>
      </c>
      <c r="F19" s="10">
        <f>IFERROR(__xludf.DUMMYFUNCTION("IFERROR(SUM(FILTER('Chores Submissions January'!J:J, 
   'Chores Submissions January'!B:B=A19, 
   REGEXMATCH('Chores Submissions January'!D:D, 
      ""Dining Druid + Mail Monk|Den Druid|Kitchen Wizard|Kitchen Warlock|Recycling Rogue|Laundry Goblin|Upsta"&amp;"irs Sorcerer|Downstairs Sorcerer""))), 0)"),0.0)</f>
        <v>0</v>
      </c>
      <c r="G19" s="10">
        <f>IFERROR(__xludf.DUMMYFUNCTION("IFERROR(SUM(FILTER('Chores Submissions January'!J:J, 
   'Chores Submissions January'!B:B=A19, 
   REGEXMATCH('Chores Submissions January'!D:D, 
      ""Dish Destroyer""))), 0)"),0.0)</f>
        <v>0</v>
      </c>
      <c r="H19" s="10">
        <f>IFERROR(__xludf.DUMMYFUNCTION("IFERROR(SUM(FILTER('Chores Submissions January'!J:J, 
   'Chores Submissions January'!B:B=A19, 
   REGEXMATCH('Chores Submissions January'!D:D, 
      ""Bathroom A|Bathroom B|Bathroom C|Bathroom D|Bathroom E|Bathroom F""))), 0)"),0.0)</f>
        <v>0</v>
      </c>
    </row>
    <row r="20">
      <c r="A20" s="11" t="s">
        <v>25</v>
      </c>
      <c r="B20" s="9">
        <f t="shared" si="1"/>
        <v>0</v>
      </c>
      <c r="C20" s="12" t="b">
        <v>0</v>
      </c>
      <c r="D20" s="12" t="b">
        <v>0</v>
      </c>
      <c r="E20" s="12" t="b">
        <v>0</v>
      </c>
      <c r="F20" s="12">
        <f>IFERROR(__xludf.DUMMYFUNCTION("IFERROR(SUM(FILTER('Chores Submissions January'!J:J, 
   'Chores Submissions January'!B:B=A20, 
   REGEXMATCH('Chores Submissions January'!D:D, 
      ""Dining Druid + Mail Monk|Den Druid|Kitchen Wizard|Kitchen Warlock|Recycling Rogue|Laundry Goblin|Upsta"&amp;"irs Sorcerer|Downstairs Sorcerer""))), 0)"),0.0)</f>
        <v>0</v>
      </c>
      <c r="G20" s="12">
        <f>IFERROR(__xludf.DUMMYFUNCTION("IFERROR(SUM(FILTER('Chores Submissions January'!J:J, 
   'Chores Submissions January'!B:B=A20, 
   REGEXMATCH('Chores Submissions January'!D:D, 
      ""Dish Destroyer""))), 0)"),0.0)</f>
        <v>0</v>
      </c>
      <c r="H20" s="12">
        <f>IFERROR(__xludf.DUMMYFUNCTION("IFERROR(SUM(FILTER('Chores Submissions January'!J:J, 
   'Chores Submissions January'!B:B=A20, 
   REGEXMATCH('Chores Submissions January'!D:D, 
      ""Bathroom A|Bathroom B|Bathroom C|Bathroom D|Bathroom E|Bathroom F""))), 0)"),0.0)</f>
        <v>0</v>
      </c>
    </row>
    <row r="21">
      <c r="A21" s="8" t="s">
        <v>26</v>
      </c>
      <c r="B21" s="9">
        <f t="shared" si="1"/>
        <v>0</v>
      </c>
      <c r="C21" s="10" t="b">
        <v>0</v>
      </c>
      <c r="D21" s="10" t="b">
        <v>0</v>
      </c>
      <c r="E21" s="10" t="b">
        <v>0</v>
      </c>
      <c r="F21" s="10">
        <f>IFERROR(__xludf.DUMMYFUNCTION("IFERROR(SUM(FILTER('Chores Submissions January'!J:J, 
   'Chores Submissions January'!B:B=A21, 
   REGEXMATCH('Chores Submissions January'!D:D, 
      ""Dining Druid + Mail Monk|Den Druid|Kitchen Wizard|Kitchen Warlock|Recycling Rogue|Laundry Goblin|Upsta"&amp;"irs Sorcerer|Downstairs Sorcerer""))), 0)"),0.0)</f>
        <v>0</v>
      </c>
      <c r="G21" s="10">
        <f>IFERROR(__xludf.DUMMYFUNCTION("IFERROR(SUM(FILTER('Chores Submissions January'!J:J, 
   'Chores Submissions January'!B:B=A21, 
   REGEXMATCH('Chores Submissions January'!D:D, 
      ""Dish Destroyer""))), 0)"),0.0)</f>
        <v>0</v>
      </c>
      <c r="H21" s="10">
        <f>IFERROR(__xludf.DUMMYFUNCTION("IFERROR(SUM(FILTER('Chores Submissions January'!J:J, 
   'Chores Submissions January'!B:B=A21, 
   REGEXMATCH('Chores Submissions January'!D:D, 
      ""Bathroom A|Bathroom B|Bathroom C|Bathroom D|Bathroom E|Bathroom F""))), 0)"),0.0)</f>
        <v>0</v>
      </c>
    </row>
    <row r="22">
      <c r="A22" s="13" t="s">
        <v>27</v>
      </c>
      <c r="B22" s="14">
        <f t="shared" si="1"/>
        <v>72.5</v>
      </c>
      <c r="C22" s="15" t="b">
        <v>0</v>
      </c>
      <c r="D22" s="15" t="b">
        <v>0</v>
      </c>
      <c r="E22" s="15" t="b">
        <v>0</v>
      </c>
      <c r="F22" s="15">
        <f>IFERROR(__xludf.DUMMYFUNCTION("IFERROR(SUM(FILTER('Chores Submissions January'!J:J, 
   'Chores Submissions January'!B:B=A22, 
   REGEXMATCH('Chores Submissions January'!D:D, 
      ""Dining Druid + Mail Monk|Den Druid|Kitchen Wizard|Kitchen Warlock|Recycling Rogue|Laundry Goblin|Upsta"&amp;"irs Sorcerer|Downstairs Sorcerer""))), 0)"),42.5)</f>
        <v>42.5</v>
      </c>
      <c r="G22" s="15">
        <f>IFERROR(__xludf.DUMMYFUNCTION("IFERROR(SUM(FILTER('Chores Submissions January'!J:J, 
   'Chores Submissions January'!B:B=A22, 
   REGEXMATCH('Chores Submissions January'!D:D, 
      ""Dish Destroyer""))), 0)"),0.0)</f>
        <v>0</v>
      </c>
      <c r="H22" s="15">
        <f>IFERROR(__xludf.DUMMYFUNCTION("IFERROR(SUM(FILTER('Chores Submissions January'!J:J, 
   'Chores Submissions January'!B:B=A22, 
   REGEXMATCH('Chores Submissions January'!D:D, 
      ""Bathroom A|Bathroom B|Bathroom C|Bathroom D|Bathroom E|Bathroom F""))), 0)"),30.0)</f>
        <v>30</v>
      </c>
    </row>
  </sheetData>
  <conditionalFormatting sqref="B5:B22">
    <cfRule type="cellIs" dxfId="0" priority="1" operator="between">
      <formula>0</formula>
      <formula>17.5</formula>
    </cfRule>
  </conditionalFormatting>
  <conditionalFormatting sqref="B5:B22">
    <cfRule type="cellIs" dxfId="1" priority="2" operator="between">
      <formula>17.5</formula>
      <formula>34.999</formula>
    </cfRule>
  </conditionalFormatting>
  <conditionalFormatting sqref="B5:B22">
    <cfRule type="cellIs" dxfId="2" priority="3" operator="greaterThanOrEqual">
      <formula>35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0.38"/>
    <col customWidth="1" min="3" max="3" width="12.13"/>
    <col customWidth="1" min="4" max="5" width="18.88"/>
    <col customWidth="1" min="6" max="6" width="24.88"/>
    <col customWidth="1" min="7" max="7" width="18.88"/>
    <col customWidth="1" min="8" max="8" width="14.5"/>
    <col customWidth="1" min="9" max="9" width="15.25"/>
    <col customWidth="1" min="10" max="10" width="16.38"/>
    <col customWidth="1" min="11" max="11" width="18.88"/>
    <col customWidth="1" min="12" max="12" width="32.75"/>
    <col customWidth="1" min="13" max="13" width="6.38"/>
    <col customWidth="1" min="14" max="14" width="8.5"/>
    <col customWidth="1" min="15" max="15" width="18.88"/>
  </cols>
  <sheetData>
    <row r="1">
      <c r="A1" s="16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7" t="s">
        <v>33</v>
      </c>
      <c r="G1" s="18" t="s">
        <v>34</v>
      </c>
      <c r="H1" s="17" t="s">
        <v>35</v>
      </c>
      <c r="I1" s="17" t="s">
        <v>36</v>
      </c>
      <c r="J1" s="19" t="s">
        <v>37</v>
      </c>
    </row>
    <row r="2">
      <c r="A2" s="20">
        <v>45672.79211355324</v>
      </c>
      <c r="B2" s="21" t="s">
        <v>27</v>
      </c>
      <c r="C2" s="22">
        <v>45672.0</v>
      </c>
      <c r="D2" s="21" t="s">
        <v>38</v>
      </c>
      <c r="E2" s="21" t="s">
        <v>39</v>
      </c>
      <c r="F2" s="21" t="s">
        <v>40</v>
      </c>
      <c r="G2" s="23"/>
      <c r="H2" s="23">
        <f t="shared" ref="H2:H6" si="1">IFS(E2="15 min.", 0.25, E2="30 min.", 0.5, E2="45 min.", 0.75, E2="1 hr", 1, E2="1 hr and 15 min.", 1.25, E2="1 hr and 30 min.", 1.5, E2="1 hr and 45 min.", 1.75, E2="2 hrs", 2,E2="", "")</f>
        <v>0.5</v>
      </c>
      <c r="I2" s="23">
        <f>VLOOKUP(D2, 'Chore Value'!A$2:B$16, 2, FALSE)</f>
        <v>15</v>
      </c>
      <c r="J2" s="24">
        <f t="shared" ref="J2:J6" si="2">I2*H2</f>
        <v>7.5</v>
      </c>
      <c r="O2" s="25"/>
    </row>
    <row r="3">
      <c r="A3" s="26">
        <v>45672.794662025466</v>
      </c>
      <c r="B3" s="27" t="s">
        <v>27</v>
      </c>
      <c r="C3" s="28">
        <v>45672.0</v>
      </c>
      <c r="D3" s="27" t="s">
        <v>41</v>
      </c>
      <c r="E3" s="27" t="s">
        <v>42</v>
      </c>
      <c r="F3" s="27" t="s">
        <v>40</v>
      </c>
      <c r="G3" s="29"/>
      <c r="H3" s="30">
        <f t="shared" si="1"/>
        <v>1.25</v>
      </c>
      <c r="I3" s="30">
        <f>VLOOKUP(D3, 'Chore Value'!A$2:B$16, 2, FALSE)</f>
        <v>15</v>
      </c>
      <c r="J3" s="31">
        <f t="shared" si="2"/>
        <v>18.75</v>
      </c>
      <c r="O3" s="32"/>
    </row>
    <row r="4">
      <c r="A4" s="33">
        <v>45672.79490226852</v>
      </c>
      <c r="B4" s="34" t="s">
        <v>27</v>
      </c>
      <c r="C4" s="35">
        <v>45672.0</v>
      </c>
      <c r="D4" s="34" t="s">
        <v>43</v>
      </c>
      <c r="E4" s="34" t="s">
        <v>44</v>
      </c>
      <c r="F4" s="34" t="s">
        <v>40</v>
      </c>
      <c r="G4" s="36"/>
      <c r="H4" s="23">
        <f t="shared" si="1"/>
        <v>2</v>
      </c>
      <c r="I4" s="23">
        <f>VLOOKUP(D4, 'Chore Value'!A$2:B$16, 2, FALSE)</f>
        <v>15</v>
      </c>
      <c r="J4" s="24">
        <f t="shared" si="2"/>
        <v>30</v>
      </c>
      <c r="O4" s="37"/>
    </row>
    <row r="5">
      <c r="A5" s="26">
        <v>45672.83658488426</v>
      </c>
      <c r="B5" s="27" t="s">
        <v>27</v>
      </c>
      <c r="C5" s="28">
        <v>45673.0</v>
      </c>
      <c r="D5" s="27" t="s">
        <v>45</v>
      </c>
      <c r="E5" s="27" t="s">
        <v>46</v>
      </c>
      <c r="F5" s="27" t="s">
        <v>40</v>
      </c>
      <c r="G5" s="29"/>
      <c r="H5" s="30">
        <f t="shared" si="1"/>
        <v>0.25</v>
      </c>
      <c r="I5" s="30">
        <f>VLOOKUP(D5, 'Chore Value'!A$2:B$16, 2, FALSE)</f>
        <v>20</v>
      </c>
      <c r="J5" s="31">
        <f t="shared" si="2"/>
        <v>5</v>
      </c>
      <c r="O5" s="37"/>
    </row>
    <row r="6">
      <c r="A6" s="38">
        <v>45672.83781467592</v>
      </c>
      <c r="B6" s="39" t="s">
        <v>27</v>
      </c>
      <c r="C6" s="40">
        <v>45672.0</v>
      </c>
      <c r="D6" s="39" t="s">
        <v>47</v>
      </c>
      <c r="E6" s="39" t="s">
        <v>48</v>
      </c>
      <c r="F6" s="39" t="s">
        <v>40</v>
      </c>
      <c r="G6" s="41"/>
      <c r="H6" s="42">
        <f t="shared" si="1"/>
        <v>0.75</v>
      </c>
      <c r="I6" s="43">
        <f>VLOOKUP(D6, 'Chore Value'!A$2:B$16, 2, FALSE)</f>
        <v>15</v>
      </c>
      <c r="J6" s="44">
        <f t="shared" si="2"/>
        <v>11.25</v>
      </c>
      <c r="O6" s="37"/>
    </row>
    <row r="7">
      <c r="O7" s="37"/>
    </row>
    <row r="8">
      <c r="O8" s="37"/>
    </row>
    <row r="9">
      <c r="O9" s="37"/>
    </row>
    <row r="10">
      <c r="O10" s="37"/>
    </row>
    <row r="11">
      <c r="O11" s="37"/>
    </row>
    <row r="12">
      <c r="O12" s="37"/>
    </row>
    <row r="13">
      <c r="O13" s="37"/>
    </row>
    <row r="14">
      <c r="O14" s="37"/>
    </row>
    <row r="15">
      <c r="O15" s="37"/>
    </row>
    <row r="16">
      <c r="O16" s="37"/>
    </row>
    <row r="17">
      <c r="O17" s="3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6.38"/>
    <col customWidth="1" min="3" max="3" width="5.75"/>
  </cols>
  <sheetData>
    <row r="1">
      <c r="B1" s="25" t="s">
        <v>49</v>
      </c>
      <c r="C1" s="25" t="s">
        <v>50</v>
      </c>
    </row>
    <row r="2">
      <c r="A2" s="45" t="s">
        <v>51</v>
      </c>
      <c r="B2" s="46">
        <v>15.0</v>
      </c>
      <c r="C2" s="47">
        <v>1.0</v>
      </c>
    </row>
    <row r="3">
      <c r="A3" s="45" t="s">
        <v>38</v>
      </c>
      <c r="B3" s="46">
        <v>15.0</v>
      </c>
      <c r="C3" s="47">
        <v>1.0</v>
      </c>
    </row>
    <row r="4">
      <c r="A4" s="45" t="s">
        <v>52</v>
      </c>
      <c r="B4" s="46">
        <v>20.0</v>
      </c>
      <c r="C4" s="47">
        <v>1.0</v>
      </c>
    </row>
    <row r="5">
      <c r="A5" s="45" t="s">
        <v>45</v>
      </c>
      <c r="B5" s="46">
        <v>20.0</v>
      </c>
      <c r="C5" s="47">
        <v>1.0</v>
      </c>
    </row>
    <row r="6">
      <c r="A6" s="45" t="s">
        <v>41</v>
      </c>
      <c r="B6" s="46">
        <v>15.0</v>
      </c>
      <c r="C6" s="47">
        <v>1.0</v>
      </c>
    </row>
    <row r="7">
      <c r="A7" s="45" t="s">
        <v>47</v>
      </c>
      <c r="B7" s="46">
        <v>15.0</v>
      </c>
      <c r="C7" s="47">
        <v>1.0</v>
      </c>
    </row>
    <row r="8">
      <c r="A8" s="45" t="s">
        <v>53</v>
      </c>
      <c r="B8" s="46">
        <v>15.0</v>
      </c>
      <c r="C8" s="47">
        <v>1.0</v>
      </c>
    </row>
    <row r="9">
      <c r="A9" s="45" t="s">
        <v>54</v>
      </c>
      <c r="B9" s="46">
        <v>15.0</v>
      </c>
      <c r="C9" s="47">
        <v>1.0</v>
      </c>
    </row>
    <row r="10">
      <c r="A10" s="48" t="s">
        <v>43</v>
      </c>
      <c r="B10" s="46">
        <v>15.0</v>
      </c>
      <c r="C10" s="47">
        <v>1.0</v>
      </c>
    </row>
    <row r="11">
      <c r="A11" s="48" t="s">
        <v>55</v>
      </c>
      <c r="B11" s="46">
        <v>15.0</v>
      </c>
      <c r="C11" s="47">
        <v>1.0</v>
      </c>
    </row>
    <row r="12">
      <c r="A12" s="48" t="s">
        <v>56</v>
      </c>
      <c r="B12" s="46">
        <v>15.0</v>
      </c>
      <c r="C12" s="47">
        <v>1.0</v>
      </c>
    </row>
    <row r="13">
      <c r="A13" s="48" t="s">
        <v>57</v>
      </c>
      <c r="B13" s="46">
        <v>15.0</v>
      </c>
      <c r="C13" s="47">
        <v>1.0</v>
      </c>
    </row>
    <row r="14">
      <c r="A14" s="48" t="s">
        <v>58</v>
      </c>
      <c r="B14" s="46">
        <v>15.0</v>
      </c>
      <c r="C14" s="47">
        <v>1.0</v>
      </c>
    </row>
    <row r="15">
      <c r="A15" s="48" t="s">
        <v>59</v>
      </c>
      <c r="B15" s="46">
        <v>15.0</v>
      </c>
      <c r="C15" s="47">
        <v>1.0</v>
      </c>
    </row>
    <row r="16">
      <c r="A16" s="49" t="s">
        <v>60</v>
      </c>
      <c r="B16" s="46">
        <v>15.0</v>
      </c>
      <c r="C16" s="47">
        <v>1.0</v>
      </c>
    </row>
  </sheetData>
  <drawing r:id="rId1"/>
</worksheet>
</file>