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R15" i="1"/>
  <c r="R16" i="1"/>
  <c r="R17" i="1"/>
  <c r="R18" i="1"/>
  <c r="R19" i="1"/>
  <c r="R20" i="1"/>
  <c r="R21" i="1"/>
  <c r="R22" i="1"/>
  <c r="R13" i="1"/>
  <c r="Q11" i="1" l="1"/>
  <c r="Q14" i="1"/>
  <c r="Q15" i="1"/>
  <c r="Q16" i="1"/>
  <c r="Q17" i="1"/>
  <c r="Q18" i="1"/>
  <c r="Q19" i="1"/>
  <c r="Q20" i="1"/>
  <c r="Q21" i="1"/>
  <c r="Q22" i="1"/>
  <c r="Q13" i="1"/>
  <c r="Q2" i="1"/>
  <c r="Q3" i="1"/>
  <c r="Q4" i="1"/>
  <c r="Q5" i="1"/>
  <c r="Q6" i="1"/>
  <c r="Q7" i="1"/>
  <c r="Q8" i="1"/>
  <c r="Q9" i="1"/>
  <c r="Q10" i="1"/>
  <c r="Q1" i="1"/>
  <c r="K5" i="1" l="1"/>
  <c r="K6" i="1"/>
  <c r="K7" i="1"/>
  <c r="K4" i="1"/>
  <c r="J5" i="1"/>
  <c r="J6" i="1"/>
  <c r="J7" i="1"/>
  <c r="J4" i="1"/>
  <c r="H5" i="1"/>
  <c r="H6" i="1"/>
  <c r="H7" i="1"/>
  <c r="H4" i="1"/>
  <c r="H3" i="1"/>
  <c r="H2" i="1"/>
  <c r="F5" i="1"/>
  <c r="F6" i="1"/>
  <c r="F7" i="1"/>
  <c r="F4" i="1"/>
  <c r="F3" i="1"/>
  <c r="F2" i="1"/>
</calcChain>
</file>

<file path=xl/sharedStrings.xml><?xml version="1.0" encoding="utf-8"?>
<sst xmlns="http://schemas.openxmlformats.org/spreadsheetml/2006/main" count="9" uniqueCount="9">
  <si>
    <t>масса</t>
  </si>
  <si>
    <t>период</t>
  </si>
  <si>
    <t>количество</t>
  </si>
  <si>
    <t>к</t>
  </si>
  <si>
    <t>момент</t>
  </si>
  <si>
    <t>погрешность</t>
  </si>
  <si>
    <t>погр к</t>
  </si>
  <si>
    <t>погр м</t>
  </si>
  <si>
    <t>погр 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</si>
</sst>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76" workbookViewId="0">
      <selection activeCell="R13" sqref="R13:R22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5</v>
      </c>
      <c r="P1">
        <v>3.08</v>
      </c>
      <c r="Q1">
        <f>$D$2 * 2553.9 * P1 * P1 - $F$2</f>
        <v>1662.3180772000032</v>
      </c>
    </row>
    <row r="2" spans="1:18" x14ac:dyDescent="0.3">
      <c r="A2">
        <v>1026.4000000000001</v>
      </c>
      <c r="B2">
        <v>88.6</v>
      </c>
      <c r="C2">
        <v>20</v>
      </c>
      <c r="D2">
        <v>0.40699999999999997</v>
      </c>
      <c r="F2">
        <f>$D$2*A2*B2*B2/C2/C2</f>
        <v>8198.1999255199989</v>
      </c>
      <c r="H2">
        <f>$F2*SQRT($D$12*$D$12/$D$2/$D$2 + $A$12*$A$12/$A2/$A2 + 4*$B$12*$B$12/$B2/$B2)</f>
        <v>88.832720879067949</v>
      </c>
      <c r="P2">
        <v>3.1</v>
      </c>
      <c r="Q2">
        <f t="shared" ref="Q2:Q11" si="0">$D$2 * 2553.9 * P2 * P2 - $F$2</f>
        <v>1790.7925274800018</v>
      </c>
    </row>
    <row r="3" spans="1:18" x14ac:dyDescent="0.3">
      <c r="F3" t="e">
        <f t="shared" ref="F3" si="1">$D$2*A3*B3*B3/C3/C3</f>
        <v>#DIV/0!</v>
      </c>
      <c r="H3" t="e">
        <f t="shared" ref="H3" si="2">$F3*SQRT($D$12*$D$12/$D$2/$D$2 + $A$12*$A$12/$A3/$A3 + 4*$B$12*$B$12/$B3/$B3)</f>
        <v>#DIV/0!</v>
      </c>
      <c r="P3">
        <v>3.13</v>
      </c>
      <c r="Q3">
        <f t="shared" si="0"/>
        <v>1985.0633588500004</v>
      </c>
    </row>
    <row r="4" spans="1:18" x14ac:dyDescent="0.3">
      <c r="A4">
        <v>775.5</v>
      </c>
      <c r="B4">
        <v>84</v>
      </c>
      <c r="C4">
        <v>20</v>
      </c>
      <c r="F4">
        <f>$D$2*(A4+$A$2)*B4*B4/C4/C4</f>
        <v>12936.705012</v>
      </c>
      <c r="H4">
        <f>$F4*SQRT($D$12*$D$12/$D$2/$D$2 + $A$12*$A$12/($A4 + $A$2)/($A4+$A$2) + 4*$B$12*$B$12/$B4/$B4)</f>
        <v>140.1767002874272</v>
      </c>
      <c r="J4">
        <f>$F4-$F$2</f>
        <v>4738.5050864800014</v>
      </c>
      <c r="K4">
        <f>SQRT($H$2*$H$2 + H4*H4)</f>
        <v>165.95408883859895</v>
      </c>
      <c r="P4">
        <v>3.17</v>
      </c>
      <c r="Q4">
        <f t="shared" si="0"/>
        <v>2247.0015584500015</v>
      </c>
    </row>
    <row r="5" spans="1:18" x14ac:dyDescent="0.3">
      <c r="A5">
        <v>580.6</v>
      </c>
      <c r="B5">
        <v>79</v>
      </c>
      <c r="C5">
        <v>20</v>
      </c>
      <c r="F5">
        <f t="shared" ref="F5:F7" si="3">$D$2*(A5+$A$2)*B5*B5/C5/C5</f>
        <v>10204.7995225</v>
      </c>
      <c r="H5">
        <f t="shared" ref="H5:H7" si="4">$F5*SQRT($D$12*$D$12/$D$2/$D$2 + $A$12*$A$12/($A5 + $A$2)/($A5+$A$2) + 4*$B$12*$B$12/$B5/$B5)</f>
        <v>110.57523134090769</v>
      </c>
      <c r="J5">
        <f t="shared" ref="J5:J7" si="5">$F5-$F$2</f>
        <v>2006.5995969800006</v>
      </c>
      <c r="K5">
        <f t="shared" ref="K5:K7" si="6">SQRT($H$2*$H$2 + H5*H5)</f>
        <v>141.83840835568358</v>
      </c>
      <c r="P5">
        <v>3.23</v>
      </c>
      <c r="Q5">
        <f t="shared" si="0"/>
        <v>2646.1454816500027</v>
      </c>
    </row>
    <row r="6" spans="1:18" x14ac:dyDescent="0.3">
      <c r="A6">
        <v>1101.5</v>
      </c>
      <c r="B6">
        <v>75</v>
      </c>
      <c r="C6">
        <v>20</v>
      </c>
      <c r="F6">
        <f t="shared" si="3"/>
        <v>12178.90265625</v>
      </c>
      <c r="H6">
        <f t="shared" si="4"/>
        <v>131.96585646469171</v>
      </c>
      <c r="J6">
        <f t="shared" si="5"/>
        <v>3980.7027307300013</v>
      </c>
      <c r="K6">
        <f t="shared" si="6"/>
        <v>159.07934992084299</v>
      </c>
      <c r="P6">
        <v>3.29</v>
      </c>
      <c r="Q6">
        <f t="shared" si="0"/>
        <v>3052.7733534100025</v>
      </c>
    </row>
    <row r="7" spans="1:18" x14ac:dyDescent="0.3">
      <c r="A7">
        <v>1356.1</v>
      </c>
      <c r="B7">
        <v>78.400000000000006</v>
      </c>
      <c r="C7">
        <v>20</v>
      </c>
      <c r="F7">
        <f t="shared" si="3"/>
        <v>14900.452336000002</v>
      </c>
      <c r="H7">
        <f t="shared" si="4"/>
        <v>161.45517509872087</v>
      </c>
      <c r="J7">
        <f t="shared" si="5"/>
        <v>6702.2524104800032</v>
      </c>
      <c r="K7">
        <f t="shared" si="6"/>
        <v>184.2797489279194</v>
      </c>
      <c r="P7">
        <v>3.35</v>
      </c>
      <c r="Q7">
        <f t="shared" si="0"/>
        <v>3466.8851737300029</v>
      </c>
    </row>
    <row r="8" spans="1:18" x14ac:dyDescent="0.3">
      <c r="P8">
        <v>3.43</v>
      </c>
      <c r="Q8">
        <f t="shared" si="0"/>
        <v>4030.6759652500023</v>
      </c>
    </row>
    <row r="9" spans="1:18" x14ac:dyDescent="0.3">
      <c r="P9">
        <v>3.53</v>
      </c>
      <c r="Q9">
        <f t="shared" si="0"/>
        <v>4754.1243260499996</v>
      </c>
    </row>
    <row r="10" spans="1:18" x14ac:dyDescent="0.3">
      <c r="P10">
        <v>3.63</v>
      </c>
      <c r="Q10">
        <f t="shared" si="0"/>
        <v>5498.3614328500007</v>
      </c>
    </row>
    <row r="11" spans="1:18" x14ac:dyDescent="0.3">
      <c r="A11" t="s">
        <v>7</v>
      </c>
      <c r="B11" t="s">
        <v>8</v>
      </c>
      <c r="D11" t="s">
        <v>6</v>
      </c>
      <c r="P11">
        <v>3.07</v>
      </c>
      <c r="Q11">
        <f t="shared" si="0"/>
        <v>1598.3926832500001</v>
      </c>
    </row>
    <row r="12" spans="1:18" x14ac:dyDescent="0.3">
      <c r="A12">
        <v>0.05</v>
      </c>
      <c r="B12">
        <v>2.5000000000000001E-3</v>
      </c>
      <c r="D12">
        <v>4.4099999999999999E-3</v>
      </c>
    </row>
    <row r="13" spans="1:18" x14ac:dyDescent="0.3">
      <c r="P13">
        <v>1</v>
      </c>
      <c r="Q13">
        <f>P13/2*P13/2</f>
        <v>0.25</v>
      </c>
      <c r="R13">
        <f xml:space="preserve"> 0.25 * Q13</f>
        <v>6.25E-2</v>
      </c>
    </row>
    <row r="14" spans="1:18" x14ac:dyDescent="0.3">
      <c r="P14">
        <v>2</v>
      </c>
      <c r="Q14">
        <f t="shared" ref="Q14:Q22" si="7">P14/2*P14/2</f>
        <v>1</v>
      </c>
      <c r="R14">
        <f t="shared" ref="R14:R22" si="8" xml:space="preserve"> 0.25 * Q14</f>
        <v>0.25</v>
      </c>
    </row>
    <row r="15" spans="1:18" x14ac:dyDescent="0.3">
      <c r="P15">
        <v>3</v>
      </c>
      <c r="Q15">
        <f t="shared" si="7"/>
        <v>2.25</v>
      </c>
      <c r="R15">
        <f t="shared" si="8"/>
        <v>0.5625</v>
      </c>
    </row>
    <row r="16" spans="1:18" x14ac:dyDescent="0.3">
      <c r="P16">
        <v>4</v>
      </c>
      <c r="Q16">
        <f t="shared" si="7"/>
        <v>4</v>
      </c>
      <c r="R16">
        <f t="shared" si="8"/>
        <v>1</v>
      </c>
    </row>
    <row r="17" spans="16:18" x14ac:dyDescent="0.3">
      <c r="P17">
        <v>5</v>
      </c>
      <c r="Q17">
        <f t="shared" si="7"/>
        <v>6.25</v>
      </c>
      <c r="R17">
        <f t="shared" si="8"/>
        <v>1.5625</v>
      </c>
    </row>
    <row r="18" spans="16:18" x14ac:dyDescent="0.3">
      <c r="P18">
        <v>6</v>
      </c>
      <c r="Q18">
        <f t="shared" si="7"/>
        <v>9</v>
      </c>
      <c r="R18">
        <f t="shared" si="8"/>
        <v>2.25</v>
      </c>
    </row>
    <row r="19" spans="16:18" x14ac:dyDescent="0.3">
      <c r="P19">
        <v>7</v>
      </c>
      <c r="Q19">
        <f t="shared" si="7"/>
        <v>12.25</v>
      </c>
      <c r="R19">
        <f t="shared" si="8"/>
        <v>3.0625</v>
      </c>
    </row>
    <row r="20" spans="16:18" x14ac:dyDescent="0.3">
      <c r="P20">
        <v>8</v>
      </c>
      <c r="Q20">
        <f t="shared" si="7"/>
        <v>16</v>
      </c>
      <c r="R20">
        <f t="shared" si="8"/>
        <v>4</v>
      </c>
    </row>
    <row r="21" spans="16:18" x14ac:dyDescent="0.3">
      <c r="P21">
        <v>9</v>
      </c>
      <c r="Q21">
        <f t="shared" si="7"/>
        <v>20.25</v>
      </c>
      <c r="R21">
        <f t="shared" si="8"/>
        <v>5.0625</v>
      </c>
    </row>
    <row r="22" spans="16:18" x14ac:dyDescent="0.3">
      <c r="P22">
        <v>10</v>
      </c>
      <c r="Q22">
        <f t="shared" si="7"/>
        <v>25</v>
      </c>
      <c r="R22">
        <f t="shared" si="8"/>
        <v>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2019-11-07T16:01:40Z</dcterms:modified>
</cp:coreProperties>
</file>