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H5" i="1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N15" i="1" l="1"/>
  <c r="N14" i="1"/>
  <c r="N13" i="1"/>
  <c r="N12" i="1"/>
  <c r="N11" i="1"/>
  <c r="N10" i="1"/>
  <c r="N9" i="1"/>
  <c r="N8" i="1"/>
  <c r="N7" i="1"/>
  <c r="N6" i="1"/>
  <c r="N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5" i="1"/>
  <c r="L6" i="1"/>
  <c r="L7" i="1"/>
  <c r="L8" i="1"/>
  <c r="L9" i="1"/>
  <c r="L10" i="1"/>
  <c r="L11" i="1"/>
  <c r="L12" i="1"/>
  <c r="L13" i="1"/>
  <c r="L14" i="1"/>
  <c r="L15" i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5" i="1"/>
</calcChain>
</file>

<file path=xl/sharedStrings.xml><?xml version="1.0" encoding="utf-8"?>
<sst xmlns="http://schemas.openxmlformats.org/spreadsheetml/2006/main" count="13" uniqueCount="11">
  <si>
    <t>нач</t>
  </si>
  <si>
    <t>кон</t>
  </si>
  <si>
    <t>вода</t>
  </si>
  <si>
    <t>δ</t>
  </si>
  <si>
    <t>ln(P)</t>
  </si>
  <si>
    <t>1/T</t>
  </si>
  <si>
    <t>ln(p)</t>
  </si>
  <si>
    <t>T</t>
  </si>
  <si>
    <t>Нижняя</t>
  </si>
  <si>
    <t>Верхняя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</si>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</sst>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p(T) </a:t>
            </a:r>
            <a:r>
              <a:rPr lang="ru-RU"/>
              <a:t>для</a:t>
            </a:r>
            <a:r>
              <a:rPr lang="ru-RU" baseline="0"/>
              <a:t> </a:t>
            </a:r>
            <a:r>
              <a:rPr lang="ru-RU"/>
              <a:t>спирта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8.3801624947626024E-2"/>
                  <c:y val="-1.10739553341860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Лист1!$B$5:$B$25</c:f>
              <c:numCache>
                <c:formatCode>General</c:formatCode>
                <c:ptCount val="21"/>
                <c:pt idx="0">
                  <c:v>293</c:v>
                </c:pt>
                <c:pt idx="1">
                  <c:v>294</c:v>
                </c:pt>
                <c:pt idx="2">
                  <c:v>295</c:v>
                </c:pt>
                <c:pt idx="3">
                  <c:v>296</c:v>
                </c:pt>
                <c:pt idx="4">
                  <c:v>297</c:v>
                </c:pt>
                <c:pt idx="5">
                  <c:v>298</c:v>
                </c:pt>
                <c:pt idx="6">
                  <c:v>299</c:v>
                </c:pt>
                <c:pt idx="7">
                  <c:v>300</c:v>
                </c:pt>
                <c:pt idx="8">
                  <c:v>301</c:v>
                </c:pt>
                <c:pt idx="9">
                  <c:v>302</c:v>
                </c:pt>
                <c:pt idx="10">
                  <c:v>303</c:v>
                </c:pt>
                <c:pt idx="11">
                  <c:v>304</c:v>
                </c:pt>
                <c:pt idx="12">
                  <c:v>305</c:v>
                </c:pt>
                <c:pt idx="13">
                  <c:v>306</c:v>
                </c:pt>
                <c:pt idx="14">
                  <c:v>307</c:v>
                </c:pt>
                <c:pt idx="15">
                  <c:v>308</c:v>
                </c:pt>
                <c:pt idx="16">
                  <c:v>309</c:v>
                </c:pt>
                <c:pt idx="17">
                  <c:v>310</c:v>
                </c:pt>
                <c:pt idx="18">
                  <c:v>311</c:v>
                </c:pt>
                <c:pt idx="19">
                  <c:v>312</c:v>
                </c:pt>
                <c:pt idx="20">
                  <c:v>313</c:v>
                </c:pt>
              </c:numCache>
            </c:numRef>
          </c:xVal>
          <c:yVal>
            <c:numRef>
              <c:f>Лист1!$F$5:$F$25</c:f>
              <c:numCache>
                <c:formatCode>General</c:formatCode>
                <c:ptCount val="21"/>
                <c:pt idx="0">
                  <c:v>4823.7712380000003</c:v>
                </c:pt>
                <c:pt idx="1">
                  <c:v>5062.9665059999998</c:v>
                </c:pt>
                <c:pt idx="2">
                  <c:v>5302.1617740000002</c:v>
                </c:pt>
                <c:pt idx="3">
                  <c:v>5727.3978060000018</c:v>
                </c:pt>
                <c:pt idx="4">
                  <c:v>6006.458952</c:v>
                </c:pt>
                <c:pt idx="5">
                  <c:v>6444.9836100000002</c:v>
                </c:pt>
                <c:pt idx="6">
                  <c:v>6803.7765119999995</c:v>
                </c:pt>
                <c:pt idx="7">
                  <c:v>7322.0329260000008</c:v>
                </c:pt>
                <c:pt idx="8">
                  <c:v>7800.4234620000016</c:v>
                </c:pt>
                <c:pt idx="9">
                  <c:v>8225.6594940000014</c:v>
                </c:pt>
                <c:pt idx="10">
                  <c:v>8810.3590380000023</c:v>
                </c:pt>
                <c:pt idx="11">
                  <c:v>9421.6358340000006</c:v>
                </c:pt>
                <c:pt idx="12">
                  <c:v>9913.314996000001</c:v>
                </c:pt>
                <c:pt idx="13">
                  <c:v>10391.705532000002</c:v>
                </c:pt>
                <c:pt idx="14">
                  <c:v>11016.270954</c:v>
                </c:pt>
                <c:pt idx="15">
                  <c:v>11587.681872000003</c:v>
                </c:pt>
                <c:pt idx="16">
                  <c:v>12278.690424000002</c:v>
                </c:pt>
                <c:pt idx="17">
                  <c:v>12889.96722</c:v>
                </c:pt>
                <c:pt idx="18">
                  <c:v>13554.398520000001</c:v>
                </c:pt>
                <c:pt idx="19">
                  <c:v>14205.541193999999</c:v>
                </c:pt>
                <c:pt idx="20">
                  <c:v>14856.683868000002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4-44C3-AD4A-EE984702A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213488"/>
        <c:axId val="328207584"/>
      </c:scatterChart>
      <c:valAx>
        <c:axId val="32821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8207584"/>
        <c:crosses val="autoZero"/>
        <c:crossBetween val="midCat"/>
      </c:valAx>
      <c:valAx>
        <c:axId val="32820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821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Calibri" panose="020F0502020204030204" pitchFamily="34" charset="0"/>
                <a:cs typeface="Calibri" panose="020F0502020204030204" pitchFamily="34" charset="0"/>
              </a:rPr>
              <a:t>δ</a:t>
            </a: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(T) </a:t>
            </a:r>
            <a:r>
              <a:rPr lang="ru-RU">
                <a:latin typeface="Calibri" panose="020F0502020204030204" pitchFamily="34" charset="0"/>
                <a:cs typeface="Calibri" panose="020F0502020204030204" pitchFamily="34" charset="0"/>
              </a:rPr>
              <a:t>вода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Лист1!$B$5:$B$25</c:f>
              <c:numCache>
                <c:formatCode>General</c:formatCode>
                <c:ptCount val="21"/>
                <c:pt idx="0">
                  <c:v>293</c:v>
                </c:pt>
                <c:pt idx="1">
                  <c:v>294</c:v>
                </c:pt>
                <c:pt idx="2">
                  <c:v>295</c:v>
                </c:pt>
                <c:pt idx="3">
                  <c:v>296</c:v>
                </c:pt>
                <c:pt idx="4">
                  <c:v>297</c:v>
                </c:pt>
                <c:pt idx="5">
                  <c:v>298</c:v>
                </c:pt>
                <c:pt idx="6">
                  <c:v>299</c:v>
                </c:pt>
                <c:pt idx="7">
                  <c:v>300</c:v>
                </c:pt>
                <c:pt idx="8">
                  <c:v>301</c:v>
                </c:pt>
                <c:pt idx="9">
                  <c:v>302</c:v>
                </c:pt>
                <c:pt idx="10">
                  <c:v>303</c:v>
                </c:pt>
                <c:pt idx="11">
                  <c:v>304</c:v>
                </c:pt>
                <c:pt idx="12">
                  <c:v>305</c:v>
                </c:pt>
                <c:pt idx="13">
                  <c:v>306</c:v>
                </c:pt>
                <c:pt idx="14">
                  <c:v>307</c:v>
                </c:pt>
                <c:pt idx="15">
                  <c:v>308</c:v>
                </c:pt>
                <c:pt idx="16">
                  <c:v>309</c:v>
                </c:pt>
                <c:pt idx="17">
                  <c:v>310</c:v>
                </c:pt>
                <c:pt idx="18">
                  <c:v>311</c:v>
                </c:pt>
                <c:pt idx="19">
                  <c:v>312</c:v>
                </c:pt>
                <c:pt idx="20">
                  <c:v>313</c:v>
                </c:pt>
              </c:numCache>
            </c:numRef>
          </c:xVal>
          <c:yVal>
            <c:numRef>
              <c:f>Лист1!$L$5:$L$25</c:f>
              <c:numCache>
                <c:formatCode>General</c:formatCode>
                <c:ptCount val="21"/>
                <c:pt idx="0">
                  <c:v>1.87</c:v>
                </c:pt>
                <c:pt idx="1">
                  <c:v>1.9000000000000004</c:v>
                </c:pt>
                <c:pt idx="2">
                  <c:v>2.0100000000000002</c:v>
                </c:pt>
                <c:pt idx="3">
                  <c:v>2.1</c:v>
                </c:pt>
                <c:pt idx="4">
                  <c:v>2.2799999999999998</c:v>
                </c:pt>
                <c:pt idx="5">
                  <c:v>2.4100000000000006</c:v>
                </c:pt>
                <c:pt idx="6">
                  <c:v>2.5499999999999998</c:v>
                </c:pt>
                <c:pt idx="7">
                  <c:v>2.7299999999999995</c:v>
                </c:pt>
                <c:pt idx="8">
                  <c:v>2.87</c:v>
                </c:pt>
                <c:pt idx="9">
                  <c:v>3.04</c:v>
                </c:pt>
                <c:pt idx="10">
                  <c:v>3.19</c:v>
                </c:pt>
                <c:pt idx="11">
                  <c:v>3.3900000000000006</c:v>
                </c:pt>
                <c:pt idx="12">
                  <c:v>3.5699999999999994</c:v>
                </c:pt>
                <c:pt idx="13">
                  <c:v>3.7600000000000002</c:v>
                </c:pt>
                <c:pt idx="14">
                  <c:v>3.9800000000000004</c:v>
                </c:pt>
                <c:pt idx="15">
                  <c:v>4.18</c:v>
                </c:pt>
                <c:pt idx="16">
                  <c:v>4.4000000000000004</c:v>
                </c:pt>
                <c:pt idx="17">
                  <c:v>4.59</c:v>
                </c:pt>
                <c:pt idx="18">
                  <c:v>4.82</c:v>
                </c:pt>
                <c:pt idx="19">
                  <c:v>4.99</c:v>
                </c:pt>
                <c:pt idx="20">
                  <c:v>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1-4C43-A248-DBA8D9550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80176"/>
        <c:axId val="461074272"/>
      </c:scatterChart>
      <c:valAx>
        <c:axId val="46108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074272"/>
        <c:crosses val="autoZero"/>
        <c:crossBetween val="midCat"/>
      </c:valAx>
      <c:valAx>
        <c:axId val="4610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08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lnp</a:t>
            </a:r>
            <a:r>
              <a:rPr lang="en-US" baseline="0"/>
              <a:t> (1 / T) </a:t>
            </a:r>
            <a:r>
              <a:rPr lang="ru-RU" baseline="0"/>
              <a:t>водичка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Лист1!$M$5:$M$25</c:f>
              <c:numCache>
                <c:formatCode>General</c:formatCode>
                <c:ptCount val="21"/>
                <c:pt idx="0">
                  <c:v>3.4129692832764505E-3</c:v>
                </c:pt>
                <c:pt idx="1">
                  <c:v>3.4013605442176869E-3</c:v>
                </c:pt>
                <c:pt idx="2">
                  <c:v>3.3898305084745762E-3</c:v>
                </c:pt>
                <c:pt idx="3">
                  <c:v>3.3783783783783786E-3</c:v>
                </c:pt>
                <c:pt idx="4">
                  <c:v>3.3670033670033669E-3</c:v>
                </c:pt>
                <c:pt idx="5">
                  <c:v>3.3557046979865771E-3</c:v>
                </c:pt>
                <c:pt idx="6">
                  <c:v>3.3444816053511705E-3</c:v>
                </c:pt>
                <c:pt idx="7">
                  <c:v>3.3333333333333335E-3</c:v>
                </c:pt>
                <c:pt idx="8">
                  <c:v>3.3222591362126247E-3</c:v>
                </c:pt>
                <c:pt idx="9">
                  <c:v>3.3112582781456954E-3</c:v>
                </c:pt>
                <c:pt idx="10">
                  <c:v>3.3003300330033004E-3</c:v>
                </c:pt>
                <c:pt idx="11">
                  <c:v>3.2894736842105261E-3</c:v>
                </c:pt>
                <c:pt idx="12">
                  <c:v>3.2786885245901639E-3</c:v>
                </c:pt>
                <c:pt idx="13">
                  <c:v>3.2679738562091504E-3</c:v>
                </c:pt>
                <c:pt idx="14">
                  <c:v>3.2573289902280132E-3</c:v>
                </c:pt>
                <c:pt idx="15">
                  <c:v>3.246753246753247E-3</c:v>
                </c:pt>
                <c:pt idx="16">
                  <c:v>3.2362459546925568E-3</c:v>
                </c:pt>
                <c:pt idx="17">
                  <c:v>3.2258064516129032E-3</c:v>
                </c:pt>
                <c:pt idx="18">
                  <c:v>3.2154340836012861E-3</c:v>
                </c:pt>
                <c:pt idx="19">
                  <c:v>3.205128205128205E-3</c:v>
                </c:pt>
                <c:pt idx="20">
                  <c:v>3.1948881789137379E-3</c:v>
                </c:pt>
              </c:numCache>
            </c:numRef>
          </c:xVal>
          <c:yVal>
            <c:numRef>
              <c:f>Лист1!$N$5:$N$25</c:f>
              <c:numCache>
                <c:formatCode>General</c:formatCode>
                <c:ptCount val="21"/>
                <c:pt idx="0">
                  <c:v>7.8180170982305244</c:v>
                </c:pt>
                <c:pt idx="1">
                  <c:v>7.8339325535364246</c:v>
                </c:pt>
                <c:pt idx="2">
                  <c:v>7.8902133894350142</c:v>
                </c:pt>
                <c:pt idx="3">
                  <c:v>7.9340160120934069</c:v>
                </c:pt>
                <c:pt idx="4">
                  <c:v>8.0162541103303777</c:v>
                </c:pt>
                <c:pt idx="5">
                  <c:v>8.0717054148665941</c:v>
                </c:pt>
                <c:pt idx="6">
                  <c:v>8.1281720265343633</c:v>
                </c:pt>
                <c:pt idx="7">
                  <c:v>8.1963802765608982</c:v>
                </c:pt>
                <c:pt idx="8">
                  <c:v>8.2463906971355598</c:v>
                </c:pt>
                <c:pt idx="9">
                  <c:v>8.3039361827821594</c:v>
                </c:pt>
                <c:pt idx="10">
                  <c:v>8.3520995841607828</c:v>
                </c:pt>
                <c:pt idx="11">
                  <c:v>8.4129085887563875</c:v>
                </c:pt>
                <c:pt idx="12">
                  <c:v>8.4646442631555772</c:v>
                </c:pt>
                <c:pt idx="13">
                  <c:v>8.5164976247658331</c:v>
                </c:pt>
                <c:pt idx="14">
                  <c:v>8.5733604866603752</c:v>
                </c:pt>
                <c:pt idx="15">
                  <c:v>8.6223899139006939</c:v>
                </c:pt>
                <c:pt idx="16">
                  <c:v>8.6736832082882458</c:v>
                </c:pt>
                <c:pt idx="17">
                  <c:v>8.7159586914364837</c:v>
                </c:pt>
                <c:pt idx="18">
                  <c:v>8.7648525954265377</c:v>
                </c:pt>
                <c:pt idx="19">
                  <c:v>8.7995145771274572</c:v>
                </c:pt>
                <c:pt idx="20">
                  <c:v>8.8503067439675611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BA-4C95-863C-DDF788191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32760"/>
        <c:axId val="329426856"/>
      </c:scatterChart>
      <c:valAx>
        <c:axId val="329432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426856"/>
        <c:crosses val="autoZero"/>
        <c:crossBetween val="midCat"/>
      </c:valAx>
      <c:valAx>
        <c:axId val="32942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432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lnP(1 / T) </a:t>
            </a:r>
            <a:r>
              <a:rPr lang="ru-RU"/>
              <a:t>для</a:t>
            </a:r>
            <a:r>
              <a:rPr lang="ru-RU" baseline="0"/>
              <a:t> спирта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3957983285562042E-2"/>
                  <c:y val="-0.400852054993941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Лист1!$G$5:$G$25</c:f>
              <c:numCache>
                <c:formatCode>General</c:formatCode>
                <c:ptCount val="21"/>
                <c:pt idx="0">
                  <c:v>3.4129692832764505E-3</c:v>
                </c:pt>
                <c:pt idx="1">
                  <c:v>3.4013605442176869E-3</c:v>
                </c:pt>
                <c:pt idx="2">
                  <c:v>3.3898305084745762E-3</c:v>
                </c:pt>
                <c:pt idx="3">
                  <c:v>3.3783783783783786E-3</c:v>
                </c:pt>
                <c:pt idx="4">
                  <c:v>3.3670033670033669E-3</c:v>
                </c:pt>
                <c:pt idx="5">
                  <c:v>3.3557046979865771E-3</c:v>
                </c:pt>
                <c:pt idx="6">
                  <c:v>3.3444816053511705E-3</c:v>
                </c:pt>
                <c:pt idx="7">
                  <c:v>3.3333333333333335E-3</c:v>
                </c:pt>
                <c:pt idx="8">
                  <c:v>3.3222591362126247E-3</c:v>
                </c:pt>
                <c:pt idx="9">
                  <c:v>3.3112582781456954E-3</c:v>
                </c:pt>
                <c:pt idx="10">
                  <c:v>3.3003300330033004E-3</c:v>
                </c:pt>
                <c:pt idx="11">
                  <c:v>3.2894736842105261E-3</c:v>
                </c:pt>
                <c:pt idx="12">
                  <c:v>3.2786885245901639E-3</c:v>
                </c:pt>
                <c:pt idx="13">
                  <c:v>3.2679738562091504E-3</c:v>
                </c:pt>
                <c:pt idx="14">
                  <c:v>3.2573289902280132E-3</c:v>
                </c:pt>
                <c:pt idx="15">
                  <c:v>3.246753246753247E-3</c:v>
                </c:pt>
                <c:pt idx="16">
                  <c:v>3.2362459546925568E-3</c:v>
                </c:pt>
                <c:pt idx="17">
                  <c:v>3.2258064516129032E-3</c:v>
                </c:pt>
                <c:pt idx="18">
                  <c:v>3.2154340836012861E-3</c:v>
                </c:pt>
                <c:pt idx="19">
                  <c:v>3.205128205128205E-3</c:v>
                </c:pt>
                <c:pt idx="20">
                  <c:v>3.1948881789137379E-3</c:v>
                </c:pt>
              </c:numCache>
            </c:numRef>
          </c:xVal>
          <c:yVal>
            <c:numRef>
              <c:f>Лист1!$H$5:$H$25</c:f>
              <c:numCache>
                <c:formatCode>General</c:formatCode>
                <c:ptCount val="21"/>
                <c:pt idx="0">
                  <c:v>8.481311315640788</c:v>
                </c:pt>
                <c:pt idx="1">
                  <c:v>8.5297078565026396</c:v>
                </c:pt>
                <c:pt idx="2">
                  <c:v>8.5758698982658021</c:v>
                </c:pt>
                <c:pt idx="3">
                  <c:v>8.6530165714796858</c:v>
                </c:pt>
                <c:pt idx="4">
                  <c:v>8.7005906612081692</c:v>
                </c:pt>
                <c:pt idx="5">
                  <c:v>8.7710573723134218</c:v>
                </c:pt>
                <c:pt idx="6">
                  <c:v>8.8252331064154461</c:v>
                </c:pt>
                <c:pt idx="7">
                  <c:v>8.8986432905288524</c:v>
                </c:pt>
                <c:pt idx="8">
                  <c:v>8.9619333012040343</c:v>
                </c:pt>
                <c:pt idx="9">
                  <c:v>9.0150137540605346</c:v>
                </c:pt>
                <c:pt idx="10">
                  <c:v>9.0836834715618</c:v>
                </c:pt>
                <c:pt idx="11">
                  <c:v>9.1507640079080659</c:v>
                </c:pt>
                <c:pt idx="12">
                  <c:v>9.2016340815796998</c:v>
                </c:pt>
                <c:pt idx="13">
                  <c:v>9.2487632219212497</c:v>
                </c:pt>
                <c:pt idx="14">
                  <c:v>9.3071286365112336</c:v>
                </c:pt>
                <c:pt idx="15">
                  <c:v>9.3576979052849172</c:v>
                </c:pt>
                <c:pt idx="16">
                  <c:v>9.4156205530176216</c:v>
                </c:pt>
                <c:pt idx="17">
                  <c:v>9.4642045528733671</c:v>
                </c:pt>
                <c:pt idx="18">
                  <c:v>9.5144663876542541</c:v>
                </c:pt>
                <c:pt idx="19">
                  <c:v>9.5613873924009827</c:v>
                </c:pt>
                <c:pt idx="20">
                  <c:v>9.6062051350909829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3-4ABC-A132-548EAEF55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221088"/>
        <c:axId val="327212888"/>
      </c:scatterChart>
      <c:valAx>
        <c:axId val="32722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7212888"/>
        <c:crosses val="autoZero"/>
        <c:crossBetween val="midCat"/>
      </c:valAx>
      <c:valAx>
        <c:axId val="32721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722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594986</xdr:colOff>
      <xdr:row>24</xdr:row>
      <xdr:rowOff>170823</xdr:rowOff>
    </xdr:from>
    <xdr:to>
      <xdr:col>7</xdr:col>
      <xdr:colOff>602606</xdr:colOff>
      <xdr:row>36</xdr:row>
      <xdr:rowOff>93423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144780</xdr:colOff>
      <xdr:row>27</xdr:row>
      <xdr:rowOff>87630</xdr:rowOff>
    </xdr:from>
    <xdr:to>
      <xdr:col>14</xdr:col>
      <xdr:colOff>373380</xdr:colOff>
      <xdr:row>39</xdr:row>
      <xdr:rowOff>53340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137160</xdr:colOff>
      <xdr:row>39</xdr:row>
      <xdr:rowOff>34290</xdr:rowOff>
    </xdr:from>
    <xdr:to>
      <xdr:col>14</xdr:col>
      <xdr:colOff>556260</xdr:colOff>
      <xdr:row>51</xdr:row>
      <xdr:rowOff>167640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15240</xdr:colOff>
      <xdr:row>36</xdr:row>
      <xdr:rowOff>125730</xdr:rowOff>
    </xdr:from>
    <xdr:to>
      <xdr:col>8</xdr:col>
      <xdr:colOff>0</xdr:colOff>
      <xdr:row>49</xdr:row>
      <xdr:rowOff>83820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B25"/>
  <sheetViews>
    <sheetView tabSelected="1" topLeftCell="C23" zoomScale="116" zoomScaleNormal="100" workbookViewId="0">
      <selection activeCell="P35" sqref="P35"/>
    </sheetView>
  </sheetViews>
  <sheetFormatPr defaultRowHeight="14.4" x14ac:dyDescent="0.3"/>
  <sheetData>
    <row r="4" spans="2:28" x14ac:dyDescent="0.3">
      <c r="B4" s="1" t="s">
        <v>7</v>
      </c>
      <c r="C4" s="1" t="s">
        <v>7</v>
      </c>
      <c r="D4" s="2" t="s">
        <v>8</v>
      </c>
      <c r="E4" s="2" t="s">
        <v>9</v>
      </c>
      <c r="F4" s="3" t="s">
        <v>10</v>
      </c>
      <c r="G4" s="2" t="s">
        <v>5</v>
      </c>
      <c r="H4" s="2" t="s">
        <v>4</v>
      </c>
      <c r="I4" t="s">
        <v>2</v>
      </c>
      <c r="J4" t="s">
        <v>0</v>
      </c>
      <c r="K4" t="s">
        <v>1</v>
      </c>
      <c r="L4" t="s">
        <v>3</v>
      </c>
      <c r="M4" t="s">
        <v>5</v>
      </c>
      <c r="N4" t="s">
        <v>6</v>
      </c>
    </row>
    <row r="5" spans="2:28" x14ac:dyDescent="0.3">
      <c r="B5">
        <f>AB5 + 273</f>
        <v>293</v>
      </c>
      <c r="C5" s="2">
        <f>AB5 + 273</f>
        <v>293</v>
      </c>
      <c r="D5" s="2">
        <v>3.75</v>
      </c>
      <c r="E5" s="2">
        <v>7.38</v>
      </c>
      <c r="F5" s="2">
        <f>(-D5 + E5) * 9.81 * 13546 * 0.01</f>
        <v>4823.7712380000003</v>
      </c>
      <c r="G5" s="2">
        <f>1 / B5</f>
        <v>3.4129692832764505E-3</v>
      </c>
      <c r="H5" s="2">
        <f>LN(F5)</f>
        <v>8.481311315640788</v>
      </c>
      <c r="J5">
        <v>3.51</v>
      </c>
      <c r="K5">
        <v>5.38</v>
      </c>
      <c r="L5">
        <f>K5-J5</f>
        <v>1.87</v>
      </c>
      <c r="M5">
        <f>1 / B5</f>
        <v>3.4129692832764505E-3</v>
      </c>
      <c r="N5">
        <f>LN(L5 * 9.81 * 0.01 * 13546)</f>
        <v>7.8180170982305244</v>
      </c>
      <c r="AB5">
        <v>20</v>
      </c>
    </row>
    <row r="6" spans="2:28" x14ac:dyDescent="0.3">
      <c r="B6">
        <f t="shared" ref="B6:B25" si="0">AB6 + 273</f>
        <v>294</v>
      </c>
      <c r="C6" s="2">
        <f t="shared" ref="C6:C25" si="1">AB6 + 273</f>
        <v>294</v>
      </c>
      <c r="D6" s="2">
        <v>3.61</v>
      </c>
      <c r="E6" s="2">
        <v>7.42</v>
      </c>
      <c r="F6" s="2">
        <f t="shared" ref="F6:F25" si="2">(-D6 + E6) * 9.81 * 13546 * 0.01</f>
        <v>5062.9665059999998</v>
      </c>
      <c r="G6" s="2">
        <f t="shared" ref="G6:G25" si="3">1 / B6</f>
        <v>3.4013605442176869E-3</v>
      </c>
      <c r="H6" s="2">
        <f t="shared" ref="H6:H25" si="4">LN(F6)</f>
        <v>8.5297078565026396</v>
      </c>
      <c r="J6">
        <v>3.5</v>
      </c>
      <c r="K6">
        <v>5.4</v>
      </c>
      <c r="L6">
        <f t="shared" ref="L6:L25" si="5">K6-J6</f>
        <v>1.9000000000000004</v>
      </c>
      <c r="M6">
        <f t="shared" ref="M6:M25" si="6">1 / B6</f>
        <v>3.4013605442176869E-3</v>
      </c>
      <c r="N6">
        <f t="shared" ref="N6:N25" si="7">LN(L6 * 9.81 * 0.01 * 13546)</f>
        <v>7.8339325535364246</v>
      </c>
      <c r="AB6">
        <v>21</v>
      </c>
    </row>
    <row r="7" spans="2:28" x14ac:dyDescent="0.3">
      <c r="B7">
        <f t="shared" si="0"/>
        <v>295</v>
      </c>
      <c r="C7" s="2">
        <f t="shared" si="1"/>
        <v>295</v>
      </c>
      <c r="D7" s="2">
        <v>3.55</v>
      </c>
      <c r="E7" s="2">
        <v>7.54</v>
      </c>
      <c r="F7" s="2">
        <f t="shared" si="2"/>
        <v>5302.1617740000002</v>
      </c>
      <c r="G7" s="2">
        <f t="shared" si="3"/>
        <v>3.3898305084745762E-3</v>
      </c>
      <c r="H7" s="2">
        <f t="shared" si="4"/>
        <v>8.5758698982658021</v>
      </c>
      <c r="J7">
        <v>3.44</v>
      </c>
      <c r="K7">
        <v>5.45</v>
      </c>
      <c r="L7">
        <f t="shared" si="5"/>
        <v>2.0100000000000002</v>
      </c>
      <c r="M7">
        <f t="shared" si="6"/>
        <v>3.3898305084745762E-3</v>
      </c>
      <c r="N7">
        <f t="shared" si="7"/>
        <v>7.8902133894350142</v>
      </c>
      <c r="AB7">
        <v>22</v>
      </c>
    </row>
    <row r="8" spans="2:28" x14ac:dyDescent="0.3">
      <c r="B8">
        <f t="shared" si="0"/>
        <v>296</v>
      </c>
      <c r="C8" s="2">
        <f t="shared" si="1"/>
        <v>296</v>
      </c>
      <c r="D8" s="2">
        <v>3.38</v>
      </c>
      <c r="E8" s="2">
        <v>7.69</v>
      </c>
      <c r="F8" s="2">
        <f t="shared" si="2"/>
        <v>5727.3978060000018</v>
      </c>
      <c r="G8" s="2">
        <f t="shared" si="3"/>
        <v>3.3783783783783786E-3</v>
      </c>
      <c r="H8" s="2">
        <f t="shared" si="4"/>
        <v>8.6530165714796858</v>
      </c>
      <c r="J8">
        <v>3.4</v>
      </c>
      <c r="K8">
        <v>5.5</v>
      </c>
      <c r="L8">
        <f t="shared" si="5"/>
        <v>2.1</v>
      </c>
      <c r="M8">
        <f t="shared" si="6"/>
        <v>3.3783783783783786E-3</v>
      </c>
      <c r="N8">
        <f t="shared" si="7"/>
        <v>7.9340160120934069</v>
      </c>
      <c r="AB8">
        <v>23</v>
      </c>
    </row>
    <row r="9" spans="2:28" x14ac:dyDescent="0.3">
      <c r="B9">
        <f t="shared" si="0"/>
        <v>297</v>
      </c>
      <c r="C9" s="2">
        <f t="shared" si="1"/>
        <v>297</v>
      </c>
      <c r="D9" s="2">
        <v>3.28</v>
      </c>
      <c r="E9" s="2">
        <v>7.8</v>
      </c>
      <c r="F9" s="2">
        <f t="shared" si="2"/>
        <v>6006.458952</v>
      </c>
      <c r="G9" s="2">
        <f t="shared" si="3"/>
        <v>3.3670033670033669E-3</v>
      </c>
      <c r="H9" s="2">
        <f t="shared" si="4"/>
        <v>8.7005906612081692</v>
      </c>
      <c r="J9">
        <v>3.32</v>
      </c>
      <c r="K9">
        <v>5.6</v>
      </c>
      <c r="L9">
        <f t="shared" si="5"/>
        <v>2.2799999999999998</v>
      </c>
      <c r="M9">
        <f t="shared" si="6"/>
        <v>3.3670033670033669E-3</v>
      </c>
      <c r="N9">
        <f t="shared" si="7"/>
        <v>8.0162541103303777</v>
      </c>
      <c r="AB9">
        <v>24</v>
      </c>
    </row>
    <row r="10" spans="2:28" x14ac:dyDescent="0.3">
      <c r="B10">
        <f t="shared" si="0"/>
        <v>298</v>
      </c>
      <c r="C10" s="2">
        <f t="shared" si="1"/>
        <v>298</v>
      </c>
      <c r="D10" s="2">
        <v>3.11</v>
      </c>
      <c r="E10" s="2">
        <v>7.96</v>
      </c>
      <c r="F10" s="2">
        <f t="shared" si="2"/>
        <v>6444.9836100000002</v>
      </c>
      <c r="G10" s="2">
        <f t="shared" si="3"/>
        <v>3.3557046979865771E-3</v>
      </c>
      <c r="H10" s="2">
        <f t="shared" si="4"/>
        <v>8.7710573723134218</v>
      </c>
      <c r="J10">
        <v>3.28</v>
      </c>
      <c r="K10">
        <v>5.69</v>
      </c>
      <c r="L10">
        <f t="shared" si="5"/>
        <v>2.4100000000000006</v>
      </c>
      <c r="M10">
        <f t="shared" si="6"/>
        <v>3.3557046979865771E-3</v>
      </c>
      <c r="N10">
        <f t="shared" si="7"/>
        <v>8.0717054148665941</v>
      </c>
      <c r="AB10">
        <v>25</v>
      </c>
    </row>
    <row r="11" spans="2:28" x14ac:dyDescent="0.3">
      <c r="B11">
        <f t="shared" si="0"/>
        <v>299</v>
      </c>
      <c r="C11" s="2">
        <f t="shared" si="1"/>
        <v>299</v>
      </c>
      <c r="D11" s="2">
        <v>2.99</v>
      </c>
      <c r="E11" s="2">
        <v>8.11</v>
      </c>
      <c r="F11" s="2">
        <f t="shared" si="2"/>
        <v>6803.7765119999995</v>
      </c>
      <c r="G11" s="2">
        <f t="shared" si="3"/>
        <v>3.3444816053511705E-3</v>
      </c>
      <c r="H11" s="2">
        <f t="shared" si="4"/>
        <v>8.8252331064154461</v>
      </c>
      <c r="J11">
        <v>3.21</v>
      </c>
      <c r="K11">
        <v>5.76</v>
      </c>
      <c r="L11">
        <f t="shared" si="5"/>
        <v>2.5499999999999998</v>
      </c>
      <c r="M11">
        <f t="shared" si="6"/>
        <v>3.3444816053511705E-3</v>
      </c>
      <c r="N11">
        <f t="shared" si="7"/>
        <v>8.1281720265343633</v>
      </c>
      <c r="AB11">
        <v>26</v>
      </c>
    </row>
    <row r="12" spans="2:28" x14ac:dyDescent="0.3">
      <c r="B12">
        <f t="shared" si="0"/>
        <v>300</v>
      </c>
      <c r="C12" s="2">
        <f t="shared" si="1"/>
        <v>300</v>
      </c>
      <c r="D12" s="2">
        <v>2.78</v>
      </c>
      <c r="E12" s="2">
        <v>8.2899999999999991</v>
      </c>
      <c r="F12" s="2">
        <f t="shared" si="2"/>
        <v>7322.0329260000008</v>
      </c>
      <c r="G12" s="2">
        <f t="shared" si="3"/>
        <v>3.3333333333333335E-3</v>
      </c>
      <c r="H12" s="2">
        <f t="shared" si="4"/>
        <v>8.8986432905288524</v>
      </c>
      <c r="J12">
        <v>3.12</v>
      </c>
      <c r="K12">
        <v>5.85</v>
      </c>
      <c r="L12">
        <f t="shared" si="5"/>
        <v>2.7299999999999995</v>
      </c>
      <c r="M12">
        <f t="shared" si="6"/>
        <v>3.3333333333333335E-3</v>
      </c>
      <c r="N12">
        <f t="shared" si="7"/>
        <v>8.1963802765608982</v>
      </c>
      <c r="AB12">
        <v>27</v>
      </c>
    </row>
    <row r="13" spans="2:28" x14ac:dyDescent="0.3">
      <c r="B13">
        <f t="shared" si="0"/>
        <v>301</v>
      </c>
      <c r="C13" s="2">
        <f t="shared" si="1"/>
        <v>301</v>
      </c>
      <c r="D13" s="2">
        <v>2.61</v>
      </c>
      <c r="E13" s="2">
        <v>8.48</v>
      </c>
      <c r="F13" s="2">
        <f t="shared" si="2"/>
        <v>7800.4234620000016</v>
      </c>
      <c r="G13" s="2">
        <f t="shared" si="3"/>
        <v>3.3222591362126247E-3</v>
      </c>
      <c r="H13" s="2">
        <f t="shared" si="4"/>
        <v>8.9619333012040343</v>
      </c>
      <c r="J13">
        <v>3.04</v>
      </c>
      <c r="K13">
        <v>5.91</v>
      </c>
      <c r="L13">
        <f t="shared" si="5"/>
        <v>2.87</v>
      </c>
      <c r="M13">
        <f t="shared" si="6"/>
        <v>3.3222591362126247E-3</v>
      </c>
      <c r="N13">
        <f t="shared" si="7"/>
        <v>8.2463906971355598</v>
      </c>
      <c r="AB13">
        <v>28</v>
      </c>
    </row>
    <row r="14" spans="2:28" x14ac:dyDescent="0.3">
      <c r="B14">
        <f t="shared" si="0"/>
        <v>302</v>
      </c>
      <c r="C14" s="2">
        <f t="shared" si="1"/>
        <v>302</v>
      </c>
      <c r="D14" s="2">
        <v>2.44</v>
      </c>
      <c r="E14" s="2">
        <v>8.6300000000000008</v>
      </c>
      <c r="F14" s="2">
        <f t="shared" si="2"/>
        <v>8225.6594940000014</v>
      </c>
      <c r="G14" s="2">
        <f t="shared" si="3"/>
        <v>3.3112582781456954E-3</v>
      </c>
      <c r="H14" s="2">
        <f t="shared" si="4"/>
        <v>9.0150137540605346</v>
      </c>
      <c r="J14">
        <v>2.96</v>
      </c>
      <c r="K14">
        <v>6</v>
      </c>
      <c r="L14">
        <f t="shared" si="5"/>
        <v>3.04</v>
      </c>
      <c r="M14">
        <f t="shared" si="6"/>
        <v>3.3112582781456954E-3</v>
      </c>
      <c r="N14">
        <f t="shared" si="7"/>
        <v>8.3039361827821594</v>
      </c>
      <c r="AB14">
        <v>29</v>
      </c>
    </row>
    <row r="15" spans="2:28" x14ac:dyDescent="0.3">
      <c r="B15">
        <f t="shared" si="0"/>
        <v>303</v>
      </c>
      <c r="C15" s="2">
        <f t="shared" si="1"/>
        <v>303</v>
      </c>
      <c r="D15" s="2">
        <v>2.25</v>
      </c>
      <c r="E15" s="2">
        <v>8.8800000000000008</v>
      </c>
      <c r="F15" s="2">
        <f t="shared" si="2"/>
        <v>8810.3590380000023</v>
      </c>
      <c r="G15" s="2">
        <f t="shared" si="3"/>
        <v>3.3003300330033004E-3</v>
      </c>
      <c r="H15" s="2">
        <f t="shared" si="4"/>
        <v>9.0836834715618</v>
      </c>
      <c r="J15">
        <v>2.9</v>
      </c>
      <c r="K15">
        <v>6.09</v>
      </c>
      <c r="L15">
        <f t="shared" si="5"/>
        <v>3.19</v>
      </c>
      <c r="M15">
        <f t="shared" si="6"/>
        <v>3.3003300330033004E-3</v>
      </c>
      <c r="N15">
        <f t="shared" si="7"/>
        <v>8.3520995841607828</v>
      </c>
      <c r="AB15">
        <v>30</v>
      </c>
    </row>
    <row r="16" spans="2:28" x14ac:dyDescent="0.3">
      <c r="B16">
        <f t="shared" si="0"/>
        <v>304</v>
      </c>
      <c r="C16" s="2">
        <f t="shared" si="1"/>
        <v>304</v>
      </c>
      <c r="D16" s="2">
        <v>2.0299999999999998</v>
      </c>
      <c r="E16" s="2">
        <v>9.1199999999999992</v>
      </c>
      <c r="F16" s="2">
        <f t="shared" si="2"/>
        <v>9421.6358340000006</v>
      </c>
      <c r="G16" s="2">
        <f t="shared" si="3"/>
        <v>3.2894736842105261E-3</v>
      </c>
      <c r="H16" s="2">
        <f t="shared" si="4"/>
        <v>9.1507640079080659</v>
      </c>
      <c r="J16">
        <v>2.8</v>
      </c>
      <c r="K16">
        <v>6.19</v>
      </c>
      <c r="L16">
        <f t="shared" si="5"/>
        <v>3.3900000000000006</v>
      </c>
      <c r="M16">
        <f t="shared" si="6"/>
        <v>3.2894736842105261E-3</v>
      </c>
      <c r="N16">
        <f t="shared" si="7"/>
        <v>8.4129085887563875</v>
      </c>
      <c r="AB16">
        <v>31</v>
      </c>
    </row>
    <row r="17" spans="2:28" x14ac:dyDescent="0.3">
      <c r="B17">
        <f t="shared" si="0"/>
        <v>305</v>
      </c>
      <c r="C17" s="2">
        <f t="shared" si="1"/>
        <v>305</v>
      </c>
      <c r="D17" s="2">
        <v>1.84</v>
      </c>
      <c r="E17" s="2">
        <v>9.3000000000000007</v>
      </c>
      <c r="F17" s="2">
        <f t="shared" si="2"/>
        <v>9913.314996000001</v>
      </c>
      <c r="G17" s="2">
        <f t="shared" si="3"/>
        <v>3.2786885245901639E-3</v>
      </c>
      <c r="H17" s="2">
        <f t="shared" si="4"/>
        <v>9.2016340815796998</v>
      </c>
      <c r="J17">
        <v>2.7</v>
      </c>
      <c r="K17">
        <v>6.27</v>
      </c>
      <c r="L17">
        <f t="shared" si="5"/>
        <v>3.5699999999999994</v>
      </c>
      <c r="M17">
        <f t="shared" si="6"/>
        <v>3.2786885245901639E-3</v>
      </c>
      <c r="N17">
        <f t="shared" si="7"/>
        <v>8.4646442631555772</v>
      </c>
      <c r="AB17">
        <v>32</v>
      </c>
    </row>
    <row r="18" spans="2:28" x14ac:dyDescent="0.3">
      <c r="B18">
        <f t="shared" si="0"/>
        <v>306</v>
      </c>
      <c r="C18" s="2">
        <f t="shared" si="1"/>
        <v>306</v>
      </c>
      <c r="D18" s="2">
        <v>1.6</v>
      </c>
      <c r="E18" s="2">
        <v>9.42</v>
      </c>
      <c r="F18" s="2">
        <f t="shared" si="2"/>
        <v>10391.705532000002</v>
      </c>
      <c r="G18" s="2">
        <f t="shared" si="3"/>
        <v>3.2679738562091504E-3</v>
      </c>
      <c r="H18" s="2">
        <f t="shared" si="4"/>
        <v>9.2487632219212497</v>
      </c>
      <c r="J18">
        <v>2.6</v>
      </c>
      <c r="K18">
        <v>6.36</v>
      </c>
      <c r="L18">
        <f t="shared" si="5"/>
        <v>3.7600000000000002</v>
      </c>
      <c r="M18">
        <f t="shared" si="6"/>
        <v>3.2679738562091504E-3</v>
      </c>
      <c r="N18">
        <f t="shared" si="7"/>
        <v>8.5164976247658331</v>
      </c>
      <c r="AB18">
        <v>33</v>
      </c>
    </row>
    <row r="19" spans="2:28" x14ac:dyDescent="0.3">
      <c r="B19">
        <f t="shared" si="0"/>
        <v>307</v>
      </c>
      <c r="C19" s="2">
        <f t="shared" si="1"/>
        <v>307</v>
      </c>
      <c r="D19" s="2">
        <v>1.4</v>
      </c>
      <c r="E19" s="2">
        <v>9.69</v>
      </c>
      <c r="F19" s="2">
        <f t="shared" si="2"/>
        <v>11016.270954</v>
      </c>
      <c r="G19" s="2">
        <f t="shared" si="3"/>
        <v>3.2573289902280132E-3</v>
      </c>
      <c r="H19" s="2">
        <f t="shared" si="4"/>
        <v>9.3071286365112336</v>
      </c>
      <c r="J19">
        <v>2.5</v>
      </c>
      <c r="K19">
        <v>6.48</v>
      </c>
      <c r="L19">
        <f t="shared" si="5"/>
        <v>3.9800000000000004</v>
      </c>
      <c r="M19">
        <f t="shared" si="6"/>
        <v>3.2573289902280132E-3</v>
      </c>
      <c r="N19">
        <f t="shared" si="7"/>
        <v>8.5733604866603752</v>
      </c>
      <c r="AB19">
        <v>34</v>
      </c>
    </row>
    <row r="20" spans="2:28" x14ac:dyDescent="0.3">
      <c r="B20">
        <f t="shared" si="0"/>
        <v>308</v>
      </c>
      <c r="C20" s="2">
        <f t="shared" si="1"/>
        <v>308</v>
      </c>
      <c r="D20" s="2">
        <v>1.1599999999999999</v>
      </c>
      <c r="E20" s="2">
        <v>9.8800000000000008</v>
      </c>
      <c r="F20" s="2">
        <f t="shared" si="2"/>
        <v>11587.681872000003</v>
      </c>
      <c r="G20" s="2">
        <f t="shared" si="3"/>
        <v>3.246753246753247E-3</v>
      </c>
      <c r="H20" s="2">
        <f t="shared" si="4"/>
        <v>9.3576979052849172</v>
      </c>
      <c r="J20">
        <v>2.42</v>
      </c>
      <c r="K20">
        <v>6.6</v>
      </c>
      <c r="L20">
        <f t="shared" si="5"/>
        <v>4.18</v>
      </c>
      <c r="M20">
        <f t="shared" si="6"/>
        <v>3.246753246753247E-3</v>
      </c>
      <c r="N20">
        <f t="shared" si="7"/>
        <v>8.6223899139006939</v>
      </c>
      <c r="AB20">
        <v>35</v>
      </c>
    </row>
    <row r="21" spans="2:28" x14ac:dyDescent="0.3">
      <c r="B21">
        <f t="shared" si="0"/>
        <v>309</v>
      </c>
      <c r="C21" s="2">
        <f t="shared" si="1"/>
        <v>309</v>
      </c>
      <c r="D21" s="2">
        <v>0.92</v>
      </c>
      <c r="E21" s="2">
        <v>10.16</v>
      </c>
      <c r="F21" s="2">
        <f t="shared" si="2"/>
        <v>12278.690424000002</v>
      </c>
      <c r="G21" s="2">
        <f t="shared" si="3"/>
        <v>3.2362459546925568E-3</v>
      </c>
      <c r="H21" s="2">
        <f t="shared" si="4"/>
        <v>9.4156205530176216</v>
      </c>
      <c r="J21">
        <v>2.2999999999999998</v>
      </c>
      <c r="K21">
        <v>6.7</v>
      </c>
      <c r="L21">
        <f t="shared" si="5"/>
        <v>4.4000000000000004</v>
      </c>
      <c r="M21">
        <f t="shared" si="6"/>
        <v>3.2362459546925568E-3</v>
      </c>
      <c r="N21">
        <f t="shared" si="7"/>
        <v>8.6736832082882458</v>
      </c>
      <c r="AB21">
        <v>36</v>
      </c>
    </row>
    <row r="22" spans="2:28" x14ac:dyDescent="0.3">
      <c r="B22">
        <f t="shared" si="0"/>
        <v>310</v>
      </c>
      <c r="C22" s="2">
        <f t="shared" si="1"/>
        <v>310</v>
      </c>
      <c r="D22" s="2">
        <v>0.67</v>
      </c>
      <c r="E22" s="2">
        <v>10.37</v>
      </c>
      <c r="F22" s="2">
        <f t="shared" si="2"/>
        <v>12889.96722</v>
      </c>
      <c r="G22" s="2">
        <f t="shared" si="3"/>
        <v>3.2258064516129032E-3</v>
      </c>
      <c r="H22" s="2">
        <f t="shared" si="4"/>
        <v>9.4642045528733671</v>
      </c>
      <c r="J22">
        <v>2.21</v>
      </c>
      <c r="K22">
        <v>6.8</v>
      </c>
      <c r="L22">
        <f t="shared" si="5"/>
        <v>4.59</v>
      </c>
      <c r="M22">
        <f t="shared" si="6"/>
        <v>3.2258064516129032E-3</v>
      </c>
      <c r="N22">
        <f t="shared" si="7"/>
        <v>8.7159586914364837</v>
      </c>
      <c r="AB22">
        <v>37</v>
      </c>
    </row>
    <row r="23" spans="2:28" x14ac:dyDescent="0.3">
      <c r="B23">
        <f t="shared" si="0"/>
        <v>311</v>
      </c>
      <c r="C23" s="2">
        <f t="shared" si="1"/>
        <v>311</v>
      </c>
      <c r="D23" s="2">
        <v>0.41</v>
      </c>
      <c r="E23" s="2">
        <v>10.61</v>
      </c>
      <c r="F23" s="2">
        <f t="shared" si="2"/>
        <v>13554.398520000001</v>
      </c>
      <c r="G23" s="2">
        <f t="shared" si="3"/>
        <v>3.2154340836012861E-3</v>
      </c>
      <c r="H23" s="2">
        <f t="shared" si="4"/>
        <v>9.5144663876542541</v>
      </c>
      <c r="J23">
        <v>2.09</v>
      </c>
      <c r="K23">
        <v>6.91</v>
      </c>
      <c r="L23">
        <f t="shared" si="5"/>
        <v>4.82</v>
      </c>
      <c r="M23">
        <f t="shared" si="6"/>
        <v>3.2154340836012861E-3</v>
      </c>
      <c r="N23">
        <f t="shared" si="7"/>
        <v>8.7648525954265377</v>
      </c>
      <c r="AB23">
        <v>38</v>
      </c>
    </row>
    <row r="24" spans="2:28" x14ac:dyDescent="0.3">
      <c r="B24">
        <f t="shared" si="0"/>
        <v>312</v>
      </c>
      <c r="C24" s="2">
        <f t="shared" si="1"/>
        <v>312</v>
      </c>
      <c r="D24" s="2">
        <v>0.15</v>
      </c>
      <c r="E24" s="2">
        <v>10.84</v>
      </c>
      <c r="F24" s="2">
        <f t="shared" si="2"/>
        <v>14205.541193999999</v>
      </c>
      <c r="G24" s="2">
        <f t="shared" si="3"/>
        <v>3.205128205128205E-3</v>
      </c>
      <c r="H24" s="2">
        <f t="shared" si="4"/>
        <v>9.5613873924009827</v>
      </c>
      <c r="J24">
        <v>2.0099999999999998</v>
      </c>
      <c r="K24">
        <v>7</v>
      </c>
      <c r="L24">
        <f t="shared" si="5"/>
        <v>4.99</v>
      </c>
      <c r="M24">
        <f t="shared" si="6"/>
        <v>3.205128205128205E-3</v>
      </c>
      <c r="N24">
        <f t="shared" si="7"/>
        <v>8.7995145771274572</v>
      </c>
      <c r="AB24">
        <v>39</v>
      </c>
    </row>
    <row r="25" spans="2:28" x14ac:dyDescent="0.3">
      <c r="B25">
        <f t="shared" si="0"/>
        <v>313</v>
      </c>
      <c r="C25" s="2">
        <f t="shared" si="1"/>
        <v>313</v>
      </c>
      <c r="D25" s="2">
        <v>-0.09</v>
      </c>
      <c r="E25" s="2">
        <v>11.09</v>
      </c>
      <c r="F25" s="2">
        <f t="shared" si="2"/>
        <v>14856.683868000002</v>
      </c>
      <c r="G25" s="2">
        <f t="shared" si="3"/>
        <v>3.1948881789137379E-3</v>
      </c>
      <c r="H25" s="2">
        <f t="shared" si="4"/>
        <v>9.6062051350909829</v>
      </c>
      <c r="J25">
        <v>1.85</v>
      </c>
      <c r="K25">
        <v>7.1</v>
      </c>
      <c r="L25">
        <f t="shared" si="5"/>
        <v>5.25</v>
      </c>
      <c r="M25">
        <f t="shared" si="6"/>
        <v>3.1948881789137379E-3</v>
      </c>
      <c r="N25">
        <f t="shared" si="7"/>
        <v>8.8503067439675611</v>
      </c>
      <c r="AB25">
        <v>40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2020-03-03T03:11:33Z</dcterms:modified>
</cp:coreProperties>
</file>