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khendricks/Documents/Teaching/Financial_Math/FINM_Corporate/FINM35500_2022_2/older_material/"/>
    </mc:Choice>
  </mc:AlternateContent>
  <xr:revisionPtr revIDLastSave="0" documentId="13_ncr:1_{63F5DC15-A7A6-7445-810B-D8516A3840E9}" xr6:coauthVersionLast="47" xr6:coauthVersionMax="47" xr10:uidLastSave="{00000000-0000-0000-0000-000000000000}"/>
  <bookViews>
    <workbookView xWindow="54400" yWindow="-10300" windowWidth="25600" windowHeight="28300" tabRatio="691" xr2:uid="{00000000-000D-0000-FFFF-FFFF00000000}"/>
  </bookViews>
  <sheets>
    <sheet name="Assumptions" sheetId="18" r:id="rId1"/>
    <sheet name="FM Athletic" sheetId="14" r:id="rId2"/>
    <sheet name="Comps" sheetId="17" r:id="rId3"/>
  </sheets>
  <definedNames>
    <definedName name="active_size">#REF!</definedName>
    <definedName name="comp_size">#REF!</definedName>
    <definedName name="dsi">#REF!</definedName>
    <definedName name="exhibit_1">#REF!</definedName>
    <definedName name="exhibit_2">#REF!</definedName>
    <definedName name="exhibit_3">#REF!</definedName>
    <definedName name="exhibit_4">#REF!</definedName>
    <definedName name="exhibit_5">#REF!</definedName>
    <definedName name="exhibit_6">#REF!</definedName>
    <definedName name="exhibit_7">#REF!</definedName>
    <definedName name="size">#REF!</definedName>
    <definedName name="w_casual_ebit">#REF!</definedName>
    <definedName name="w_casual_growth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3" i="14" l="1"/>
  <c r="I33" i="14"/>
  <c r="H33" i="14"/>
  <c r="G33" i="14"/>
  <c r="F33" i="14"/>
  <c r="E33" i="14"/>
  <c r="D33" i="14"/>
  <c r="J32" i="14"/>
  <c r="I32" i="14"/>
  <c r="H32" i="14"/>
  <c r="G32" i="14"/>
  <c r="F32" i="14"/>
  <c r="E32" i="14"/>
  <c r="D32" i="14"/>
  <c r="C33" i="14"/>
  <c r="C32" i="14"/>
  <c r="D3" i="14"/>
  <c r="E3" i="14" s="1"/>
</calcChain>
</file>

<file path=xl/sharedStrings.xml><?xml version="1.0" encoding="utf-8"?>
<sst xmlns="http://schemas.openxmlformats.org/spreadsheetml/2006/main" count="59" uniqueCount="56">
  <si>
    <t>Accounts Receivable</t>
  </si>
  <si>
    <t>Inventory</t>
  </si>
  <si>
    <t>Prepaid Expenses</t>
  </si>
  <si>
    <t>Property, Plant &amp; Equipment</t>
  </si>
  <si>
    <t>Trademarks &amp; Other Intangibles</t>
  </si>
  <si>
    <t>Goodwill</t>
  </si>
  <si>
    <t>Other Assets</t>
  </si>
  <si>
    <t>Accounts Payable</t>
  </si>
  <si>
    <t>Accrued Expenses</t>
  </si>
  <si>
    <t>EBITDA Margin</t>
  </si>
  <si>
    <t>EBIT Margin</t>
  </si>
  <si>
    <t>Revenue</t>
  </si>
  <si>
    <t>Earnings</t>
  </si>
  <si>
    <t>Company</t>
  </si>
  <si>
    <t>Cash Used in Operations</t>
  </si>
  <si>
    <t>Liabilities</t>
  </si>
  <si>
    <t>Select Balance Sheet Accounts</t>
  </si>
  <si>
    <t>Select Income Statement Accounts</t>
  </si>
  <si>
    <t>Capital Expenditures</t>
  </si>
  <si>
    <t>Depreciation</t>
  </si>
  <si>
    <t>Other Operating Costs</t>
  </si>
  <si>
    <t>Cost of Goods Sold</t>
  </si>
  <si>
    <t>Current</t>
  </si>
  <si>
    <t>Non-Current</t>
  </si>
  <si>
    <t>Assets</t>
  </si>
  <si>
    <t>Equity Beta</t>
  </si>
  <si>
    <t>Revenue Growth 2000-06</t>
  </si>
  <si>
    <t>Comp D</t>
  </si>
  <si>
    <t>Comp C</t>
  </si>
  <si>
    <t>Comp B</t>
  </si>
  <si>
    <t>Comp A</t>
  </si>
  <si>
    <t>Comp E</t>
  </si>
  <si>
    <t>Comp F</t>
  </si>
  <si>
    <t>Comp G</t>
  </si>
  <si>
    <t>Comp H</t>
  </si>
  <si>
    <t>Comp I</t>
  </si>
  <si>
    <t>Debt Value</t>
  </si>
  <si>
    <t>Equity Book Value</t>
  </si>
  <si>
    <t>Historic</t>
  </si>
  <si>
    <t>Forecasted</t>
  </si>
  <si>
    <t>Key Metrics for Comps</t>
  </si>
  <si>
    <t>Risk-free Rate</t>
  </si>
  <si>
    <t>Market Premium</t>
  </si>
  <si>
    <t>Debt beta for all firms</t>
  </si>
  <si>
    <t>Perpetual growth rate</t>
  </si>
  <si>
    <t>Value</t>
  </si>
  <si>
    <t>Parameter</t>
  </si>
  <si>
    <t>None</t>
  </si>
  <si>
    <t>As of the end of 2006</t>
  </si>
  <si>
    <t>Equity Market Value</t>
  </si>
  <si>
    <t>Acquisition price</t>
  </si>
  <si>
    <t>Marginal Tax Rate</t>
  </si>
  <si>
    <t>Financial Statements for FM Athletic</t>
  </si>
  <si>
    <t>Compiled Measures for Use</t>
  </si>
  <si>
    <t>Net Working Capital (NWC)</t>
  </si>
  <si>
    <t>Earnings Before Interest and Tax (EBIT)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</si>
</sst>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0_);\(0\)"/>
    <numFmt numFmtId="166" formatCode="&quot;$&quot;#,##0"/>
    <numFmt numFmtId="167" formatCode="_(&quot;$&quot;* #,##0_);_(&quot;$&quot;* \(#,##0\);_(&quot;$&quot;* &quot;-&quot;??_);_(@_)"/>
  </numFmts>
  <fonts count="15" x14ac:knownFonts="1">
    <font>
      <sz val="8"/>
      <color theme="1"/>
      <name val="Times New Roman"/>
      <family val="2"/>
    </font>
    <font>
      <sz val="8"/>
      <color theme="1"/>
      <name val="Times New Roman"/>
      <family val="2"/>
    </font>
    <font>
      <i/>
      <u/>
      <sz val="12"/>
      <color rgb="FF000000"/>
      <name val="Times New Roman"/>
      <family val="1"/>
    </font>
    <font>
      <i/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2"/>
    </font>
    <font>
      <b/>
      <i/>
      <u/>
      <sz val="12"/>
      <color rgb="FF000000"/>
      <name val="Times New Roman"/>
      <family val="1"/>
    </font>
    <font>
      <i/>
      <u/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8"/>
      <color theme="1"/>
      <name val="Times New Roman"/>
      <family val="1"/>
    </font>
    <font>
      <i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ck">
        <color auto="1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5" fillId="0" borderId="0" xfId="0" applyFont="1"/>
    <xf numFmtId="37" fontId="4" fillId="0" borderId="5" xfId="0" applyNumberFormat="1" applyFont="1" applyBorder="1"/>
    <xf numFmtId="37" fontId="2" fillId="0" borderId="5" xfId="0" applyNumberFormat="1" applyFont="1" applyBorder="1"/>
    <xf numFmtId="166" fontId="5" fillId="0" borderId="0" xfId="0" applyNumberFormat="1" applyFont="1"/>
    <xf numFmtId="1" fontId="4" fillId="2" borderId="2" xfId="0" applyNumberFormat="1" applyFont="1" applyFill="1" applyBorder="1"/>
    <xf numFmtId="1" fontId="4" fillId="2" borderId="3" xfId="0" applyNumberFormat="1" applyFont="1" applyFill="1" applyBorder="1"/>
    <xf numFmtId="1" fontId="4" fillId="2" borderId="4" xfId="0" applyNumberFormat="1" applyFont="1" applyFill="1" applyBorder="1"/>
    <xf numFmtId="0" fontId="7" fillId="0" borderId="0" xfId="0" applyFont="1"/>
    <xf numFmtId="166" fontId="7" fillId="0" borderId="0" xfId="0" applyNumberFormat="1" applyFont="1"/>
    <xf numFmtId="37" fontId="2" fillId="0" borderId="0" xfId="0" applyNumberFormat="1" applyFont="1" applyBorder="1"/>
    <xf numFmtId="37" fontId="3" fillId="0" borderId="0" xfId="0" applyNumberFormat="1" applyFont="1" applyBorder="1"/>
    <xf numFmtId="37" fontId="8" fillId="0" borderId="0" xfId="0" applyNumberFormat="1" applyFont="1" applyBorder="1"/>
    <xf numFmtId="37" fontId="4" fillId="0" borderId="0" xfId="0" applyNumberFormat="1" applyFont="1" applyBorder="1"/>
    <xf numFmtId="0" fontId="9" fillId="0" borderId="0" xfId="0" applyFont="1"/>
    <xf numFmtId="37" fontId="8" fillId="0" borderId="6" xfId="0" applyNumberFormat="1" applyFont="1" applyBorder="1"/>
    <xf numFmtId="37" fontId="6" fillId="0" borderId="0" xfId="0" applyNumberFormat="1" applyFont="1" applyBorder="1"/>
    <xf numFmtId="166" fontId="6" fillId="0" borderId="0" xfId="0" applyNumberFormat="1" applyFont="1" applyBorder="1"/>
    <xf numFmtId="167" fontId="7" fillId="0" borderId="0" xfId="0" applyNumberFormat="1" applyFont="1"/>
    <xf numFmtId="164" fontId="7" fillId="0" borderId="0" xfId="1" applyNumberFormat="1" applyFont="1"/>
    <xf numFmtId="2" fontId="7" fillId="0" borderId="0" xfId="0" applyNumberFormat="1" applyFont="1"/>
    <xf numFmtId="0" fontId="11" fillId="0" borderId="0" xfId="0" applyFont="1"/>
    <xf numFmtId="0" fontId="11" fillId="0" borderId="0" xfId="0" applyFont="1" applyAlignment="1">
      <alignment wrapText="1"/>
    </xf>
    <xf numFmtId="6" fontId="7" fillId="0" borderId="0" xfId="0" applyNumberFormat="1" applyFont="1"/>
    <xf numFmtId="0" fontId="12" fillId="0" borderId="0" xfId="0" applyFont="1"/>
    <xf numFmtId="37" fontId="5" fillId="0" borderId="0" xfId="0" applyNumberFormat="1" applyFont="1" applyBorder="1"/>
    <xf numFmtId="165" fontId="10" fillId="3" borderId="2" xfId="0" applyNumberFormat="1" applyFont="1" applyFill="1" applyBorder="1"/>
    <xf numFmtId="165" fontId="10" fillId="3" borderId="3" xfId="0" applyNumberFormat="1" applyFont="1" applyFill="1" applyBorder="1"/>
    <xf numFmtId="165" fontId="10" fillId="3" borderId="4" xfId="0" applyNumberFormat="1" applyFont="1" applyFill="1" applyBorder="1"/>
    <xf numFmtId="0" fontId="5" fillId="0" borderId="7" xfId="0" applyFont="1" applyBorder="1"/>
    <xf numFmtId="9" fontId="7" fillId="0" borderId="0" xfId="0" applyNumberFormat="1" applyFont="1"/>
    <xf numFmtId="166" fontId="6" fillId="0" borderId="7" xfId="0" applyNumberFormat="1" applyFont="1" applyBorder="1"/>
    <xf numFmtId="166" fontId="5" fillId="0" borderId="7" xfId="0" applyNumberFormat="1" applyFont="1" applyBorder="1"/>
    <xf numFmtId="166" fontId="7" fillId="0" borderId="7" xfId="0" applyNumberFormat="1" applyFont="1" applyBorder="1"/>
    <xf numFmtId="0" fontId="10" fillId="0" borderId="0" xfId="0" applyFont="1"/>
    <xf numFmtId="0" fontId="14" fillId="0" borderId="0" xfId="0" applyFont="1"/>
    <xf numFmtId="167" fontId="7" fillId="0" borderId="0" xfId="2" applyNumberFormat="1" applyFont="1"/>
    <xf numFmtId="0" fontId="13" fillId="0" borderId="1" xfId="0" applyFont="1" applyBorder="1" applyAlignment="1">
      <alignment horizontal="center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800080"/>
      <color rgb="FFFF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154B1-198E-434C-A387-617EE6760364}">
  <dimension ref="A1:B7"/>
  <sheetViews>
    <sheetView tabSelected="1" zoomScale="125" workbookViewId="0"/>
  </sheetViews>
  <sheetFormatPr baseColWidth="10" defaultRowHeight="16" x14ac:dyDescent="0.2"/>
  <cols>
    <col min="1" max="1" width="45.5" style="8" bestFit="1" customWidth="1"/>
    <col min="2" max="2" width="19.75" style="8" bestFit="1" customWidth="1"/>
    <col min="3" max="16384" width="10.75" style="8"/>
  </cols>
  <sheetData>
    <row r="1" spans="1:2" x14ac:dyDescent="0.2">
      <c r="A1" s="21" t="s">
        <v>46</v>
      </c>
      <c r="B1" s="21" t="s">
        <v>45</v>
      </c>
    </row>
    <row r="2" spans="1:2" x14ac:dyDescent="0.2">
      <c r="A2" s="8" t="s">
        <v>51</v>
      </c>
      <c r="B2" s="30">
        <v>0.3</v>
      </c>
    </row>
    <row r="3" spans="1:2" x14ac:dyDescent="0.2">
      <c r="A3" s="8" t="s">
        <v>41</v>
      </c>
      <c r="B3" s="30">
        <v>0.02</v>
      </c>
    </row>
    <row r="4" spans="1:2" x14ac:dyDescent="0.2">
      <c r="A4" s="8" t="s">
        <v>42</v>
      </c>
      <c r="B4" s="30">
        <v>0.06</v>
      </c>
    </row>
    <row r="5" spans="1:2" x14ac:dyDescent="0.2">
      <c r="A5" s="8" t="s">
        <v>43</v>
      </c>
      <c r="B5" s="20">
        <v>0.33</v>
      </c>
    </row>
    <row r="6" spans="1:2" x14ac:dyDescent="0.2">
      <c r="A6" s="8" t="s">
        <v>44</v>
      </c>
      <c r="B6" s="30">
        <v>0.03</v>
      </c>
    </row>
    <row r="7" spans="1:2" x14ac:dyDescent="0.2">
      <c r="A7" s="8" t="s">
        <v>50</v>
      </c>
      <c r="B7" s="36">
        <v>325000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9817F-90EF-3244-8C85-6C6F76946307}">
  <dimension ref="A1:J34"/>
  <sheetViews>
    <sheetView zoomScale="125" workbookViewId="0"/>
  </sheetViews>
  <sheetFormatPr baseColWidth="10" defaultRowHeight="16" x14ac:dyDescent="0.2"/>
  <cols>
    <col min="1" max="1" width="3.5" style="1" customWidth="1"/>
    <col min="2" max="2" width="53.75" style="1" bestFit="1" customWidth="1"/>
    <col min="3" max="4" width="14.5" style="1" customWidth="1"/>
    <col min="5" max="5" width="17" style="1" customWidth="1"/>
    <col min="6" max="9" width="15.75" style="4" bestFit="1" customWidth="1"/>
    <col min="10" max="10" width="15" style="4" customWidth="1"/>
    <col min="11" max="16384" width="10.75" style="1"/>
  </cols>
  <sheetData>
    <row r="1" spans="1:10" ht="25" x14ac:dyDescent="0.25">
      <c r="A1" s="24" t="s">
        <v>52</v>
      </c>
    </row>
    <row r="2" spans="1:10" ht="23" x14ac:dyDescent="0.25">
      <c r="C2" s="37" t="s">
        <v>38</v>
      </c>
      <c r="D2" s="37"/>
      <c r="E2" s="37"/>
      <c r="F2" s="37" t="s">
        <v>39</v>
      </c>
      <c r="G2" s="37"/>
      <c r="H2" s="37"/>
      <c r="I2" s="37"/>
      <c r="J2" s="37"/>
    </row>
    <row r="3" spans="1:10" x14ac:dyDescent="0.2">
      <c r="A3" s="15" t="s">
        <v>16</v>
      </c>
      <c r="B3" s="15"/>
      <c r="C3" s="26">
        <v>2004</v>
      </c>
      <c r="D3" s="27">
        <f>C3+1</f>
        <v>2005</v>
      </c>
      <c r="E3" s="28">
        <f>D3+1</f>
        <v>2006</v>
      </c>
      <c r="F3" s="5">
        <v>2007</v>
      </c>
      <c r="G3" s="6">
        <v>2008</v>
      </c>
      <c r="H3" s="6">
        <v>2009</v>
      </c>
      <c r="I3" s="6">
        <v>2010</v>
      </c>
      <c r="J3" s="7">
        <v>2011</v>
      </c>
    </row>
    <row r="4" spans="1:10" x14ac:dyDescent="0.2">
      <c r="A4" s="13" t="s">
        <v>24</v>
      </c>
      <c r="E4" s="29"/>
      <c r="F4" s="11"/>
      <c r="G4" s="11"/>
      <c r="H4" s="11"/>
      <c r="I4" s="11"/>
      <c r="J4" s="11"/>
    </row>
    <row r="5" spans="1:10" x14ac:dyDescent="0.2">
      <c r="A5" s="10" t="s">
        <v>22</v>
      </c>
      <c r="E5" s="29"/>
      <c r="F5" s="11"/>
      <c r="G5" s="11"/>
      <c r="H5" s="11"/>
      <c r="I5" s="11"/>
      <c r="J5" s="11"/>
    </row>
    <row r="6" spans="1:10" x14ac:dyDescent="0.2">
      <c r="B6" s="16" t="s">
        <v>14</v>
      </c>
      <c r="C6" s="17">
        <v>12203.05</v>
      </c>
      <c r="D6" s="17">
        <v>20187.34</v>
      </c>
      <c r="E6" s="31">
        <v>10676.22</v>
      </c>
      <c r="F6" s="17">
        <v>4161</v>
      </c>
      <c r="G6" s="17">
        <v>4195</v>
      </c>
      <c r="H6" s="17">
        <v>4566</v>
      </c>
      <c r="I6" s="17">
        <v>4894</v>
      </c>
      <c r="J6" s="17">
        <v>5130</v>
      </c>
    </row>
    <row r="7" spans="1:10" x14ac:dyDescent="0.2">
      <c r="B7" s="16" t="s">
        <v>0</v>
      </c>
      <c r="C7" s="17">
        <v>29115.3</v>
      </c>
      <c r="D7" s="17">
        <v>38654.480000000003</v>
      </c>
      <c r="E7" s="31">
        <v>45910.43</v>
      </c>
      <c r="F7" s="17">
        <v>47888</v>
      </c>
      <c r="G7" s="17">
        <v>48857</v>
      </c>
      <c r="H7" s="17">
        <v>53164</v>
      </c>
      <c r="I7" s="17">
        <v>56978</v>
      </c>
      <c r="J7" s="17">
        <v>59715</v>
      </c>
    </row>
    <row r="8" spans="1:10" x14ac:dyDescent="0.2">
      <c r="B8" s="16" t="s">
        <v>1</v>
      </c>
      <c r="C8" s="17">
        <v>53551.9</v>
      </c>
      <c r="D8" s="17">
        <v>70817.95</v>
      </c>
      <c r="E8" s="31">
        <v>73149.37</v>
      </c>
      <c r="F8" s="17">
        <v>83770</v>
      </c>
      <c r="G8" s="17">
        <v>85465</v>
      </c>
      <c r="H8" s="17">
        <v>92999</v>
      </c>
      <c r="I8" s="17">
        <v>99672</v>
      </c>
      <c r="J8" s="17">
        <v>104460</v>
      </c>
    </row>
    <row r="9" spans="1:10" x14ac:dyDescent="0.2">
      <c r="B9" s="16" t="s">
        <v>2</v>
      </c>
      <c r="C9" s="17">
        <v>7809.22</v>
      </c>
      <c r="D9" s="17">
        <v>15809.98</v>
      </c>
      <c r="E9" s="31">
        <v>10172.36</v>
      </c>
      <c r="F9" s="17">
        <v>14474</v>
      </c>
      <c r="G9" s="17">
        <v>14767</v>
      </c>
      <c r="H9" s="17">
        <v>16069</v>
      </c>
      <c r="I9" s="17">
        <v>17222</v>
      </c>
      <c r="J9" s="17">
        <v>18049</v>
      </c>
    </row>
    <row r="10" spans="1:10" x14ac:dyDescent="0.2">
      <c r="A10" s="14" t="s">
        <v>23</v>
      </c>
      <c r="B10" s="13"/>
      <c r="C10" s="17"/>
      <c r="D10" s="17"/>
      <c r="E10" s="31"/>
      <c r="F10" s="17"/>
      <c r="G10" s="17"/>
      <c r="H10" s="17"/>
      <c r="I10" s="17"/>
      <c r="J10" s="17"/>
    </row>
    <row r="11" spans="1:10" x14ac:dyDescent="0.2">
      <c r="B11" s="16" t="s">
        <v>3</v>
      </c>
      <c r="C11" s="17">
        <v>33090.06</v>
      </c>
      <c r="D11" s="17">
        <v>31333.87</v>
      </c>
      <c r="E11" s="31">
        <v>32617.919999999998</v>
      </c>
      <c r="F11" s="17">
        <v>35015</v>
      </c>
      <c r="G11" s="17">
        <v>37460</v>
      </c>
      <c r="H11" s="17">
        <v>40120</v>
      </c>
      <c r="I11" s="17">
        <v>42972</v>
      </c>
      <c r="J11" s="17">
        <v>45961</v>
      </c>
    </row>
    <row r="12" spans="1:10" x14ac:dyDescent="0.2">
      <c r="B12" s="16" t="s">
        <v>4</v>
      </c>
      <c r="C12" s="17">
        <v>1030.9000000000001</v>
      </c>
      <c r="D12" s="17">
        <v>35739.9</v>
      </c>
      <c r="E12" s="31">
        <v>43852.9</v>
      </c>
      <c r="F12" s="17">
        <v>43853</v>
      </c>
      <c r="G12" s="17">
        <v>43853</v>
      </c>
      <c r="H12" s="17">
        <v>43853</v>
      </c>
      <c r="I12" s="17">
        <v>43853</v>
      </c>
      <c r="J12" s="17">
        <v>43853</v>
      </c>
    </row>
    <row r="13" spans="1:10" x14ac:dyDescent="0.2">
      <c r="B13" s="16" t="s">
        <v>5</v>
      </c>
      <c r="C13" s="17">
        <v>553.88</v>
      </c>
      <c r="D13" s="17">
        <v>34604.69</v>
      </c>
      <c r="E13" s="31">
        <v>43050.75</v>
      </c>
      <c r="F13" s="17">
        <v>43051</v>
      </c>
      <c r="G13" s="17">
        <v>43051</v>
      </c>
      <c r="H13" s="17">
        <v>43051</v>
      </c>
      <c r="I13" s="17">
        <v>43051</v>
      </c>
      <c r="J13" s="17">
        <v>43051</v>
      </c>
    </row>
    <row r="14" spans="1:10" x14ac:dyDescent="0.2">
      <c r="B14" s="16" t="s">
        <v>6</v>
      </c>
      <c r="C14" s="17">
        <v>5656.53</v>
      </c>
      <c r="D14" s="17">
        <v>11884.02</v>
      </c>
      <c r="E14" s="31">
        <v>11162.39</v>
      </c>
      <c r="F14" s="17">
        <v>11162</v>
      </c>
      <c r="G14" s="17">
        <v>11162</v>
      </c>
      <c r="H14" s="17">
        <v>11162</v>
      </c>
      <c r="I14" s="17">
        <v>11162</v>
      </c>
      <c r="J14" s="17">
        <v>11162</v>
      </c>
    </row>
    <row r="15" spans="1:10" x14ac:dyDescent="0.2">
      <c r="B15" s="16"/>
      <c r="C15" s="17"/>
      <c r="D15" s="17"/>
      <c r="E15" s="31"/>
      <c r="F15" s="17"/>
      <c r="G15" s="17"/>
      <c r="H15" s="17"/>
      <c r="I15" s="17"/>
      <c r="J15" s="17"/>
    </row>
    <row r="16" spans="1:10" x14ac:dyDescent="0.2">
      <c r="A16" s="2" t="s">
        <v>15</v>
      </c>
      <c r="B16" s="10"/>
      <c r="C16" s="17"/>
      <c r="D16" s="17"/>
      <c r="E16" s="31"/>
      <c r="F16" s="17"/>
      <c r="G16" s="17"/>
      <c r="H16" s="17"/>
      <c r="I16" s="17"/>
      <c r="J16" s="17"/>
    </row>
    <row r="17" spans="1:10" x14ac:dyDescent="0.2">
      <c r="A17" s="3" t="s">
        <v>22</v>
      </c>
      <c r="B17" s="10"/>
      <c r="C17" s="17"/>
      <c r="D17" s="17"/>
      <c r="E17" s="31"/>
      <c r="F17" s="17"/>
      <c r="G17" s="17"/>
      <c r="H17" s="17"/>
      <c r="I17" s="17"/>
      <c r="J17" s="17"/>
    </row>
    <row r="18" spans="1:10" x14ac:dyDescent="0.2">
      <c r="B18" s="16" t="s">
        <v>7</v>
      </c>
      <c r="C18" s="17">
        <v>12838.06</v>
      </c>
      <c r="D18" s="17">
        <v>14753.46</v>
      </c>
      <c r="E18" s="31">
        <v>16981.18</v>
      </c>
      <c r="F18" s="17">
        <v>18830</v>
      </c>
      <c r="G18" s="17">
        <v>18985</v>
      </c>
      <c r="H18" s="17">
        <v>20664</v>
      </c>
      <c r="I18" s="17">
        <v>22149</v>
      </c>
      <c r="J18" s="17">
        <v>23214</v>
      </c>
    </row>
    <row r="19" spans="1:10" x14ac:dyDescent="0.2">
      <c r="B19" s="16" t="s">
        <v>8</v>
      </c>
      <c r="C19" s="17">
        <v>13039.97</v>
      </c>
      <c r="D19" s="17">
        <v>21954.51</v>
      </c>
      <c r="E19" s="31">
        <v>18809.96</v>
      </c>
      <c r="F19" s="17">
        <v>22778</v>
      </c>
      <c r="G19" s="17">
        <v>22966</v>
      </c>
      <c r="H19" s="17">
        <v>24996</v>
      </c>
      <c r="I19" s="17">
        <v>26792</v>
      </c>
      <c r="J19" s="17">
        <v>28081</v>
      </c>
    </row>
    <row r="20" spans="1:10" x14ac:dyDescent="0.2">
      <c r="A20" s="3" t="s">
        <v>23</v>
      </c>
      <c r="B20" s="10"/>
      <c r="C20" s="4"/>
      <c r="D20" s="4"/>
      <c r="E20" s="32"/>
    </row>
    <row r="21" spans="1:10" x14ac:dyDescent="0.2">
      <c r="B21" s="1" t="s">
        <v>47</v>
      </c>
      <c r="C21" s="25"/>
      <c r="D21" s="25"/>
      <c r="E21" s="32"/>
    </row>
    <row r="22" spans="1:10" x14ac:dyDescent="0.2">
      <c r="C22" s="25"/>
      <c r="D22" s="25"/>
      <c r="E22" s="32"/>
    </row>
    <row r="23" spans="1:10" x14ac:dyDescent="0.2">
      <c r="A23" s="12" t="s">
        <v>17</v>
      </c>
      <c r="C23" s="25"/>
      <c r="D23" s="25"/>
      <c r="E23" s="32"/>
    </row>
    <row r="24" spans="1:10" x14ac:dyDescent="0.2">
      <c r="B24" s="8" t="s">
        <v>11</v>
      </c>
      <c r="C24" s="9">
        <v>340577.64</v>
      </c>
      <c r="D24" s="9">
        <v>358780.04</v>
      </c>
      <c r="E24" s="33">
        <v>431120.55</v>
      </c>
      <c r="F24" s="9">
        <v>479329.05919999996</v>
      </c>
      <c r="G24" s="9">
        <v>489028.14218999998</v>
      </c>
      <c r="H24" s="9">
        <v>532136.98787507997</v>
      </c>
      <c r="I24" s="9">
        <v>570319.19179205864</v>
      </c>
      <c r="J24" s="9">
        <v>597716.8308729626</v>
      </c>
    </row>
    <row r="25" spans="1:10" x14ac:dyDescent="0.2">
      <c r="B25" s="8" t="s">
        <v>21</v>
      </c>
      <c r="C25" s="9">
        <v>198114.7935</v>
      </c>
      <c r="D25" s="9">
        <v>205820.37450000001</v>
      </c>
      <c r="E25" s="33">
        <v>239382.71174999999</v>
      </c>
      <c r="F25" s="9">
        <v>414249.67690547428</v>
      </c>
      <c r="G25" s="9">
        <v>417552.81301498268</v>
      </c>
      <c r="H25" s="9">
        <v>454467.35515341227</v>
      </c>
      <c r="I25" s="9">
        <v>487128.33449805633</v>
      </c>
      <c r="J25" s="9">
        <v>510567.65484224388</v>
      </c>
    </row>
    <row r="26" spans="1:10" x14ac:dyDescent="0.2">
      <c r="B26" s="8" t="s">
        <v>20</v>
      </c>
      <c r="C26" s="9">
        <v>102410.0025</v>
      </c>
      <c r="D26" s="9">
        <v>113892.246</v>
      </c>
      <c r="E26" s="33">
        <v>139933.37474999999</v>
      </c>
      <c r="F26" s="9">
        <v>8487.0611899192099</v>
      </c>
      <c r="G26" s="9">
        <v>8658.7943849806998</v>
      </c>
      <c r="H26" s="9">
        <v>9422.0850808685991</v>
      </c>
      <c r="I26" s="9">
        <v>10098.1440319996</v>
      </c>
      <c r="J26" s="9">
        <v>10583.2501086624</v>
      </c>
    </row>
    <row r="27" spans="1:10" x14ac:dyDescent="0.2">
      <c r="B27" s="8" t="s">
        <v>18</v>
      </c>
      <c r="C27" s="9">
        <v>7318</v>
      </c>
      <c r="D27" s="9">
        <v>6245.1800000000012</v>
      </c>
      <c r="E27" s="33">
        <v>10789.679999999998</v>
      </c>
      <c r="F27" s="9">
        <v>11983.226479999999</v>
      </c>
      <c r="G27" s="9">
        <v>12225.70355475</v>
      </c>
      <c r="H27" s="9">
        <v>13303.424696877</v>
      </c>
      <c r="I27" s="9">
        <v>14257.9797948015</v>
      </c>
      <c r="J27" s="9">
        <v>14942.9207718241</v>
      </c>
    </row>
    <row r="28" spans="1:10" x14ac:dyDescent="0.2">
      <c r="B28" s="8" t="s">
        <v>19</v>
      </c>
      <c r="C28" s="9">
        <v>7699.42</v>
      </c>
      <c r="D28" s="9">
        <v>8001.37</v>
      </c>
      <c r="E28" s="33">
        <v>9505.6299999999992</v>
      </c>
      <c r="F28" s="9">
        <v>9586.5811840000006</v>
      </c>
      <c r="G28" s="9">
        <v>9780.5628438000003</v>
      </c>
      <c r="H28" s="9">
        <v>10642.7397575016</v>
      </c>
      <c r="I28" s="9">
        <v>11406.383835841199</v>
      </c>
      <c r="J28" s="9">
        <v>11954.336617459299</v>
      </c>
    </row>
    <row r="29" spans="1:10" x14ac:dyDescent="0.2">
      <c r="E29" s="33"/>
      <c r="F29" s="9"/>
    </row>
    <row r="30" spans="1:10" x14ac:dyDescent="0.2">
      <c r="E30" s="33"/>
      <c r="F30" s="9"/>
    </row>
    <row r="31" spans="1:10" x14ac:dyDescent="0.2">
      <c r="A31" s="12" t="s">
        <v>53</v>
      </c>
      <c r="E31" s="33"/>
      <c r="F31" s="9"/>
    </row>
    <row r="32" spans="1:10" x14ac:dyDescent="0.2">
      <c r="B32" s="1" t="s">
        <v>54</v>
      </c>
      <c r="C32" s="4">
        <f>SUM(C6:C9) - SUM(C18:C19)</f>
        <v>76801.440000000002</v>
      </c>
      <c r="D32" s="4">
        <f t="shared" ref="D32:J32" si="0">SUM(D6:D9) - SUM(D18:D19)</f>
        <v>108761.78</v>
      </c>
      <c r="E32" s="33">
        <f t="shared" si="0"/>
        <v>104117.24</v>
      </c>
      <c r="F32" s="9">
        <f t="shared" si="0"/>
        <v>108685</v>
      </c>
      <c r="G32" s="4">
        <f t="shared" si="0"/>
        <v>111333</v>
      </c>
      <c r="H32" s="4">
        <f t="shared" si="0"/>
        <v>121138</v>
      </c>
      <c r="I32" s="4">
        <f t="shared" si="0"/>
        <v>129825</v>
      </c>
      <c r="J32" s="4">
        <f t="shared" si="0"/>
        <v>136059</v>
      </c>
    </row>
    <row r="33" spans="2:10" x14ac:dyDescent="0.2">
      <c r="B33" s="1" t="s">
        <v>55</v>
      </c>
      <c r="C33" s="4">
        <f>C24-C25-C26-C28</f>
        <v>32353.424000000014</v>
      </c>
      <c r="D33" s="4">
        <f t="shared" ref="D33:J33" si="1">D24-D25-D26-D28</f>
        <v>31066.049499999976</v>
      </c>
      <c r="E33" s="33">
        <f t="shared" si="1"/>
        <v>42298.833500000015</v>
      </c>
      <c r="F33" s="9">
        <f t="shared" si="1"/>
        <v>47005.739920606473</v>
      </c>
      <c r="G33" s="4">
        <f t="shared" si="1"/>
        <v>53035.971946236612</v>
      </c>
      <c r="H33" s="4">
        <f t="shared" si="1"/>
        <v>57604.807883297508</v>
      </c>
      <c r="I33" s="4">
        <f t="shared" si="1"/>
        <v>61686.329426161508</v>
      </c>
      <c r="J33" s="4">
        <f t="shared" si="1"/>
        <v>64611.58930459703</v>
      </c>
    </row>
    <row r="34" spans="2:10" x14ac:dyDescent="0.2">
      <c r="B34" s="35"/>
      <c r="C34" s="35"/>
      <c r="E34" s="33"/>
      <c r="F34" s="9"/>
    </row>
  </sheetData>
  <mergeCells count="2">
    <mergeCell ref="C2:E2"/>
    <mergeCell ref="F2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58FD2-9817-5840-9BCE-3CFD6B46A518}">
  <dimension ref="A1:J13"/>
  <sheetViews>
    <sheetView zoomScale="125" workbookViewId="0"/>
  </sheetViews>
  <sheetFormatPr baseColWidth="10" defaultRowHeight="16" x14ac:dyDescent="0.2"/>
  <cols>
    <col min="1" max="1" width="14.5" style="8" bestFit="1" customWidth="1"/>
    <col min="2" max="2" width="17" style="8" bestFit="1" customWidth="1"/>
    <col min="3" max="3" width="21" style="8" bestFit="1" customWidth="1"/>
    <col min="4" max="4" width="19.75" style="8" bestFit="1" customWidth="1"/>
    <col min="5" max="5" width="10.5" style="8" bestFit="1" customWidth="1"/>
    <col min="6" max="6" width="19.75" style="8" bestFit="1" customWidth="1"/>
    <col min="7" max="7" width="18" style="8" bestFit="1" customWidth="1"/>
    <col min="8" max="8" width="13" style="8" customWidth="1"/>
    <col min="9" max="9" width="13.5" style="8" bestFit="1" customWidth="1"/>
    <col min="10" max="10" width="11.25" style="8" bestFit="1" customWidth="1"/>
    <col min="11" max="16384" width="10.75" style="8"/>
  </cols>
  <sheetData>
    <row r="1" spans="1:10" ht="25" x14ac:dyDescent="0.25">
      <c r="A1" s="24" t="s">
        <v>40</v>
      </c>
    </row>
    <row r="2" spans="1:10" ht="15" customHeight="1" x14ac:dyDescent="0.2">
      <c r="A2" s="34" t="s">
        <v>48</v>
      </c>
    </row>
    <row r="3" spans="1:10" ht="49" customHeight="1" x14ac:dyDescent="0.2">
      <c r="A3" s="21" t="s">
        <v>13</v>
      </c>
      <c r="B3" s="22" t="s">
        <v>36</v>
      </c>
      <c r="C3" s="22" t="s">
        <v>49</v>
      </c>
      <c r="D3" s="22" t="s">
        <v>37</v>
      </c>
      <c r="E3" s="22" t="s">
        <v>25</v>
      </c>
      <c r="F3" s="22" t="s">
        <v>11</v>
      </c>
      <c r="G3" s="22" t="s">
        <v>12</v>
      </c>
      <c r="H3" s="22" t="s">
        <v>26</v>
      </c>
      <c r="I3" s="22" t="s">
        <v>9</v>
      </c>
      <c r="J3" s="22" t="s">
        <v>10</v>
      </c>
    </row>
    <row r="4" spans="1:10" x14ac:dyDescent="0.2">
      <c r="A4" s="8" t="s">
        <v>30</v>
      </c>
      <c r="B4" s="23">
        <v>125441.55416666671</v>
      </c>
      <c r="C4" s="18">
        <v>420098.375</v>
      </c>
      <c r="D4" s="18">
        <v>219034.17139356965</v>
      </c>
      <c r="E4" s="8">
        <v>2.68</v>
      </c>
      <c r="F4" s="18">
        <v>2545057.9</v>
      </c>
      <c r="G4" s="18">
        <v>67679.240000000005</v>
      </c>
      <c r="H4" s="19">
        <v>6.6000000000000003E-2</v>
      </c>
      <c r="I4" s="19">
        <v>6.0679582181607697E-2</v>
      </c>
      <c r="J4" s="19">
        <v>4.3759637059730599E-2</v>
      </c>
    </row>
    <row r="5" spans="1:10" x14ac:dyDescent="0.2">
      <c r="A5" s="8" t="s">
        <v>29</v>
      </c>
      <c r="B5" s="23">
        <v>-91558.76</v>
      </c>
      <c r="C5" s="18">
        <v>1205795.25</v>
      </c>
      <c r="D5" s="18">
        <v>413808.38492080185</v>
      </c>
      <c r="E5" s="8">
        <v>1.94</v>
      </c>
      <c r="F5" s="18">
        <v>313555.69</v>
      </c>
      <c r="G5" s="18">
        <v>41923.06</v>
      </c>
      <c r="H5" s="19">
        <v>0.17799999999999999</v>
      </c>
      <c r="I5" s="19">
        <v>0.230902395679696</v>
      </c>
      <c r="J5" s="19">
        <v>0.22077832489660801</v>
      </c>
    </row>
    <row r="6" spans="1:10" x14ac:dyDescent="0.2">
      <c r="A6" s="8" t="s">
        <v>28</v>
      </c>
      <c r="B6" s="23">
        <v>171834.94291666624</v>
      </c>
      <c r="C6" s="18">
        <v>533462.75</v>
      </c>
      <c r="D6" s="18">
        <v>190865.67256992983</v>
      </c>
      <c r="E6" s="8">
        <v>1.92</v>
      </c>
      <c r="F6" s="18">
        <v>1322392.28</v>
      </c>
      <c r="G6" s="18">
        <v>64566.58</v>
      </c>
      <c r="H6" s="19">
        <v>0.112</v>
      </c>
      <c r="I6" s="19">
        <v>0.11484676090214301</v>
      </c>
      <c r="J6" s="19">
        <v>8.7879982178964297E-2</v>
      </c>
    </row>
    <row r="7" spans="1:10" x14ac:dyDescent="0.2">
      <c r="A7" s="8" t="s">
        <v>27</v>
      </c>
      <c r="B7" s="23">
        <v>82235.843750000073</v>
      </c>
      <c r="C7" s="18">
        <v>165559.625</v>
      </c>
      <c r="D7" s="18">
        <v>46702.018512694805</v>
      </c>
      <c r="E7" s="8">
        <v>1.1200000000000001</v>
      </c>
      <c r="F7" s="18">
        <v>552593.97</v>
      </c>
      <c r="G7" s="18">
        <v>27567.95</v>
      </c>
      <c r="H7" s="19">
        <v>4.5999999999999999E-2</v>
      </c>
      <c r="I7" s="19">
        <v>8.9029056904113502E-2</v>
      </c>
      <c r="J7" s="19">
        <v>6.9168814853336202E-2</v>
      </c>
    </row>
    <row r="8" spans="1:10" x14ac:dyDescent="0.2">
      <c r="A8" s="8" t="s">
        <v>31</v>
      </c>
      <c r="B8" s="23">
        <v>7653206.5784700001</v>
      </c>
      <c r="C8" s="18">
        <v>35303250</v>
      </c>
      <c r="D8" s="18">
        <v>25136195.32267756</v>
      </c>
      <c r="E8" s="8">
        <v>0.97</v>
      </c>
      <c r="F8" s="18">
        <v>15403547</v>
      </c>
      <c r="G8" s="18">
        <v>1433760</v>
      </c>
      <c r="H8" s="19">
        <v>7.9000000000000001E-2</v>
      </c>
      <c r="I8" s="19">
        <v>0.15989408153849199</v>
      </c>
      <c r="J8" s="19">
        <v>0.14103738573979099</v>
      </c>
    </row>
    <row r="9" spans="1:10" x14ac:dyDescent="0.2">
      <c r="A9" s="8" t="s">
        <v>32</v>
      </c>
      <c r="B9" s="23">
        <v>195540.13541666672</v>
      </c>
      <c r="C9" s="18">
        <v>570684.375</v>
      </c>
      <c r="D9" s="18">
        <v>490764.37766060245</v>
      </c>
      <c r="E9" s="8">
        <v>2.13</v>
      </c>
      <c r="F9" s="18">
        <v>1241529.04</v>
      </c>
      <c r="G9" s="18">
        <v>73123.820000000007</v>
      </c>
      <c r="H9" s="19">
        <v>0.10100000000000001</v>
      </c>
      <c r="I9" s="19">
        <v>0.10786249510522899</v>
      </c>
      <c r="J9" s="19">
        <v>9.3368996024450604E-2</v>
      </c>
    </row>
    <row r="10" spans="1:10" x14ac:dyDescent="0.2">
      <c r="A10" s="8" t="s">
        <v>33</v>
      </c>
      <c r="B10" s="23">
        <v>300550.13750000013</v>
      </c>
      <c r="C10" s="18">
        <v>1056033.25</v>
      </c>
      <c r="D10" s="18">
        <v>277288.2720745785</v>
      </c>
      <c r="E10" s="8">
        <v>1.27</v>
      </c>
      <c r="F10" s="18">
        <v>1614647.57</v>
      </c>
      <c r="G10" s="18">
        <v>112015.38400000001</v>
      </c>
      <c r="H10" s="19">
        <v>6.2E-2</v>
      </c>
      <c r="I10" s="19">
        <v>0.122125337853139</v>
      </c>
      <c r="J10" s="19">
        <v>0.104337214591045</v>
      </c>
    </row>
    <row r="11" spans="1:10" x14ac:dyDescent="0.2">
      <c r="A11" s="8" t="s">
        <v>34</v>
      </c>
      <c r="B11" s="23">
        <v>-97017.76</v>
      </c>
      <c r="C11" s="18">
        <v>1454875</v>
      </c>
      <c r="D11" s="18">
        <v>1317175.003216642</v>
      </c>
      <c r="E11" s="8">
        <v>1.01</v>
      </c>
      <c r="F11" s="18">
        <v>1176143.6100000001</v>
      </c>
      <c r="G11" s="18">
        <v>86156.41</v>
      </c>
      <c r="H11" s="19">
        <v>8.5000000000000006E-2</v>
      </c>
      <c r="I11" s="19">
        <v>0.126034362419399</v>
      </c>
      <c r="J11" s="19">
        <v>0.10797478209314899</v>
      </c>
    </row>
    <row r="12" spans="1:10" x14ac:dyDescent="0.2">
      <c r="A12" s="8" t="s">
        <v>35</v>
      </c>
      <c r="B12" s="23">
        <v>169579.43162125</v>
      </c>
      <c r="C12" s="18">
        <v>397708.75</v>
      </c>
      <c r="D12" s="18">
        <v>111179.62458732372</v>
      </c>
      <c r="E12" s="8">
        <v>0.98</v>
      </c>
      <c r="F12" s="18">
        <v>516182.44</v>
      </c>
      <c r="G12" s="18">
        <v>79169.919999999998</v>
      </c>
      <c r="H12" s="19">
        <v>0.14399999999999999</v>
      </c>
      <c r="I12" s="19">
        <v>0.20228355695323499</v>
      </c>
      <c r="J12" s="19">
        <v>0.198915290493028</v>
      </c>
    </row>
    <row r="13" spans="1:10" x14ac:dyDescent="0.2">
      <c r="H13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Assumptions</vt:lpstr>
      <vt:lpstr>FM Athletic</vt:lpstr>
      <vt:lpstr>Comps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Mercury Athletic</dc:title>
  <dc:creator>Joel L. Heilprin</dc:creator>
  <cp:lastModifiedBy>Microsoft Office User</cp:lastModifiedBy>
  <cp:lastPrinted>2012-11-20T19:52:02Z</cp:lastPrinted>
  <dcterms:created xsi:type="dcterms:W3CDTF">2009-06-12T18:38:09Z</dcterms:created>
  <dcterms:modified xsi:type="dcterms:W3CDTF">2022-03-30T03:35:02Z</dcterms:modified>
</cp:coreProperties>
</file>