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endricks/Projects/finm-fiderivs-2025/build_data/"/>
    </mc:Choice>
  </mc:AlternateContent>
  <xr:revisionPtr revIDLastSave="0" documentId="13_ncr:1_{E78D5CF3-B1F9-F446-9365-7569168D6F96}" xr6:coauthVersionLast="47" xr6:coauthVersionMax="47" xr10:uidLastSave="{00000000-0000-0000-0000-000000000000}"/>
  <bookViews>
    <workbookView xWindow="55840" yWindow="-8660" windowWidth="25600" windowHeight="28300" xr2:uid="{E779290E-692C-E24A-8A1E-B527A51F4A58}"/>
  </bookViews>
  <sheets>
    <sheet name="bloomberg vcu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N18" i="1"/>
  <c r="M18" i="1"/>
  <c r="L18" i="1"/>
  <c r="K18" i="1"/>
  <c r="J18" i="1"/>
  <c r="J17" i="1" s="1"/>
  <c r="I18" i="1"/>
  <c r="I17" i="1" s="1"/>
  <c r="H18" i="1"/>
  <c r="H17" i="1" s="1"/>
  <c r="G18" i="1"/>
  <c r="O16" i="1"/>
  <c r="N16" i="1"/>
  <c r="M16" i="1"/>
  <c r="L16" i="1"/>
  <c r="K16" i="1"/>
  <c r="J16" i="1"/>
  <c r="I16" i="1"/>
  <c r="H16" i="1"/>
  <c r="G16" i="1"/>
  <c r="O15" i="1"/>
  <c r="N15" i="1"/>
  <c r="M15" i="1"/>
  <c r="L15" i="1"/>
  <c r="K15" i="1"/>
  <c r="J15" i="1"/>
  <c r="I15" i="1"/>
  <c r="H15" i="1"/>
  <c r="G15" i="1"/>
  <c r="O14" i="1"/>
  <c r="N14" i="1"/>
  <c r="M14" i="1"/>
  <c r="L14" i="1"/>
  <c r="K14" i="1"/>
  <c r="J14" i="1"/>
  <c r="I14" i="1"/>
  <c r="H14" i="1"/>
  <c r="G14" i="1"/>
  <c r="G17" i="1" l="1"/>
  <c r="L17" i="1"/>
  <c r="M17" i="1"/>
  <c r="N17" i="1"/>
  <c r="O17" i="1"/>
  <c r="K17" i="1"/>
</calcChain>
</file>

<file path=xl/sharedStrings.xml><?xml version="1.0" encoding="utf-8"?>
<sst xmlns="http://schemas.openxmlformats.org/spreadsheetml/2006/main" count="13" uniqueCount="13">
  <si>
    <t>expiration</t>
  </si>
  <si>
    <t>tenor</t>
  </si>
  <si>
    <t>date</t>
  </si>
  <si>
    <t>instrument</t>
  </si>
  <si>
    <t>swaption</t>
  </si>
  <si>
    <t>reference</t>
  </si>
  <si>
    <t>SOFR</t>
  </si>
  <si>
    <t>model</t>
  </si>
  <si>
    <t>black</t>
  </si>
  <si>
    <t>ATM</t>
  </si>
  <si>
    <t>OTM Spreads</t>
  </si>
  <si>
    <t>Total</t>
  </si>
  <si>
    <t>Avg of 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</si>
</sst>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89B-3365-A74B-AF15-579B6FC9FCC2}">
  <dimension ref="A2:O18"/>
  <sheetViews>
    <sheetView tabSelected="1" workbookViewId="0"/>
  </sheetViews>
  <sheetFormatPr baseColWidth="10" defaultRowHeight="16" x14ac:dyDescent="0.2"/>
  <sheetData>
    <row r="2" spans="1:15" x14ac:dyDescent="0.2">
      <c r="G2" s="3" t="s">
        <v>10</v>
      </c>
    </row>
    <row r="5" spans="1:15" x14ac:dyDescent="0.2">
      <c r="A5" t="s">
        <v>5</v>
      </c>
      <c r="B5" t="s">
        <v>3</v>
      </c>
      <c r="C5" t="s">
        <v>7</v>
      </c>
      <c r="D5" t="s">
        <v>2</v>
      </c>
      <c r="E5" t="s">
        <v>0</v>
      </c>
      <c r="F5" t="s">
        <v>1</v>
      </c>
      <c r="G5">
        <v>-200</v>
      </c>
      <c r="H5">
        <v>-100</v>
      </c>
      <c r="I5">
        <v>-50</v>
      </c>
      <c r="J5">
        <v>-25</v>
      </c>
      <c r="K5">
        <v>0</v>
      </c>
      <c r="L5">
        <v>25</v>
      </c>
      <c r="M5">
        <v>50</v>
      </c>
      <c r="N5">
        <v>100</v>
      </c>
      <c r="O5">
        <v>200</v>
      </c>
    </row>
    <row r="6" spans="1:15" x14ac:dyDescent="0.2">
      <c r="A6" t="s">
        <v>6</v>
      </c>
      <c r="B6" t="s">
        <v>4</v>
      </c>
      <c r="C6" t="s">
        <v>8</v>
      </c>
      <c r="D6" s="1">
        <v>45726</v>
      </c>
      <c r="E6">
        <v>1</v>
      </c>
      <c r="F6">
        <v>1</v>
      </c>
      <c r="G6">
        <v>29.94</v>
      </c>
      <c r="H6">
        <v>10.66</v>
      </c>
      <c r="I6">
        <v>4.4800000000000004</v>
      </c>
      <c r="J6">
        <v>2.04</v>
      </c>
      <c r="K6">
        <v>0</v>
      </c>
      <c r="L6">
        <v>-1.62</v>
      </c>
      <c r="M6">
        <v>-2.83</v>
      </c>
      <c r="N6">
        <v>-4.16</v>
      </c>
      <c r="O6">
        <v>-4.05</v>
      </c>
    </row>
    <row r="7" spans="1:15" x14ac:dyDescent="0.2">
      <c r="F7">
        <v>2</v>
      </c>
      <c r="G7">
        <v>24.97</v>
      </c>
      <c r="H7">
        <v>8.7100000000000009</v>
      </c>
      <c r="I7">
        <v>3.62</v>
      </c>
      <c r="J7">
        <v>1.64</v>
      </c>
      <c r="K7">
        <v>0</v>
      </c>
      <c r="L7">
        <v>-1.3</v>
      </c>
      <c r="M7">
        <v>-2.2799999999999998</v>
      </c>
      <c r="N7">
        <v>-3.43</v>
      </c>
      <c r="O7">
        <v>-3.62</v>
      </c>
    </row>
    <row r="8" spans="1:15" x14ac:dyDescent="0.2">
      <c r="F8">
        <v>3</v>
      </c>
      <c r="G8">
        <v>21.48</v>
      </c>
      <c r="H8">
        <v>7.12</v>
      </c>
      <c r="I8">
        <v>2.83</v>
      </c>
      <c r="J8">
        <v>1.24</v>
      </c>
      <c r="K8">
        <v>0</v>
      </c>
      <c r="L8">
        <v>-0.93</v>
      </c>
      <c r="M8">
        <v>-1.57</v>
      </c>
      <c r="N8">
        <v>-2.16</v>
      </c>
      <c r="O8">
        <v>-1.77</v>
      </c>
    </row>
    <row r="9" spans="1:15" x14ac:dyDescent="0.2">
      <c r="F9">
        <v>5</v>
      </c>
      <c r="G9">
        <v>19.309999999999999</v>
      </c>
      <c r="H9">
        <v>6.37</v>
      </c>
      <c r="I9">
        <v>2.52</v>
      </c>
      <c r="J9">
        <v>1.1000000000000001</v>
      </c>
      <c r="K9">
        <v>0</v>
      </c>
      <c r="L9">
        <v>-0.81</v>
      </c>
      <c r="M9">
        <v>-1.37</v>
      </c>
      <c r="N9">
        <v>-1.86</v>
      </c>
      <c r="O9">
        <v>-1.44</v>
      </c>
    </row>
    <row r="12" spans="1:15" x14ac:dyDescent="0.2">
      <c r="G12" s="3" t="s">
        <v>11</v>
      </c>
      <c r="H12" t="s">
        <v>12</v>
      </c>
    </row>
    <row r="13" spans="1:15" x14ac:dyDescent="0.2">
      <c r="E13" s="3" t="s">
        <v>9</v>
      </c>
    </row>
    <row r="14" spans="1:15" x14ac:dyDescent="0.2">
      <c r="E14" s="2">
        <v>32.17</v>
      </c>
      <c r="F14" s="2">
        <v>1</v>
      </c>
      <c r="G14">
        <f>G6+$E$14</f>
        <v>62.11</v>
      </c>
      <c r="H14">
        <f>H6+$E$14</f>
        <v>42.83</v>
      </c>
      <c r="I14">
        <f>I6+$E$14</f>
        <v>36.650000000000006</v>
      </c>
      <c r="J14">
        <f>J6+$E$14</f>
        <v>34.21</v>
      </c>
      <c r="K14">
        <f>K6+$E$14</f>
        <v>32.17</v>
      </c>
      <c r="L14">
        <f>L6+$E$14</f>
        <v>30.55</v>
      </c>
      <c r="M14">
        <f>M6+$E$14</f>
        <v>29.340000000000003</v>
      </c>
      <c r="N14">
        <f>N6+$E$14</f>
        <v>28.01</v>
      </c>
      <c r="O14">
        <f>O6+$E$14</f>
        <v>28.12</v>
      </c>
    </row>
    <row r="15" spans="1:15" x14ac:dyDescent="0.2">
      <c r="E15" s="2">
        <v>31.25</v>
      </c>
      <c r="F15">
        <v>2</v>
      </c>
      <c r="G15">
        <f>G7+$E$15</f>
        <v>56.22</v>
      </c>
      <c r="H15">
        <f>H7+$E$15</f>
        <v>39.96</v>
      </c>
      <c r="I15">
        <f>I7+$E$15</f>
        <v>34.869999999999997</v>
      </c>
      <c r="J15">
        <f>J7+$E$15</f>
        <v>32.89</v>
      </c>
      <c r="K15">
        <f>K7+$E$15</f>
        <v>31.25</v>
      </c>
      <c r="L15">
        <f>L7+$E$15</f>
        <v>29.95</v>
      </c>
      <c r="M15">
        <f>M7+$E$15</f>
        <v>28.97</v>
      </c>
      <c r="N15">
        <f>N7+$E$15</f>
        <v>27.82</v>
      </c>
      <c r="O15">
        <f>O7+$E$15</f>
        <v>27.63</v>
      </c>
    </row>
    <row r="16" spans="1:15" x14ac:dyDescent="0.2">
      <c r="E16" s="2">
        <v>30.41</v>
      </c>
      <c r="F16">
        <v>3</v>
      </c>
      <c r="G16">
        <f>G8+$E$16</f>
        <v>51.89</v>
      </c>
      <c r="H16">
        <f>H8+$E$16</f>
        <v>37.53</v>
      </c>
      <c r="I16">
        <f>I8+$E$16</f>
        <v>33.24</v>
      </c>
      <c r="J16">
        <f>J8+$E$16</f>
        <v>31.65</v>
      </c>
      <c r="K16">
        <f>K8+$E$16</f>
        <v>30.41</v>
      </c>
      <c r="L16">
        <f>L8+$E$16</f>
        <v>29.48</v>
      </c>
      <c r="M16">
        <f>M8+$E$16</f>
        <v>28.84</v>
      </c>
      <c r="N16">
        <f>N8+$E$16</f>
        <v>28.25</v>
      </c>
      <c r="O16">
        <f>O8+$E$16</f>
        <v>28.64</v>
      </c>
    </row>
    <row r="17" spans="5:15" x14ac:dyDescent="0.2">
      <c r="E17" s="2">
        <v>29.72</v>
      </c>
      <c r="F17">
        <v>4</v>
      </c>
      <c r="G17">
        <f>AVERAGE(G16,G18)</f>
        <v>50.09</v>
      </c>
      <c r="H17">
        <f t="shared" ref="H17:O17" si="0">AVERAGE(H16,H18)</f>
        <v>36.44</v>
      </c>
      <c r="I17">
        <f t="shared" si="0"/>
        <v>32.370000000000005</v>
      </c>
      <c r="J17">
        <f t="shared" si="0"/>
        <v>30.865000000000002</v>
      </c>
      <c r="K17">
        <f t="shared" si="0"/>
        <v>29.695</v>
      </c>
      <c r="L17">
        <f t="shared" si="0"/>
        <v>28.825000000000003</v>
      </c>
      <c r="M17">
        <f t="shared" si="0"/>
        <v>28.225000000000001</v>
      </c>
      <c r="N17">
        <f t="shared" si="0"/>
        <v>27.685000000000002</v>
      </c>
      <c r="O17">
        <f t="shared" si="0"/>
        <v>28.09</v>
      </c>
    </row>
    <row r="18" spans="5:15" x14ac:dyDescent="0.2">
      <c r="E18" s="2">
        <v>28.98</v>
      </c>
      <c r="F18">
        <v>5</v>
      </c>
      <c r="G18">
        <f>G9+$E$18</f>
        <v>48.29</v>
      </c>
      <c r="H18">
        <f>H9+$E$18</f>
        <v>35.35</v>
      </c>
      <c r="I18">
        <f>I9+$E$18</f>
        <v>31.5</v>
      </c>
      <c r="J18">
        <f>J9+$E$18</f>
        <v>30.080000000000002</v>
      </c>
      <c r="K18">
        <f>K9+$E$18</f>
        <v>28.98</v>
      </c>
      <c r="L18">
        <f>L9+$E$18</f>
        <v>28.17</v>
      </c>
      <c r="M18">
        <f>M9+$E$18</f>
        <v>27.61</v>
      </c>
      <c r="N18">
        <f>N9+$E$18</f>
        <v>27.12</v>
      </c>
      <c r="O18">
        <f>O9+$E$18</f>
        <v>27.54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bloomberg vcub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Hendricks</dc:creator>
  <cp:lastModifiedBy>Mark Hendricks</cp:lastModifiedBy>
  <dcterms:created xsi:type="dcterms:W3CDTF">2023-05-07T03:43:38Z</dcterms:created>
  <dcterms:modified xsi:type="dcterms:W3CDTF">2025-03-11T00:30:02Z</dcterms:modified>
</cp:coreProperties>
</file>