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Working-Projects\ContinuousRatio\Data\"/>
    </mc:Choice>
  </mc:AlternateContent>
  <xr:revisionPtr revIDLastSave="0" documentId="13_ncr:1_{32E5BB03-5CD1-45B9-A406-934C32CDC9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 Ratio Data -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1" l="1"/>
  <c r="M14" i="1"/>
  <c r="K14" i="1"/>
  <c r="L14" i="1" s="1"/>
  <c r="J14" i="1"/>
  <c r="K13" i="1"/>
  <c r="N13" i="1" s="1"/>
  <c r="J13" i="1"/>
  <c r="M13" i="1" s="1"/>
  <c r="M12" i="1"/>
  <c r="L12" i="1"/>
  <c r="K12" i="1"/>
  <c r="N12" i="1" s="1"/>
  <c r="J12" i="1"/>
  <c r="N11" i="1"/>
  <c r="M11" i="1"/>
  <c r="L11" i="1"/>
  <c r="K11" i="1"/>
  <c r="J11" i="1"/>
  <c r="N10" i="1"/>
  <c r="K10" i="1"/>
  <c r="L10" i="1" s="1"/>
  <c r="J10" i="1"/>
  <c r="M10" i="1" s="1"/>
  <c r="N6" i="1"/>
  <c r="M6" i="1"/>
  <c r="K6" i="1"/>
  <c r="L6" i="1" s="1"/>
  <c r="J6" i="1"/>
  <c r="K5" i="1"/>
  <c r="N5" i="1" s="1"/>
  <c r="J5" i="1"/>
  <c r="M5" i="1" s="1"/>
  <c r="M4" i="1"/>
  <c r="L4" i="1"/>
  <c r="K4" i="1"/>
  <c r="N4" i="1" s="1"/>
  <c r="J4" i="1"/>
  <c r="N3" i="1"/>
  <c r="M3" i="1"/>
  <c r="L3" i="1"/>
  <c r="K3" i="1"/>
  <c r="J3" i="1"/>
  <c r="N2" i="1"/>
  <c r="K2" i="1"/>
  <c r="L2" i="1" s="1"/>
  <c r="J2" i="1"/>
  <c r="M2" i="1" s="1"/>
  <c r="L13" i="1" l="1"/>
  <c r="L5" i="1"/>
  <c r="I20" i="1"/>
  <c r="K20" i="1" s="1"/>
  <c r="H20" i="1"/>
  <c r="I19" i="1"/>
  <c r="K19" i="1" s="1"/>
  <c r="H19" i="1"/>
  <c r="I18" i="1"/>
  <c r="K18" i="1" s="1"/>
  <c r="H18" i="1"/>
  <c r="I17" i="1"/>
  <c r="K17" i="1" s="1"/>
  <c r="H17" i="1"/>
  <c r="I16" i="1"/>
  <c r="K16" i="1" s="1"/>
  <c r="H16" i="1"/>
  <c r="I10" i="1"/>
  <c r="I11" i="1"/>
  <c r="I12" i="1"/>
  <c r="I13" i="1"/>
  <c r="I14" i="1"/>
  <c r="H10" i="1"/>
  <c r="H11" i="1"/>
  <c r="H12" i="1"/>
  <c r="H13" i="1"/>
  <c r="H14" i="1"/>
  <c r="J20" i="1" l="1"/>
  <c r="M20" i="1" s="1"/>
  <c r="J19" i="1"/>
  <c r="M19" i="1" s="1"/>
  <c r="J18" i="1"/>
  <c r="J17" i="1"/>
  <c r="J16" i="1"/>
  <c r="M16" i="1" s="1"/>
  <c r="L16" i="1"/>
  <c r="N16" i="1"/>
  <c r="N20" i="1"/>
  <c r="N17" i="1"/>
  <c r="N18" i="1"/>
  <c r="L18" i="1"/>
  <c r="N19" i="1"/>
  <c r="L19" i="1"/>
  <c r="M18" i="1"/>
  <c r="M17" i="1"/>
  <c r="L20" i="1" l="1"/>
  <c r="L17" i="1"/>
</calcChain>
</file>

<file path=xl/sharedStrings.xml><?xml version="1.0" encoding="utf-8"?>
<sst xmlns="http://schemas.openxmlformats.org/spreadsheetml/2006/main" count="14" uniqueCount="14">
  <si>
    <t>CFly (nF)</t>
  </si>
  <si>
    <t>RSW</t>
  </si>
  <si>
    <t>IIn (mA)</t>
  </si>
  <si>
    <t>VIn</t>
  </si>
  <si>
    <t>IOut (mA)</t>
  </si>
  <si>
    <t>VOut</t>
  </si>
  <si>
    <t>eta</t>
  </si>
  <si>
    <t>A</t>
  </si>
  <si>
    <t>IIn (calc)</t>
  </si>
  <si>
    <t>IOut (calc)</t>
  </si>
  <si>
    <t>Eff (calc)</t>
  </si>
  <si>
    <t>FSW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</si>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</sst>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M7" sqref="M7"/>
    </sheetView>
  </sheetViews>
  <sheetFormatPr defaultRowHeight="15" x14ac:dyDescent="0.25"/>
  <cols>
    <col min="11" max="11" width="11.85546875" customWidth="1"/>
    <col min="13" max="13" width="13.42578125" bestFit="1" customWidth="1"/>
  </cols>
  <sheetData>
    <row r="1" spans="1:1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t="s">
        <v>12</v>
      </c>
      <c r="P1" t="s">
        <v>13</v>
      </c>
    </row>
    <row r="2" spans="1:16" x14ac:dyDescent="0.25">
      <c r="A2">
        <v>1</v>
      </c>
      <c r="B2">
        <v>0.1</v>
      </c>
      <c r="C2" s="1">
        <v>250000000</v>
      </c>
      <c r="D2">
        <v>292.08</v>
      </c>
      <c r="E2">
        <v>2.5</v>
      </c>
      <c r="F2">
        <v>639.42999999999995</v>
      </c>
      <c r="G2">
        <v>1</v>
      </c>
      <c r="H2">
        <v>0.87569159129999996</v>
      </c>
      <c r="I2">
        <v>1</v>
      </c>
      <c r="J2" s="1">
        <f>C2*A2*0.000000001*(O2*I2*G2+(2-I2)*E2)/(I2*(O2-1) + 2)</f>
        <v>0.29166666666666669</v>
      </c>
      <c r="K2" s="1">
        <f>((2-I2)*(E2-G2)/(I2*(O2-1)+2) + P2*I2*G2/(I2*(P2-1)+2)+E2-G2)*C2*A2*0.000000001</f>
        <v>0.63888888888888884</v>
      </c>
      <c r="L2" s="1">
        <f t="shared" ref="L2:L5" si="0">(K2*G2)/(J2*E2)</f>
        <v>0.87619047619047608</v>
      </c>
      <c r="M2" s="1">
        <f t="shared" ref="M2" si="1">(D2*0.001-J2)/(D2*0.001)</f>
        <v>1.4151374052770512E-3</v>
      </c>
      <c r="N2" s="1">
        <f>100*(F2*0.001-K2)/K2</f>
        <v>8.4695652173911826E-2</v>
      </c>
      <c r="O2">
        <v>8</v>
      </c>
      <c r="P2">
        <v>8</v>
      </c>
    </row>
    <row r="3" spans="1:16" x14ac:dyDescent="0.25">
      <c r="A3">
        <v>1</v>
      </c>
      <c r="B3">
        <v>1</v>
      </c>
      <c r="C3" s="1">
        <v>250000000</v>
      </c>
      <c r="D3">
        <v>293.49</v>
      </c>
      <c r="E3">
        <v>2.5</v>
      </c>
      <c r="F3">
        <v>639.61</v>
      </c>
      <c r="G3">
        <v>1</v>
      </c>
      <c r="H3">
        <v>0.87172987150000003</v>
      </c>
      <c r="I3">
        <v>0.98168436110000001</v>
      </c>
      <c r="J3" s="1">
        <f t="shared" ref="J3:J6" si="2">C3*A3*0.000000001*(O3*I3*G3+(2-I3)*E3)/(I3*(O3-1) + 2)</f>
        <v>0.29304298702671228</v>
      </c>
      <c r="K3" s="1">
        <f t="shared" ref="K3:K6" si="3">((2-I3)*(E3-G3)/(I3*(O3-1)+2) + P3*I3*G3/(I3*(P3-1)+2)+E3-G3)*C3*A3*0.000000001</f>
        <v>0.63934766234223739</v>
      </c>
      <c r="L3" s="1">
        <f t="shared" si="0"/>
        <v>0.87270153615238411</v>
      </c>
      <c r="M3" s="1">
        <f>100*(D3*0.001-J3)/(D3*0.001)</f>
        <v>0.15230943926121931</v>
      </c>
      <c r="N3" s="1">
        <f>100*(F3*0.001-K3)/K3</f>
        <v>4.1032082107183246E-2</v>
      </c>
      <c r="O3">
        <v>8</v>
      </c>
      <c r="P3">
        <v>8</v>
      </c>
    </row>
    <row r="4" spans="1:16" x14ac:dyDescent="0.25">
      <c r="A4">
        <v>1</v>
      </c>
      <c r="B4">
        <v>2</v>
      </c>
      <c r="C4" s="1">
        <v>250000000</v>
      </c>
      <c r="D4">
        <v>303.89999999999998</v>
      </c>
      <c r="E4">
        <v>2.5</v>
      </c>
      <c r="F4">
        <v>643.20000000000005</v>
      </c>
      <c r="G4">
        <v>1</v>
      </c>
      <c r="H4">
        <v>0.84704023179999999</v>
      </c>
      <c r="I4">
        <v>0.86466471680000001</v>
      </c>
      <c r="J4" s="1">
        <f t="shared" si="2"/>
        <v>0.3028708650763261</v>
      </c>
      <c r="K4" s="1">
        <f t="shared" si="3"/>
        <v>0.64262362169210863</v>
      </c>
      <c r="L4" s="1">
        <f t="shared" si="0"/>
        <v>0.84870972522254573</v>
      </c>
      <c r="M4" s="1">
        <f t="shared" ref="M4:M6" si="4">100*(D4*0.001-J4)/(D4*0.001)</f>
        <v>0.3386426204915769</v>
      </c>
      <c r="N4" s="1">
        <f t="shared" ref="N4:N6" si="5">100*(F4*0.001-K4)/K4</f>
        <v>8.9691428767246714E-2</v>
      </c>
      <c r="O4">
        <v>8</v>
      </c>
      <c r="P4">
        <v>8</v>
      </c>
    </row>
    <row r="5" spans="1:16" x14ac:dyDescent="0.25">
      <c r="A5">
        <v>1</v>
      </c>
      <c r="B5">
        <v>3</v>
      </c>
      <c r="C5" s="1">
        <v>250000000</v>
      </c>
      <c r="D5">
        <v>317.22000000000003</v>
      </c>
      <c r="E5">
        <v>2.5</v>
      </c>
      <c r="F5">
        <v>647.79999999999995</v>
      </c>
      <c r="G5">
        <v>1</v>
      </c>
      <c r="H5">
        <v>0.81684635269999994</v>
      </c>
      <c r="I5">
        <v>0.73640286190000004</v>
      </c>
      <c r="J5" s="1">
        <f t="shared" si="2"/>
        <v>0.31622793090281931</v>
      </c>
      <c r="K5" s="1">
        <f t="shared" si="3"/>
        <v>0.64707597696760644</v>
      </c>
      <c r="L5" s="1">
        <f t="shared" si="0"/>
        <v>0.81849313578370886</v>
      </c>
      <c r="M5" s="1">
        <f t="shared" si="4"/>
        <v>0.31273850866299335</v>
      </c>
      <c r="N5" s="1">
        <f t="shared" si="5"/>
        <v>0.11189150241467556</v>
      </c>
      <c r="O5">
        <v>8</v>
      </c>
      <c r="P5">
        <v>8</v>
      </c>
    </row>
    <row r="6" spans="1:16" x14ac:dyDescent="0.25">
      <c r="A6">
        <v>1</v>
      </c>
      <c r="B6">
        <v>4</v>
      </c>
      <c r="C6" s="1">
        <v>250000000</v>
      </c>
      <c r="D6">
        <v>330.9</v>
      </c>
      <c r="E6">
        <v>2.5</v>
      </c>
      <c r="F6">
        <v>652.41999999999996</v>
      </c>
      <c r="G6">
        <v>1</v>
      </c>
      <c r="H6">
        <v>0.78866122699999996</v>
      </c>
      <c r="I6">
        <v>0.63212055879999995</v>
      </c>
      <c r="J6" s="1">
        <f t="shared" si="2"/>
        <v>0.32983926107899125</v>
      </c>
      <c r="K6" s="1">
        <f t="shared" si="3"/>
        <v>0.65161308702633036</v>
      </c>
      <c r="L6" s="1">
        <f>(K6*G6)/(J6*E6)</f>
        <v>0.79021895076375326</v>
      </c>
      <c r="M6" s="1">
        <f t="shared" si="4"/>
        <v>0.32056177727673596</v>
      </c>
      <c r="N6" s="1">
        <f t="shared" si="5"/>
        <v>0.12383314419788996</v>
      </c>
      <c r="O6">
        <v>8</v>
      </c>
      <c r="P6">
        <v>8</v>
      </c>
    </row>
    <row r="10" spans="1:16" x14ac:dyDescent="0.25">
      <c r="A10">
        <v>1</v>
      </c>
      <c r="B10">
        <v>0.1</v>
      </c>
      <c r="C10" s="1">
        <v>250000000</v>
      </c>
      <c r="D10">
        <v>306.52</v>
      </c>
      <c r="E10">
        <v>3</v>
      </c>
      <c r="F10">
        <v>779.42</v>
      </c>
      <c r="G10">
        <v>1</v>
      </c>
      <c r="H10">
        <f>G10*F10/(E10*D10)</f>
        <v>0.84760102657792857</v>
      </c>
      <c r="I10" s="1">
        <f t="shared" ref="I10:I13" si="6">1-EXP(-1/(B10*A10*0.000000001*C10))</f>
        <v>1</v>
      </c>
      <c r="J10" s="1">
        <f>C10*A10*0.000000001*(O10*I10*G10+(2-I10)*E10)/(I10*(O10-1) + 2)</f>
        <v>0.30555555555555558</v>
      </c>
      <c r="K10" s="1">
        <f>((2-I10)*(E10-G10)/(I10*(O10-1)+2) + P10*I10*G10/(I10*(P10-1)+2)+E10-G10)*C10*A10*0.000000001</f>
        <v>0.77777777777777768</v>
      </c>
      <c r="L10" s="1">
        <f t="shared" ref="L10:L13" si="7">(K10*G10)/(J10*E10)</f>
        <v>0.84848484848484829</v>
      </c>
      <c r="M10" s="1">
        <f t="shared" ref="M10" si="8">(D10*0.001-J10)/(D10*0.001)</f>
        <v>3.1464323517044054E-3</v>
      </c>
      <c r="N10" s="1">
        <f>100*(F10*0.001-K10)/K10</f>
        <v>0.21114285714287007</v>
      </c>
      <c r="O10">
        <v>8</v>
      </c>
      <c r="P10">
        <v>8</v>
      </c>
    </row>
    <row r="11" spans="1:16" x14ac:dyDescent="0.25">
      <c r="A11">
        <v>1</v>
      </c>
      <c r="B11">
        <v>1</v>
      </c>
      <c r="C11" s="1">
        <v>250000000</v>
      </c>
      <c r="D11">
        <v>308.32</v>
      </c>
      <c r="E11">
        <v>3</v>
      </c>
      <c r="F11">
        <v>779.58</v>
      </c>
      <c r="G11">
        <v>1</v>
      </c>
      <c r="H11">
        <f>G11*F11/(E11*D11)</f>
        <v>0.8428256357031656</v>
      </c>
      <c r="I11" s="1">
        <f t="shared" si="6"/>
        <v>0.98168436111126578</v>
      </c>
      <c r="J11" s="1">
        <f t="shared" ref="J11:J14" si="9">C11*A11*0.000000001*(O11*I11*G11+(2-I11)*E11)/(I11*(O11-1) + 2)</f>
        <v>0.30739064936780469</v>
      </c>
      <c r="K11" s="1">
        <f t="shared" ref="K11:K14" si="10">((2-I11)*(E11-G11)/(I11*(O11-1)+2) + P11*I11*G11/(I11*(P11-1)+2)+E11-G11)*C11*A11*0.000000001</f>
        <v>0.77869532468390246</v>
      </c>
      <c r="L11" s="1">
        <f t="shared" si="7"/>
        <v>0.84441445685417671</v>
      </c>
      <c r="M11" s="1">
        <f>100*(D11*0.001-J11)/(D11*0.001)</f>
        <v>0.30142405040065245</v>
      </c>
      <c r="N11" s="1">
        <f>100*(F11*0.001-K11)/K11</f>
        <v>0.1136099432029738</v>
      </c>
      <c r="O11">
        <v>8</v>
      </c>
      <c r="P11">
        <v>8</v>
      </c>
    </row>
    <row r="12" spans="1:16" x14ac:dyDescent="0.25">
      <c r="A12">
        <v>1</v>
      </c>
      <c r="B12">
        <v>2</v>
      </c>
      <c r="C12" s="1">
        <v>250000000</v>
      </c>
      <c r="D12">
        <v>321.82</v>
      </c>
      <c r="E12">
        <v>3</v>
      </c>
      <c r="F12">
        <v>786.42</v>
      </c>
      <c r="G12">
        <v>1</v>
      </c>
      <c r="H12">
        <f>G12*F12/(E12*D12)</f>
        <v>0.81455472002983031</v>
      </c>
      <c r="I12" s="1">
        <f t="shared" si="6"/>
        <v>0.8646647167633873</v>
      </c>
      <c r="J12" s="1">
        <f t="shared" si="9"/>
        <v>0.32049448677295173</v>
      </c>
      <c r="K12" s="1">
        <f t="shared" si="10"/>
        <v>0.785247243386476</v>
      </c>
      <c r="L12" s="1">
        <f t="shared" si="7"/>
        <v>0.81670384961803277</v>
      </c>
      <c r="M12" s="1">
        <f t="shared" ref="M12:M14" si="11">100*(D12*0.001-J12)/(D12*0.001)</f>
        <v>0.41188031416576643</v>
      </c>
      <c r="N12" s="1">
        <f t="shared" ref="N12:N14" si="12">100*(F12*0.001-K12)/K12</f>
        <v>0.14934870811724829</v>
      </c>
      <c r="O12">
        <v>8</v>
      </c>
      <c r="P12">
        <v>8</v>
      </c>
    </row>
    <row r="13" spans="1:16" x14ac:dyDescent="0.25">
      <c r="A13">
        <v>1</v>
      </c>
      <c r="B13">
        <v>3</v>
      </c>
      <c r="C13" s="1">
        <v>250000000</v>
      </c>
      <c r="D13">
        <v>339.83</v>
      </c>
      <c r="E13">
        <v>3</v>
      </c>
      <c r="F13">
        <v>795.56</v>
      </c>
      <c r="G13">
        <v>1</v>
      </c>
      <c r="H13">
        <f>G13*F13/(E13*D13)</f>
        <v>0.78035095979362223</v>
      </c>
      <c r="I13" s="1">
        <f t="shared" si="6"/>
        <v>0.73640286188427317</v>
      </c>
      <c r="J13" s="1">
        <f t="shared" si="9"/>
        <v>0.3383039078728835</v>
      </c>
      <c r="K13" s="1">
        <f t="shared" si="10"/>
        <v>0.79415195393644167</v>
      </c>
      <c r="L13" s="1">
        <f t="shared" si="7"/>
        <v>0.78248377218947318</v>
      </c>
      <c r="M13" s="1">
        <f t="shared" si="11"/>
        <v>0.44907516320409119</v>
      </c>
      <c r="N13" s="1">
        <f t="shared" si="12"/>
        <v>0.17730184463802956</v>
      </c>
      <c r="O13">
        <v>8</v>
      </c>
      <c r="P13">
        <v>8</v>
      </c>
    </row>
    <row r="14" spans="1:16" x14ac:dyDescent="0.25">
      <c r="A14">
        <v>1</v>
      </c>
      <c r="B14">
        <v>4</v>
      </c>
      <c r="C14" s="1">
        <v>250000000</v>
      </c>
      <c r="D14">
        <v>358.12</v>
      </c>
      <c r="E14">
        <v>3</v>
      </c>
      <c r="F14">
        <v>804.85</v>
      </c>
      <c r="G14">
        <v>1</v>
      </c>
      <c r="H14">
        <f>G14*F14/(E14*D14)</f>
        <v>0.74914367623515388</v>
      </c>
      <c r="I14" s="1">
        <f>1-EXP(-1/(B14*A14*0.000000001*C14))</f>
        <v>0.63212055882855767</v>
      </c>
      <c r="J14" s="1">
        <f t="shared" si="9"/>
        <v>0.35645234809978704</v>
      </c>
      <c r="K14" s="1">
        <f t="shared" si="10"/>
        <v>0.80322617404989372</v>
      </c>
      <c r="L14" s="1">
        <f>(K14*G14)/(J14*E14)</f>
        <v>0.75113001623902387</v>
      </c>
      <c r="M14" s="1">
        <f t="shared" si="11"/>
        <v>0.46566846314446331</v>
      </c>
      <c r="N14" s="1">
        <f t="shared" si="12"/>
        <v>0.202162977573174</v>
      </c>
      <c r="O14">
        <v>8</v>
      </c>
      <c r="P14">
        <v>8</v>
      </c>
    </row>
    <row r="16" spans="1:16" x14ac:dyDescent="0.25">
      <c r="A16">
        <v>1</v>
      </c>
      <c r="B16">
        <v>0.1</v>
      </c>
      <c r="C16" s="1">
        <v>250000000</v>
      </c>
      <c r="D16">
        <v>278.5</v>
      </c>
      <c r="E16">
        <v>2</v>
      </c>
      <c r="F16">
        <v>500.92</v>
      </c>
      <c r="G16">
        <v>1</v>
      </c>
      <c r="H16">
        <f>G16*F16/(E16*D16)</f>
        <v>0.89931777378815081</v>
      </c>
      <c r="I16" s="1">
        <f t="shared" ref="I16:I19" si="13">1-EXP(-1/(B16*A16*0.000000001*C16))</f>
        <v>1</v>
      </c>
      <c r="J16" s="1">
        <f>C16*A16*0.000000001*(O16*I16*G16+(2-I16)*E16)/(I16*(O16-1) + 2)</f>
        <v>0.27777777777777779</v>
      </c>
      <c r="K16" s="1">
        <f>((2-I16)*(E16-G16)/(I16*(O16-1)+2) + P16*I16*G16/(I16*(P16-1)+2)+E16-G16)*C16*A16*0.000000001</f>
        <v>0.5</v>
      </c>
      <c r="L16" s="1">
        <f t="shared" ref="L16:L19" si="14">(K16*G16)/(J16*E16)</f>
        <v>0.89999999999999991</v>
      </c>
      <c r="M16" s="1">
        <f t="shared" ref="M16" si="15">(D16*0.001-J16)/(D16*0.001)</f>
        <v>2.5932575304209518E-3</v>
      </c>
      <c r="N16" s="1">
        <f>100*(F16*0.001-K16)/K16</f>
        <v>0.18400000000000638</v>
      </c>
      <c r="O16">
        <v>8</v>
      </c>
      <c r="P16">
        <v>8</v>
      </c>
    </row>
    <row r="17" spans="1:16" x14ac:dyDescent="0.25">
      <c r="A17">
        <v>1</v>
      </c>
      <c r="B17">
        <v>1</v>
      </c>
      <c r="C17" s="1">
        <v>250000000</v>
      </c>
      <c r="D17">
        <v>279.25</v>
      </c>
      <c r="E17">
        <v>2</v>
      </c>
      <c r="F17">
        <v>500.43</v>
      </c>
      <c r="G17">
        <v>1</v>
      </c>
      <c r="H17">
        <f>G17*F17/(E17*D17)</f>
        <v>0.8960250671441361</v>
      </c>
      <c r="I17" s="1">
        <f t="shared" si="13"/>
        <v>0.98168436111126578</v>
      </c>
      <c r="J17" s="1">
        <f t="shared" ref="J17:J20" si="16">C17*A17*0.000000001*(O17*I17*G17+(2-I17)*E17)/(I17*(O17-1) + 2)</f>
        <v>0.27869532468390235</v>
      </c>
      <c r="K17" s="1">
        <f t="shared" ref="K17:K20" si="17">((2-I17)*(E17-G17)/(I17*(O17-1)+2) + P17*I17*G17/(I17*(P17-1)+2)+E17-G17)*C17*A17*0.000000001</f>
        <v>0.5</v>
      </c>
      <c r="L17" s="1">
        <f t="shared" si="14"/>
        <v>0.89703693552646169</v>
      </c>
      <c r="M17" s="1">
        <f>100*(D17*0.001-J17)/(D17*0.001)</f>
        <v>0.19863037281921309</v>
      </c>
      <c r="N17" s="1">
        <f>100*(F17*0.001-K17)/K17</f>
        <v>8.6000000000008292E-2</v>
      </c>
      <c r="O17">
        <v>8</v>
      </c>
      <c r="P17">
        <v>8</v>
      </c>
    </row>
    <row r="18" spans="1:16" x14ac:dyDescent="0.25">
      <c r="A18">
        <v>1</v>
      </c>
      <c r="B18">
        <v>2</v>
      </c>
      <c r="C18" s="1">
        <v>250000000</v>
      </c>
      <c r="D18">
        <v>286.01</v>
      </c>
      <c r="E18">
        <v>2</v>
      </c>
      <c r="F18">
        <v>500.43</v>
      </c>
      <c r="G18">
        <v>1</v>
      </c>
      <c r="H18">
        <f>G18*F18/(E18*D18)</f>
        <v>0.87484703332051328</v>
      </c>
      <c r="I18" s="1">
        <f t="shared" si="13"/>
        <v>0.8646647167633873</v>
      </c>
      <c r="J18" s="1">
        <f t="shared" si="16"/>
        <v>0.28524724338647589</v>
      </c>
      <c r="K18" s="1">
        <f t="shared" si="17"/>
        <v>0.5</v>
      </c>
      <c r="L18" s="1">
        <f t="shared" si="14"/>
        <v>0.87643265902233425</v>
      </c>
      <c r="M18" s="1">
        <f t="shared" ref="M18:M20" si="18">100*(D18*0.001-J18)/(D18*0.001)</f>
        <v>0.26668879183388555</v>
      </c>
      <c r="N18" s="1">
        <f t="shared" ref="N18:N20" si="19">100*(F18*0.001-K18)/K18</f>
        <v>8.6000000000008292E-2</v>
      </c>
      <c r="O18">
        <v>8</v>
      </c>
      <c r="P18">
        <v>8</v>
      </c>
    </row>
    <row r="19" spans="1:16" x14ac:dyDescent="0.25">
      <c r="A19">
        <v>1</v>
      </c>
      <c r="B19">
        <v>3</v>
      </c>
      <c r="C19" s="1">
        <v>250000000</v>
      </c>
      <c r="D19">
        <v>295.02999999999997</v>
      </c>
      <c r="E19">
        <v>2</v>
      </c>
      <c r="F19">
        <v>500.51</v>
      </c>
      <c r="G19">
        <v>1</v>
      </c>
      <c r="H19">
        <f>G19*F19/(E19*D19)</f>
        <v>0.84823577263329164</v>
      </c>
      <c r="I19" s="1">
        <f t="shared" si="13"/>
        <v>0.73640286188427317</v>
      </c>
      <c r="J19" s="1">
        <f t="shared" si="16"/>
        <v>0.29415195393644172</v>
      </c>
      <c r="K19" s="1">
        <f t="shared" si="17"/>
        <v>0.5</v>
      </c>
      <c r="L19" s="1">
        <f t="shared" si="14"/>
        <v>0.84990086468716175</v>
      </c>
      <c r="M19" s="1">
        <f t="shared" si="18"/>
        <v>0.29761246773488648</v>
      </c>
      <c r="N19" s="1">
        <f t="shared" si="19"/>
        <v>0.10200000000000209</v>
      </c>
      <c r="O19">
        <v>8</v>
      </c>
      <c r="P19">
        <v>8</v>
      </c>
    </row>
    <row r="20" spans="1:16" x14ac:dyDescent="0.25">
      <c r="A20">
        <v>1</v>
      </c>
      <c r="B20">
        <v>4</v>
      </c>
      <c r="C20" s="1">
        <v>250000000</v>
      </c>
      <c r="D20">
        <v>304.20999999999998</v>
      </c>
      <c r="E20">
        <v>2</v>
      </c>
      <c r="F20">
        <v>500.62</v>
      </c>
      <c r="G20">
        <v>1</v>
      </c>
      <c r="H20">
        <f>G20*F20/(E20*D20)</f>
        <v>0.82281976266394929</v>
      </c>
      <c r="I20" s="1">
        <f>1-EXP(-1/(B20*A20*0.000000001*C20))</f>
        <v>0.63212055882855767</v>
      </c>
      <c r="J20" s="1">
        <f t="shared" si="16"/>
        <v>0.30322617404989355</v>
      </c>
      <c r="K20" s="1">
        <f t="shared" si="17"/>
        <v>0.5</v>
      </c>
      <c r="L20" s="1">
        <f>(K20*G20)/(J20*E20)</f>
        <v>0.82446708561136417</v>
      </c>
      <c r="M20" s="1">
        <f t="shared" si="18"/>
        <v>0.32340355350134176</v>
      </c>
      <c r="N20" s="1">
        <f t="shared" si="19"/>
        <v>0.12400000000001299</v>
      </c>
      <c r="O20">
        <v>8</v>
      </c>
      <c r="P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 Ratio Data -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2020-07-31T16:57:03Z</dcterms:created>
  <dcterms:modified xsi:type="dcterms:W3CDTF">2020-08-01T23:50:37Z</dcterms:modified>
</cp:coreProperties>
</file>