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3"/>
    <sheet state="visible" name="Function Tracker" sheetId="2" r:id="rId4"/>
    <sheet state="visible" name="Shortcuts" sheetId="3" r:id="rId5"/>
    <sheet state="visible" name="Section One -----&gt;" sheetId="4" r:id="rId6"/>
    <sheet state="visible" name="Lecture One Simple Date Functio" sheetId="5" r:id="rId7"/>
    <sheet state="visible" name="Lecture Two EDATE, WEEKDAY, MON" sheetId="6" r:id="rId8"/>
    <sheet state="visible" name="Synthesis Create a Calendar!" sheetId="7" r:id="rId9"/>
  </sheets>
  <definedNames/>
  <calcPr/>
</workbook>
</file>

<file path=xl/sharedStrings.xml><?xml version="1.0" encoding="utf-8"?>
<sst xmlns="http://schemas.openxmlformats.org/spreadsheetml/2006/main" count="746" uniqueCount="505">
  <si>
    <t>Tab Name</t>
  </si>
  <si>
    <t>Description</t>
  </si>
  <si>
    <t>Function Tracker</t>
  </si>
  <si>
    <t>This is where you can keep track of the functions we are learning as we go along. Feel read the definitions of some of the later functions!</t>
  </si>
  <si>
    <t>Shortcuts</t>
  </si>
  <si>
    <t>This sheet will follow you to all our spreadsheet sections. This is a reference sheet in case you forget some of the many shortcuts that exist in Google sheets!</t>
  </si>
  <si>
    <r>
      <rPr>
        <b/>
      </rPr>
      <t>Lecture One:</t>
    </r>
    <r>
      <t xml:space="preserve"> Simple DAte Functions [TODAY, NOW]</t>
    </r>
  </si>
  <si>
    <t>Don't waste time figuring out today's date every time you open a spreadsheet. In this lecture we will learn how to use TODAY &amp; NOW to save you time and keep your spreadsheets up to date!</t>
  </si>
  <si>
    <r>
      <rPr>
        <b/>
      </rPr>
      <t>Lecture Two:</t>
    </r>
    <r>
      <t xml:space="preserve"> EDATE, WEEKDAY, MONTH, EOMONTH, YEAR</t>
    </r>
  </si>
  <si>
    <t>In this tab, we will get more in depth with date functions. This set of functions will allow you to manipulate dates and push your models/analyses to the next level!</t>
  </si>
  <si>
    <r>
      <rPr>
        <b/>
      </rPr>
      <t>Synthesis</t>
    </r>
    <r>
      <t>: Create a Calendar!</t>
    </r>
  </si>
  <si>
    <t>Check out this awesome calendar that you can create with your newfound knowledge!</t>
  </si>
  <si>
    <t>Copyright: SanSone Partners</t>
  </si>
  <si>
    <t>Counter</t>
  </si>
  <si>
    <t>Index</t>
  </si>
  <si>
    <t>Function</t>
  </si>
  <si>
    <t>Numbers</t>
  </si>
  <si>
    <t>SUM</t>
  </si>
  <si>
    <t>Returns the sum of a series of numbers and/or cells.</t>
  </si>
  <si>
    <t>AVERAGE</t>
  </si>
  <si>
    <t>Returns the numerical average value in a dataset, ignoring text.</t>
  </si>
  <si>
    <t>PRODUCT</t>
  </si>
  <si>
    <t>Returns the result of multiplying a series of numbers together.</t>
  </si>
  <si>
    <t>QUOTIENT</t>
  </si>
  <si>
    <t>Returns one number divided by another.</t>
  </si>
  <si>
    <t>COUNT</t>
  </si>
  <si>
    <t xml:space="preserve">Returns a count of the number of numeric values in a dataset. </t>
  </si>
  <si>
    <t>MIN</t>
  </si>
  <si>
    <t>Returns the minimum value in a numeric dataset.</t>
  </si>
  <si>
    <t>MAX</t>
  </si>
  <si>
    <t>Returns the maximum value in a numeric dataset.</t>
  </si>
  <si>
    <t>IF</t>
  </si>
  <si>
    <t>Returns one value if a logical expression is `TRUE` and another if it is `FALSE`.</t>
  </si>
  <si>
    <t>OR</t>
  </si>
  <si>
    <t>Returns a conditional sum across a range.</t>
  </si>
  <si>
    <t>AND</t>
  </si>
  <si>
    <t>Returns the sum of a range depending on multiple criteria.</t>
  </si>
  <si>
    <t>SUMIF</t>
  </si>
  <si>
    <t>Returns the average of a range depending on criteria.</t>
  </si>
  <si>
    <t>SUMIFS</t>
  </si>
  <si>
    <t>Returns the average of a range depending on multiple criteria.</t>
  </si>
  <si>
    <t>AVERAGEIF</t>
  </si>
  <si>
    <t>Returns the minimum value in a range of cells, filtered by a set of criteria.</t>
  </si>
  <si>
    <t>AVERAGEIFS</t>
  </si>
  <si>
    <t>Returns the maximum value in a range of cells, filtered by a set of criteria.</t>
  </si>
  <si>
    <t>COUNTIF</t>
  </si>
  <si>
    <t>Rounds a number down to the nearest integer multiple of specified significance.</t>
  </si>
  <si>
    <t>COUNTIFS</t>
  </si>
  <si>
    <t>Rounds a number up to the nearest integer multiple of specified significance.</t>
  </si>
  <si>
    <t>COUNTUNIQUE</t>
  </si>
  <si>
    <t>Rounds a number to a certain number of decimal places according to standard rules.</t>
  </si>
  <si>
    <t>MINIFS</t>
  </si>
  <si>
    <t>Calculates the sum of the products of corresponding entries in two equal-sized arrays or ranges.</t>
  </si>
  <si>
    <t>MAXIFS</t>
  </si>
  <si>
    <t>Returns a random number between 0 inclusive and 1 exclusive.</t>
  </si>
  <si>
    <t>IFERROR</t>
  </si>
  <si>
    <t>Returns a uniformly random integer between two values, inclusive.</t>
  </si>
  <si>
    <t>FLOOR</t>
  </si>
  <si>
    <t>Returns the content of a cell, specified by row and column offset. Learn more</t>
  </si>
  <si>
    <t>CEILING</t>
  </si>
  <si>
    <t>Returns the relative position of an item in a range that matches a specified value.</t>
  </si>
  <si>
    <t>ROUND</t>
  </si>
  <si>
    <t>Vertical lookup. Searches down the first column of a range for a key and returns the value of a specified cell in the row found.</t>
  </si>
  <si>
    <t>SUMPRODUCT</t>
  </si>
  <si>
    <t>Horizontal lookup. Searches across the first row of a range for a key and returns the value of a specified cell in the column found.</t>
  </si>
  <si>
    <t>RAND</t>
  </si>
  <si>
    <t>Imports a range of cells from a specified spreadsheet.</t>
  </si>
  <si>
    <t>RANDBETWEEN</t>
  </si>
  <si>
    <t>Runs a Google Visualization API Query Language query across data.</t>
  </si>
  <si>
    <t>Text</t>
  </si>
  <si>
    <t>CONCATENATE</t>
  </si>
  <si>
    <t>Returns a filtered version of the source range, returning only rows or columns which meet the specified conditions.</t>
  </si>
  <si>
    <t>SPLIT</t>
  </si>
  <si>
    <t>Returns the first argument if it is not an error value, otherwise returns the second argument if present, or a blank if the second argument is absent.</t>
  </si>
  <si>
    <t>JOIN</t>
  </si>
  <si>
    <t>Appends strings to one another.</t>
  </si>
  <si>
    <t>LEFT</t>
  </si>
  <si>
    <t>Divides text around a specified character or string, and puts each fragment into a separate cell in the row.</t>
  </si>
  <si>
    <t>RIGHT</t>
  </si>
  <si>
    <t>Concatenates the elements of one or more one-dimensional arrays using a specified delimiter.</t>
  </si>
  <si>
    <t>LEN</t>
  </si>
  <si>
    <t>Returns a substring from the beginning of a specified string.</t>
  </si>
  <si>
    <t>Search</t>
  </si>
  <si>
    <t>INDEX</t>
  </si>
  <si>
    <t>Returns a substring from the end of a specified string.</t>
  </si>
  <si>
    <t>MATCH</t>
  </si>
  <si>
    <t>Returns the length of a string.</t>
  </si>
  <si>
    <t>VLOOKUP</t>
  </si>
  <si>
    <t xml:space="preserve">Translates text from one language into another </t>
  </si>
  <si>
    <t>HLOOKUP</t>
  </si>
  <si>
    <t xml:space="preserve">Fetches current or historical securities information from Google Finance. </t>
  </si>
  <si>
    <t>Google</t>
  </si>
  <si>
    <t>GOOGLETRANSLATE</t>
  </si>
  <si>
    <t xml:space="preserve">Returns the current date as a date value. </t>
  </si>
  <si>
    <t>GOOGLEFINANCE</t>
  </si>
  <si>
    <t>Enables the display of values returned from an array formula into multiple rows and/or columns and the use of non-array functions with arrays.</t>
  </si>
  <si>
    <t>Date</t>
  </si>
  <si>
    <t>TODAY</t>
  </si>
  <si>
    <t>Returns a conditional count across a range.</t>
  </si>
  <si>
    <t>HOUR</t>
  </si>
  <si>
    <t xml:space="preserve">Returns the count of a range depending on multiple criteria. </t>
  </si>
  <si>
    <t>MINUTE</t>
  </si>
  <si>
    <t>Counts the number of unique values in a list of specified values and ranges.</t>
  </si>
  <si>
    <t>MONTH</t>
  </si>
  <si>
    <t>Returns the hour component of a specific time, in numeric format.</t>
  </si>
  <si>
    <t>WEEKDAY</t>
  </si>
  <si>
    <t xml:space="preserve">Returns the minute component of a specific time, in numeric format. </t>
  </si>
  <si>
    <t>WEEKNUM</t>
  </si>
  <si>
    <t xml:space="preserve">Returns the month of the year a specific date falls in, in numeric format. </t>
  </si>
  <si>
    <t>EDATE</t>
  </si>
  <si>
    <t xml:space="preserve">Returns a number representing the day of the week of the date provided. </t>
  </si>
  <si>
    <t>TEXT</t>
  </si>
  <si>
    <t>Returns a number representing the week of the year where the provided date falls.</t>
  </si>
  <si>
    <t>Misc</t>
  </si>
  <si>
    <t>SORT</t>
  </si>
  <si>
    <t>Returns a date a specified number of months before or after another date.</t>
  </si>
  <si>
    <t>UNIQUE</t>
  </si>
  <si>
    <t>Converts a number into text according to a specified format.</t>
  </si>
  <si>
    <t>HYPERLINK</t>
  </si>
  <si>
    <t>Sorts the rows of a given array or range by the values in one or more columns.</t>
  </si>
  <si>
    <t>FILTER</t>
  </si>
  <si>
    <t>Returns unique rows in the provided source range, discarding duplicates. Rows are returned in the order in which they first appear in the source range.</t>
  </si>
  <si>
    <t>QUERY</t>
  </si>
  <si>
    <t>Returns true if any of the provided arguments are logically true, and false if all of the provided arguments are logically false.</t>
  </si>
  <si>
    <t>ARRAYFORMULA</t>
  </si>
  <si>
    <t>Returns true if all of the provided arguments are logically true, and false if any of the provided arguments are logically false.</t>
  </si>
  <si>
    <t>IMPORTRANGE</t>
  </si>
  <si>
    <t>Creates a hyperlink inside a cell.</t>
  </si>
  <si>
    <t>Google Sheets Shortcuts!</t>
  </si>
  <si>
    <t>COMPUTER TYPE</t>
  </si>
  <si>
    <t>Shortcut Resources!</t>
  </si>
  <si>
    <t>Command to Search ---&gt;</t>
  </si>
  <si>
    <t>Delete rows</t>
  </si>
  <si>
    <t>Mac</t>
  </si>
  <si>
    <t>Command Description</t>
  </si>
  <si>
    <t>PC</t>
  </si>
  <si>
    <t>Show common keyboard shortcuts</t>
  </si>
  <si>
    <t>⌘ + /</t>
  </si>
  <si>
    <t>Move to beginning of sheet</t>
  </si>
  <si>
    <t>⌘ + Fn + Left arrow</t>
  </si>
  <si>
    <t>Move to end of row/column</t>
  </si>
  <si>
    <t>⌘ + Directional Arrows</t>
  </si>
  <si>
    <t>Ctrl + Directional Arrows</t>
  </si>
  <si>
    <t>Move to next sheet</t>
  </si>
  <si>
    <t>⌘ + Shift + Fn + Down arrow</t>
  </si>
  <si>
    <t>Move to previous sheet</t>
  </si>
  <si>
    <t>⌘ + Shift + Fn + Up arrow</t>
  </si>
  <si>
    <t>Fill down</t>
  </si>
  <si>
    <t>⌘ + d</t>
  </si>
  <si>
    <t>Fill right</t>
  </si>
  <si>
    <t>⌘ + r</t>
  </si>
  <si>
    <t>Paste</t>
  </si>
  <si>
    <t>⌘ + v</t>
  </si>
  <si>
    <t>Paste values only</t>
  </si>
  <si>
    <t>⌘ + Shift + v</t>
  </si>
  <si>
    <t>Paste format only</t>
  </si>
  <si>
    <t>⌘ + Option + v</t>
  </si>
  <si>
    <t>Ctrl + Option + v</t>
  </si>
  <si>
    <t>Find</t>
  </si>
  <si>
    <t>⌘ + f</t>
  </si>
  <si>
    <t>Find and replace</t>
  </si>
  <si>
    <t>⌘ + Shift + h</t>
  </si>
  <si>
    <t>Undo</t>
  </si>
  <si>
    <t>⌘ + z</t>
  </si>
  <si>
    <t>Redo</t>
  </si>
  <si>
    <t>⌘ + y
⌘ + Shift + z
Fn + F4</t>
  </si>
  <si>
    <t>Bold</t>
  </si>
  <si>
    <t>⌘ + b</t>
  </si>
  <si>
    <t>Center align</t>
  </si>
  <si>
    <t>⌘ + Shift + e</t>
  </si>
  <si>
    <t>Left align</t>
  </si>
  <si>
    <t>⌘ + Shift + l</t>
  </si>
  <si>
    <t>Right align</t>
  </si>
  <si>
    <t>⌘ + Shift + r</t>
  </si>
  <si>
    <t>Apply bottom border</t>
  </si>
  <si>
    <t>Option + Shift + 3</t>
  </si>
  <si>
    <t>Apply outer border</t>
  </si>
  <si>
    <t>Option + Shift + 7
⌘ + Shift + 7</t>
  </si>
  <si>
    <t>Remove borders</t>
  </si>
  <si>
    <t>Option + Shift + 6</t>
  </si>
  <si>
    <t>Insert link</t>
  </si>
  <si>
    <t>⌘ + k</t>
  </si>
  <si>
    <t>Format as decimal</t>
  </si>
  <si>
    <t>Ctrl + Shift + 1</t>
  </si>
  <si>
    <t>Format as time</t>
  </si>
  <si>
    <t>Ctrl + Shift + 2</t>
  </si>
  <si>
    <t>Format as date</t>
  </si>
  <si>
    <t>Ctrl + Shift + 3</t>
  </si>
  <si>
    <t>Format as currency</t>
  </si>
  <si>
    <t>Ctrl + Shift + 4</t>
  </si>
  <si>
    <t>Format as percentage</t>
  </si>
  <si>
    <t>Ctrl + Shift + 5</t>
  </si>
  <si>
    <t>Clear formatting</t>
  </si>
  <si>
    <t>⌘ + \</t>
  </si>
  <si>
    <t>Display list of sheets</t>
  </si>
  <si>
    <t>Option + Shift + k</t>
  </si>
  <si>
    <t>Group rows or columns</t>
  </si>
  <si>
    <t>Option + Shift + Right arrow</t>
  </si>
  <si>
    <t>Ungroup rows or columns</t>
  </si>
  <si>
    <t>Option + Shift + Left arrow</t>
  </si>
  <si>
    <t>Common actions</t>
  </si>
  <si>
    <t>Select column</t>
  </si>
  <si>
    <t>Ctrl + Space</t>
  </si>
  <si>
    <t>Select row</t>
  </si>
  <si>
    <t>Shift + Space</t>
  </si>
  <si>
    <t>Select all</t>
  </si>
  <si>
    <t>⌘ + a
⌘ + Shift + Space</t>
  </si>
  <si>
    <t>Ctrl + a
Ctrl + Shift + Space</t>
  </si>
  <si>
    <t>Ctrl + z</t>
  </si>
  <si>
    <t>Ctrl + y
Ctrl + Shift + z
F4</t>
  </si>
  <si>
    <t>Ctrl + f</t>
  </si>
  <si>
    <t>Ctrl + h</t>
  </si>
  <si>
    <t>Fill range</t>
  </si>
  <si>
    <t>⌘ + Enter</t>
  </si>
  <si>
    <t>Ctrl + Enter</t>
  </si>
  <si>
    <t>Ctrl + d</t>
  </si>
  <si>
    <t>Ctrl + r</t>
  </si>
  <si>
    <t>Save
(every change is saved automatically in Drive)</t>
  </si>
  <si>
    <t>⌘ + s</t>
  </si>
  <si>
    <t>Ctrl + s</t>
  </si>
  <si>
    <t>Open</t>
  </si>
  <si>
    <t>⌘ + o</t>
  </si>
  <si>
    <t>Ctrl + o</t>
  </si>
  <si>
    <t>Print</t>
  </si>
  <si>
    <t>⌘ + p</t>
  </si>
  <si>
    <t>Ctrl + p</t>
  </si>
  <si>
    <t>Copy</t>
  </si>
  <si>
    <t>⌘ + c</t>
  </si>
  <si>
    <t>Ctrl + c</t>
  </si>
  <si>
    <t>Cut</t>
  </si>
  <si>
    <t>⌘ + x</t>
  </si>
  <si>
    <t>Ctrl + x</t>
  </si>
  <si>
    <t>Ctrl + v</t>
  </si>
  <si>
    <t>Ctrl + Shift + v</t>
  </si>
  <si>
    <t>Ctrl + /</t>
  </si>
  <si>
    <t>Compact controls</t>
  </si>
  <si>
    <t>Ctrl + Shift + f</t>
  </si>
  <si>
    <t>Insert new sheet</t>
  </si>
  <si>
    <t>Shift + F11</t>
  </si>
  <si>
    <t>Input tools on/off
(available in spreadsheets in non-Latin languages)</t>
  </si>
  <si>
    <t>⌘ + Shift + k</t>
  </si>
  <si>
    <t>Select input tools</t>
  </si>
  <si>
    <t>⌘ + Option + Shift + k</t>
  </si>
  <si>
    <t>Ctrl + Shift + k</t>
  </si>
  <si>
    <t>Ctrl + Alt + Shift + k</t>
  </si>
  <si>
    <t>Format cells</t>
  </si>
  <si>
    <t>Ctrl + b</t>
  </si>
  <si>
    <t>Underline</t>
  </si>
  <si>
    <t>⌘ + u</t>
  </si>
  <si>
    <t>Ctrl + u</t>
  </si>
  <si>
    <t>Italic</t>
  </si>
  <si>
    <t>⌘ + i</t>
  </si>
  <si>
    <t>Ctrl + i</t>
  </si>
  <si>
    <t>Strikethrough</t>
  </si>
  <si>
    <t>Option + Shift + 5</t>
  </si>
  <si>
    <t>Alt + Shift + 5</t>
  </si>
  <si>
    <t>Ctrl + Shift + e</t>
  </si>
  <si>
    <t>Ctrl + Shift + l</t>
  </si>
  <si>
    <t>Ctrl + Shift + r</t>
  </si>
  <si>
    <t>Apply top border</t>
  </si>
  <si>
    <t>Option + Shift + 1</t>
  </si>
  <si>
    <t>Alt + Shift + 1</t>
  </si>
  <si>
    <t>Apply right border</t>
  </si>
  <si>
    <t>Option + Shift + 2</t>
  </si>
  <si>
    <t>Alt + Shift + 2</t>
  </si>
  <si>
    <t>Alt + Shift + 3</t>
  </si>
  <si>
    <t>Apply left border</t>
  </si>
  <si>
    <t>Option + Shift + 4</t>
  </si>
  <si>
    <t>Alt + Shift + 4</t>
  </si>
  <si>
    <t>Alt + Shift + 6</t>
  </si>
  <si>
    <t>Alt + Shift + 7
Ctrl + Shift + 7</t>
  </si>
  <si>
    <t>Ctrl + k</t>
  </si>
  <si>
    <t>Insert time</t>
  </si>
  <si>
    <t>⌘ + Shift + ;</t>
  </si>
  <si>
    <t>Ctrl + Shift + ;</t>
  </si>
  <si>
    <t>Insert date</t>
  </si>
  <si>
    <t>⌘ + ;</t>
  </si>
  <si>
    <t>Ctrl + ;</t>
  </si>
  <si>
    <t>Insert date and time</t>
  </si>
  <si>
    <t>⌘ + Option + Shift + ;</t>
  </si>
  <si>
    <t>Ctrl + Alt + Shift + ;</t>
  </si>
  <si>
    <t>Format as exponent</t>
  </si>
  <si>
    <t>Ctrl + Shift + 6</t>
  </si>
  <si>
    <t>Ctrl + \</t>
  </si>
  <si>
    <t>Navigate spreadsheet</t>
  </si>
  <si>
    <t>Move to beginning of row</t>
  </si>
  <si>
    <t>Fn + Left arrow</t>
  </si>
  <si>
    <t>Home</t>
  </si>
  <si>
    <t>Ctrl + Home</t>
  </si>
  <si>
    <t>Move to end of row</t>
  </si>
  <si>
    <t>Fn + Right arrow</t>
  </si>
  <si>
    <t>End</t>
  </si>
  <si>
    <t>Move to end of sheet</t>
  </si>
  <si>
    <t>⌘ + Fn + Right arrow</t>
  </si>
  <si>
    <t>Ctrl + End</t>
  </si>
  <si>
    <t>Scroll to active cell</t>
  </si>
  <si>
    <t>⌘ + Backspace</t>
  </si>
  <si>
    <t>Ctrl + Backspace</t>
  </si>
  <si>
    <t>Ctrl + Shift + Page Down</t>
  </si>
  <si>
    <t>Ctrl + Shift + Page Up</t>
  </si>
  <si>
    <t>Alt + Shift + k</t>
  </si>
  <si>
    <t>Open hyperlink</t>
  </si>
  <si>
    <t>Option + Enter</t>
  </si>
  <si>
    <t>Alt + Enter</t>
  </si>
  <si>
    <t>Open Explore</t>
  </si>
  <si>
    <t>Option + Shift + x</t>
  </si>
  <si>
    <t>Alt + Shift + x</t>
  </si>
  <si>
    <t>Move focus out of spreadsheet</t>
  </si>
  <si>
    <t>Ctrl + ⌘ + Shift + m</t>
  </si>
  <si>
    <t>Ctrl + Alt + Shift + m</t>
  </si>
  <si>
    <t>Move to quicksum
(when a range of cells is selected)</t>
  </si>
  <si>
    <t>Option + Shift + q</t>
  </si>
  <si>
    <t>Alt + Shift + q</t>
  </si>
  <si>
    <t>Move focus to popup
(for links, bookmarks, and images)</t>
  </si>
  <si>
    <t>holding Ctrl + ⌘, press e then p</t>
  </si>
  <si>
    <t>holding Ctrl + Alt, press e then p</t>
  </si>
  <si>
    <t>Open drop-down menu on filtered cell</t>
  </si>
  <si>
    <t>Ctrl + ⌘ + r</t>
  </si>
  <si>
    <t>Ctrl + Alt + r</t>
  </si>
  <si>
    <t>Open revision history</t>
  </si>
  <si>
    <t>⌘ + Option + Shift + h</t>
  </si>
  <si>
    <t>Ctrl + Alt + Shift + h</t>
  </si>
  <si>
    <t>Open chat inside the spreadsheet</t>
  </si>
  <si>
    <t>Shift + Esc</t>
  </si>
  <si>
    <t>Close drawing editor</t>
  </si>
  <si>
    <t>⌘ + Esc
Shift + Esc</t>
  </si>
  <si>
    <t>Edit notes and comments</t>
  </si>
  <si>
    <t>Insert/edit note</t>
  </si>
  <si>
    <t>Shift + F2</t>
  </si>
  <si>
    <t>Insert/edit comment</t>
  </si>
  <si>
    <t>⌘ + Option + m</t>
  </si>
  <si>
    <t>Ctrl + Alt + m</t>
  </si>
  <si>
    <t>Open comment discussion thread</t>
  </si>
  <si>
    <t>⌘ + Option + Shift + a</t>
  </si>
  <si>
    <t>Ctrl + Alt + Shift + a</t>
  </si>
  <si>
    <t>Enter current comment</t>
  </si>
  <si>
    <t>holding Ctrl + ⌘, press e then c</t>
  </si>
  <si>
    <t>holding Ctrl + Alt, press e then c</t>
  </si>
  <si>
    <t>Move to next comment</t>
  </si>
  <si>
    <t>holding Ctrl + ⌘, press n then c</t>
  </si>
  <si>
    <t>holding Ctrl + Alt, press n then c</t>
  </si>
  <si>
    <t>Move to previous comment</t>
  </si>
  <si>
    <t>holding Ctrl + ⌘, press p then c</t>
  </si>
  <si>
    <t>holding Ctrl + Alt, press p then c</t>
  </si>
  <si>
    <t>Open a menu</t>
  </si>
  <si>
    <t>File menu</t>
  </si>
  <si>
    <t>Ctrl + Option + f</t>
  </si>
  <si>
    <t>in Google Chrome: Alt + f
other browsers: Alt + Shift + f</t>
  </si>
  <si>
    <t>Edit menu</t>
  </si>
  <si>
    <t>Ctrl + Option + e</t>
  </si>
  <si>
    <t>in Google Chrome: Alt + e
other browsers: Alt + Shift + e</t>
  </si>
  <si>
    <t>View menu</t>
  </si>
  <si>
    <t>in Google Chrome: Alt + v
other browsers: Alt + Shift + v</t>
  </si>
  <si>
    <t>Insert menu</t>
  </si>
  <si>
    <t>Ctrl + Option + i</t>
  </si>
  <si>
    <t>in Google Chrome: Alt + i
other browsers: Alt + Shift + i</t>
  </si>
  <si>
    <t>Format menu</t>
  </si>
  <si>
    <t>Ctrl + Option + o</t>
  </si>
  <si>
    <t>in Google Chrome: Alt + o
other browsers: Alt + Shift + o</t>
  </si>
  <si>
    <t>Data menu</t>
  </si>
  <si>
    <t>Ctrl + Option + d</t>
  </si>
  <si>
    <t>in Google Chrome: Alt + d
other browsers: Alt + Shift + d</t>
  </si>
  <si>
    <t>Tools menu</t>
  </si>
  <si>
    <t>Ctrl + Option + t</t>
  </si>
  <si>
    <t>in Google Chrome: Alt + t
other browsers: Alt + Shift + t</t>
  </si>
  <si>
    <t>Open insert menu</t>
  </si>
  <si>
    <t>⌘ + Option + = (with cells selected)</t>
  </si>
  <si>
    <t>Ctrl + Alt + Shift + = Ctrl + Alt + = 
(with cells selected)</t>
  </si>
  <si>
    <t>Open delete menu</t>
  </si>
  <si>
    <t>⌘ + Option + - (with cells selected)</t>
  </si>
  <si>
    <t>Ctrl + Alt + - (with cells selected)</t>
  </si>
  <si>
    <t>Form menu
(present when the spreadsheet is connected to a form)</t>
  </si>
  <si>
    <t>Ctrl + Option + m</t>
  </si>
  <si>
    <t>in Google Chrome: Alt + m
other browsers: Alt + Shift + m</t>
  </si>
  <si>
    <t>Add-ons menu</t>
  </si>
  <si>
    <t>Ctrl + Option + n</t>
  </si>
  <si>
    <t>in Google Chrome: Alt + n
other browsers: Alt + Shift + n</t>
  </si>
  <si>
    <t>Help menu</t>
  </si>
  <si>
    <t>Ctrl + Option + h</t>
  </si>
  <si>
    <t>in Google Chrome: Alt + h
other browsers: Alt + Shift + h</t>
  </si>
  <si>
    <t>Accessibility menu
(present when screen reader support is enabled)</t>
  </si>
  <si>
    <t>Ctrl + Option + a</t>
  </si>
  <si>
    <t>in Google Chrome: Alt + a
other browsers: Alt + Shift + a</t>
  </si>
  <si>
    <t>Sheet menu
(copy, delete, and other sheet actions)</t>
  </si>
  <si>
    <t>Option + Shift + s</t>
  </si>
  <si>
    <t>Alt + Shift + s</t>
  </si>
  <si>
    <t>Context menu</t>
  </si>
  <si>
    <t>⌘ + Shift + \</t>
  </si>
  <si>
    <t>Ctrl + Shift + \</t>
  </si>
  <si>
    <t>Add or change rows and columns</t>
  </si>
  <si>
    <t>Insert rows above</t>
  </si>
  <si>
    <t>⌘ + Option + = (with rows selected)
Ctrl + Option + i, then r</t>
  </si>
  <si>
    <t>Ctrl + Alt + Shift + = Ctrl + Alt + =
(with rows selected)
in Google Chrome: Alt + i, then r
other browsers: Alt + Shift + i, then r</t>
  </si>
  <si>
    <t>Insert rows below</t>
  </si>
  <si>
    <t>Ctrl + Option + i, then b</t>
  </si>
  <si>
    <t>in Google Chrome: Alt + i, then w
other browsers: Alt + Shift + i, then w</t>
  </si>
  <si>
    <t>Insert columns to the left</t>
  </si>
  <si>
    <t>⌘ + Option + = (with columns selected)
Ctrl + Option + i, then c</t>
  </si>
  <si>
    <t>Ctrl + Alt + Shift + = Ctrl + Alt + = 
(with columns selected)
in Google Chrome: Alt + i, then c
other browsers: Alt + Shift + i, then c</t>
  </si>
  <si>
    <t>Insert columns to the right</t>
  </si>
  <si>
    <t>Ctrl + Option + i, then o</t>
  </si>
  <si>
    <t>in Google Chrome: Alt + i, then o
other browsers: Alt + Shift + i, then o</t>
  </si>
  <si>
    <t>⌘ + Option + - (with rows selected)
Ctrl + Option + e, then d</t>
  </si>
  <si>
    <t>Ctrl + Alt + - (with rows selected)
in Google Chrome: Alt + e, then d
other browsers: Alt + Shift + e, then d</t>
  </si>
  <si>
    <t>Delete columns</t>
  </si>
  <si>
    <t>⌘ + Option + - (with columns selected)
Ctrl + Option + e, then e</t>
  </si>
  <si>
    <t>Ctrl + Alt + - (with columns selected)
in Google Chrome: Alt + e, then e
other browsers: Alt + Shift + e, then e</t>
  </si>
  <si>
    <t>Hide row</t>
  </si>
  <si>
    <t>⌘ + Option + 9</t>
  </si>
  <si>
    <t>Ctrl + Alt + 9</t>
  </si>
  <si>
    <t>Hide column</t>
  </si>
  <si>
    <t>⌘ + Option + 0</t>
  </si>
  <si>
    <t>Ctrl + Alt + 0</t>
  </si>
  <si>
    <t>Unhide row</t>
  </si>
  <si>
    <t>Ctrl + Shift + 9</t>
  </si>
  <si>
    <t>Unhide column</t>
  </si>
  <si>
    <t>Ctrl + Shift + 0</t>
  </si>
  <si>
    <t>Expand grouped rows or columns</t>
  </si>
  <si>
    <t>Option + Shift + Down arrow</t>
  </si>
  <si>
    <t>Alt + Shift + Right arrow</t>
  </si>
  <si>
    <t>Collapse grouped rows or columns</t>
  </si>
  <si>
    <t>Option + Shift + Up arrow</t>
  </si>
  <si>
    <t>Alt + Shift + Left arrow</t>
  </si>
  <si>
    <t>Alt + Shift + Down arrow</t>
  </si>
  <si>
    <t>Alt + Shift + Up arrow</t>
  </si>
  <si>
    <t>Use formulas</t>
  </si>
  <si>
    <t>Show all formulas</t>
  </si>
  <si>
    <t>Ctrl + ~</t>
  </si>
  <si>
    <t>Insert array formula</t>
  </si>
  <si>
    <t>⌘ + Shift + Enter</t>
  </si>
  <si>
    <t>Ctrl + Shift + Enter</t>
  </si>
  <si>
    <t>Collapse an expanded array formula</t>
  </si>
  <si>
    <t>⌘ + e</t>
  </si>
  <si>
    <t>Ctrl + e</t>
  </si>
  <si>
    <t>Show/hide formula help
(when entering a formula)</t>
  </si>
  <si>
    <t>Shift + Fn + F1</t>
  </si>
  <si>
    <t>Shift + F1</t>
  </si>
  <si>
    <t>Full/compact formula help
(when entering a formula)</t>
  </si>
  <si>
    <t>Fn + F1</t>
  </si>
  <si>
    <t>F1</t>
  </si>
  <si>
    <t>Absolute/relative references
(when entering a formula)</t>
  </si>
  <si>
    <t>Fn + F4</t>
  </si>
  <si>
    <t>F4</t>
  </si>
  <si>
    <t>Toggle formula result previews
(when entering a formula)</t>
  </si>
  <si>
    <t>Fn + F9</t>
  </si>
  <si>
    <t>F9</t>
  </si>
  <si>
    <t>Resize formula bar
(move up or down)</t>
  </si>
  <si>
    <t>Ctrl + Option + Up and Ctrl + Option + Down</t>
  </si>
  <si>
    <t>Ctrl + Up / Ctrl + Down</t>
  </si>
  <si>
    <t>Help for screen readers</t>
  </si>
  <si>
    <t>Turn on screen reader support
Learn more about using Google Sheets with a screen reader</t>
  </si>
  <si>
    <t>⌘ + Option + z</t>
  </si>
  <si>
    <t>Ctrl + Alt + z</t>
  </si>
  <si>
    <t>Read column</t>
  </si>
  <si>
    <t>⌘ + Option + Shift + c</t>
  </si>
  <si>
    <t>Ctrl + Alt + Shift + c</t>
  </si>
  <si>
    <t>Read row</t>
  </si>
  <si>
    <t>⌘ + Option + Shift + r</t>
  </si>
  <si>
    <t>Ctrl + Alt + Shift + r</t>
  </si>
  <si>
    <t>Example 1</t>
  </si>
  <si>
    <t>Example 2</t>
  </si>
  <si>
    <t>How to Use =TODAY</t>
  </si>
  <si>
    <t>How to Use =NOW</t>
  </si>
  <si>
    <t>What is today's date?</t>
  </si>
  <si>
    <t>What is the date and time?</t>
  </si>
  <si>
    <t/>
  </si>
  <si>
    <t>Trailing 90 Days</t>
  </si>
  <si>
    <t>Revenue per Day Since...</t>
  </si>
  <si>
    <t>Result</t>
  </si>
  <si>
    <t>Date of Interest</t>
  </si>
  <si>
    <t>Revenue since Date</t>
  </si>
  <si>
    <t>Days Past since Date</t>
  </si>
  <si>
    <t>Revenue per Day</t>
  </si>
  <si>
    <t>Example 1, 2, &amp; 3</t>
  </si>
  <si>
    <t>Example 5</t>
  </si>
  <si>
    <t>What is EDATE and when to use it!</t>
  </si>
  <si>
    <t>DAY(), MONTH(), and YEAR()</t>
  </si>
  <si>
    <t>Months</t>
  </si>
  <si>
    <t>Every other month</t>
  </si>
  <si>
    <t>Every 6 months</t>
  </si>
  <si>
    <t>DAY</t>
  </si>
  <si>
    <t>YEAR</t>
  </si>
  <si>
    <t>Example 4</t>
  </si>
  <si>
    <t xml:space="preserve"> </t>
  </si>
  <si>
    <t>WEEKDAY() and when to use it!</t>
  </si>
  <si>
    <t>What day is Christmas on this year?</t>
  </si>
  <si>
    <t>New Years?</t>
  </si>
  <si>
    <t>Hit $1000 Spend</t>
  </si>
  <si>
    <t>Day that I hit my Spend</t>
  </si>
  <si>
    <t>Average day I hit $1000</t>
  </si>
  <si>
    <t>Exercise: Create a Countown Clock! Using EOMONTH()</t>
  </si>
  <si>
    <t>Due Date</t>
  </si>
  <si>
    <t>Days Left</t>
  </si>
  <si>
    <t>Refresh Clock</t>
  </si>
  <si>
    <t>Hours Left</t>
  </si>
  <si>
    <t>Minutes</t>
  </si>
  <si>
    <t>Countdown</t>
  </si>
  <si>
    <t>Things to do</t>
  </si>
  <si>
    <t>Go to the dentist</t>
  </si>
  <si>
    <t>Go to the doctor</t>
  </si>
  <si>
    <t>Visit Mom</t>
  </si>
  <si>
    <t>Visit Dad</t>
  </si>
  <si>
    <t>Buy a grill</t>
  </si>
  <si>
    <t>Thanksgiving</t>
  </si>
  <si>
    <t>Visit Sister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</si>
</sst>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M/d/yyyy"/>
    <numFmt numFmtId="165" formatCode="m/d/yyyy h:mm:ss"/>
    <numFmt numFmtId="166" formatCode="mm/dd/yyyy"/>
    <numFmt numFmtId="167" formatCode="&quot;$&quot;#,##0"/>
    <numFmt numFmtId="168" formatCode="m/d/yyyy"/>
    <numFmt numFmtId="169" formatCode="&quot;$&quot;#,##0.00"/>
    <numFmt numFmtId="170" formatCode="dddd"/>
  </numFmts>
  <fonts count="19">
    <font>
      <sz val="10.0"/>
      <color rgb="FF000000"/>
      <name val="Arial"/>
    </font>
    <font>
      <b/>
      <i/>
      <name val="Quicksand"/>
    </font>
    <font>
      <name val="Quicksand"/>
    </font>
    <font>
      <b/>
      <name val="Quicksand"/>
    </font>
    <font>
      <b/>
      <sz val="7.0"/>
      <name val="Quicksand"/>
    </font>
    <font>
      <b/>
      <name val="Source Sans Pro"/>
    </font>
    <font>
      <name val="Source Sans Pro"/>
    </font>
    <font>
      <b/>
      <sz val="14.0"/>
      <name val="Quicksand"/>
    </font>
    <font>
      <name val="Arial"/>
    </font>
    <font>
      <b/>
      <u/>
      <sz val="11.0"/>
      <color rgb="FF0000FF"/>
      <name val="Quicksand"/>
    </font>
    <font>
      <b/>
      <u/>
      <sz val="11.0"/>
      <color rgb="FF0000FF"/>
      <name val="Quicksand"/>
    </font>
    <font>
      <b/>
      <color rgb="FF212121"/>
      <name val="Quicksand"/>
    </font>
    <font>
      <color rgb="FF212121"/>
      <name val="Quicksand"/>
    </font>
    <font>
      <b/>
      <sz val="11.0"/>
      <name val="Quicksand"/>
    </font>
    <font>
      <b/>
      <color rgb="FFFFFFFF"/>
      <name val="Quicksand"/>
    </font>
    <font>
      <b/>
      <u/>
      <color rgb="FF212121"/>
      <name val="Quicksand"/>
    </font>
    <font>
      <b/>
      <i/>
      <name val="Source Sans Pro"/>
    </font>
    <font>
      <sz val="11.0"/>
      <color rgb="FF000000"/>
      <name val="Source Sans Pro"/>
    </font>
    <font/>
  </fonts>
  <fills count="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EFEFEF"/>
        <bgColor rgb="FFEFEFEF"/>
      </patternFill>
    </fill>
  </fills>
  <borders count="6">
    <border/>
    <border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0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1" fillId="0" fontId="1" numFmtId="0" xfId="0" applyAlignment="1" applyBorder="1" applyFont="1">
      <alignment horizontal="right" readingOrder="0"/>
    </xf>
    <xf borderId="1" fillId="0" fontId="1" numFmtId="0" xfId="0" applyAlignment="1" applyBorder="1" applyFont="1">
      <alignment readingOrder="0"/>
    </xf>
    <xf borderId="0" fillId="0" fontId="2" numFmtId="0" xfId="0" applyFont="1"/>
    <xf borderId="0" fillId="0" fontId="3" numFmtId="0" xfId="0" applyAlignment="1" applyFont="1">
      <alignment horizontal="right" readingOrder="0" vertical="center"/>
    </xf>
    <xf borderId="0" fillId="0" fontId="2" numFmtId="0" xfId="0" applyAlignment="1" applyFont="1">
      <alignment horizontal="left"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right" readingOrder="0" shrinkToFit="0" vertical="center" wrapText="1"/>
    </xf>
    <xf borderId="0" fillId="0" fontId="2" numFmtId="0" xfId="0" applyAlignment="1" applyFont="1">
      <alignment horizontal="right"/>
    </xf>
    <xf borderId="0" fillId="0" fontId="2" numFmtId="0" xfId="0" applyAlignment="1" applyFont="1">
      <alignment shrinkToFit="0" wrapText="1"/>
    </xf>
    <xf borderId="0" fillId="0" fontId="4" numFmtId="0" xfId="0" applyAlignment="1" applyFont="1">
      <alignment horizontal="right" readingOrder="0" shrinkToFit="0" wrapText="1"/>
    </xf>
    <xf borderId="1" fillId="0" fontId="5" numFmtId="0" xfId="0" applyAlignment="1" applyBorder="1" applyFont="1">
      <alignment horizontal="right" readingOrder="0"/>
    </xf>
    <xf borderId="1" fillId="0" fontId="5" numFmtId="0" xfId="0" applyAlignment="1" applyBorder="1" applyFont="1">
      <alignment horizontal="left" readingOrder="0"/>
    </xf>
    <xf borderId="1" fillId="0" fontId="5" numFmtId="0" xfId="0" applyAlignment="1" applyBorder="1" applyFont="1">
      <alignment readingOrder="0"/>
    </xf>
    <xf borderId="1" fillId="0" fontId="6" numFmtId="0" xfId="0" applyAlignment="1" applyBorder="1" applyFont="1">
      <alignment horizontal="center" readingOrder="0"/>
    </xf>
    <xf borderId="0" fillId="0" fontId="6" numFmtId="0" xfId="0" applyFont="1"/>
    <xf borderId="0" fillId="0" fontId="6" numFmtId="0" xfId="0" applyAlignment="1" applyFont="1">
      <alignment horizontal="right" vertical="bottom"/>
    </xf>
    <xf borderId="0" fillId="0" fontId="6" numFmtId="0" xfId="0" applyAlignment="1" applyFont="1">
      <alignment horizontal="left" vertical="bottom"/>
    </xf>
    <xf borderId="0" fillId="0" fontId="6" numFmtId="0" xfId="0" applyAlignment="1" applyFont="1">
      <alignment vertical="bottom"/>
    </xf>
    <xf borderId="0" fillId="0" fontId="5" numFmtId="0" xfId="0" applyAlignment="1" applyFont="1">
      <alignment horizontal="center" readingOrder="0"/>
    </xf>
    <xf borderId="0" fillId="0" fontId="6" numFmtId="0" xfId="0" applyAlignment="1" applyFont="1">
      <alignment readingOrder="0"/>
    </xf>
    <xf borderId="0" fillId="0" fontId="6" numFmtId="0" xfId="0" applyAlignment="1" applyFont="1">
      <alignment horizontal="left" readingOrder="0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horizontal="left" readingOrder="0" vertical="bottom"/>
    </xf>
    <xf borderId="0" fillId="0" fontId="6" numFmtId="0" xfId="0" applyAlignment="1" applyFont="1">
      <alignment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6" numFmtId="0" xfId="0" applyAlignment="1" applyFont="1">
      <alignment horizontal="right" readingOrder="0" vertical="bottom"/>
    </xf>
    <xf borderId="0" fillId="0" fontId="7" numFmtId="0" xfId="0" applyAlignment="1" applyFont="1">
      <alignment horizontal="center" vertical="bottom"/>
    </xf>
    <xf borderId="0" fillId="0" fontId="8" numFmtId="0" xfId="0" applyAlignment="1" applyFont="1">
      <alignment vertical="bottom"/>
    </xf>
    <xf borderId="1" fillId="0" fontId="8" numFmtId="0" xfId="0" applyAlignment="1" applyBorder="1" applyFont="1">
      <alignment vertical="bottom"/>
    </xf>
    <xf borderId="1" fillId="0" fontId="3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center" readingOrder="0"/>
    </xf>
    <xf borderId="2" fillId="0" fontId="3" numFmtId="0" xfId="0" applyAlignment="1" applyBorder="1" applyFont="1">
      <alignment readingOrder="0" vertical="bottom"/>
    </xf>
    <xf borderId="1" fillId="2" fontId="2" numFmtId="0" xfId="0" applyAlignment="1" applyBorder="1" applyFill="1" applyFont="1">
      <alignment readingOrder="0" vertical="bottom"/>
    </xf>
    <xf borderId="3" fillId="0" fontId="2" numFmtId="0" xfId="0" applyAlignment="1" applyBorder="1" applyFont="1">
      <alignment vertical="bottom"/>
    </xf>
    <xf borderId="4" fillId="2" fontId="2" numFmtId="0" xfId="0" applyAlignment="1" applyBorder="1" applyFont="1">
      <alignment horizontal="center" readingOrder="0" vertical="bottom"/>
    </xf>
    <xf borderId="0" fillId="0" fontId="9" numFmtId="0" xfId="0" applyAlignment="1" applyFont="1">
      <alignment horizontal="center"/>
    </xf>
    <xf borderId="0" fillId="0" fontId="10" numFmtId="0" xfId="0" applyAlignment="1" applyFont="1">
      <alignment horizontal="center" readingOrder="0"/>
    </xf>
    <xf borderId="1" fillId="0" fontId="3" numFmtId="0" xfId="0" applyAlignment="1" applyBorder="1" applyFont="1">
      <alignment readingOrder="0"/>
    </xf>
    <xf borderId="5" fillId="3" fontId="11" numFmtId="0" xfId="0" applyAlignment="1" applyBorder="1" applyFill="1" applyFont="1">
      <alignment horizontal="left" readingOrder="0" vertical="top"/>
    </xf>
    <xf borderId="5" fillId="3" fontId="12" numFmtId="0" xfId="0" applyAlignment="1" applyBorder="1" applyFont="1">
      <alignment horizontal="left" readingOrder="0" vertical="top"/>
    </xf>
    <xf borderId="0" fillId="0" fontId="13" numFmtId="0" xfId="0" applyFont="1"/>
    <xf borderId="0" fillId="0" fontId="13" numFmtId="0" xfId="0" applyAlignment="1" applyFont="1">
      <alignment readingOrder="0"/>
    </xf>
    <xf borderId="5" fillId="3" fontId="11" numFmtId="164" xfId="0" applyAlignment="1" applyBorder="1" applyFont="1" applyNumberFormat="1">
      <alignment horizontal="left" readingOrder="0" vertical="top"/>
    </xf>
    <xf borderId="5" fillId="3" fontId="12" numFmtId="164" xfId="0" applyAlignment="1" applyBorder="1" applyFont="1" applyNumberFormat="1">
      <alignment horizontal="left" readingOrder="0" vertical="top"/>
    </xf>
    <xf borderId="0" fillId="3" fontId="11" numFmtId="0" xfId="0" applyAlignment="1" applyFont="1">
      <alignment horizontal="left" readingOrder="0" vertical="top"/>
    </xf>
    <xf borderId="0" fillId="3" fontId="12" numFmtId="0" xfId="0" applyAlignment="1" applyFont="1">
      <alignment horizontal="left" readingOrder="0" vertical="top"/>
    </xf>
    <xf borderId="0" fillId="3" fontId="11" numFmtId="164" xfId="0" applyAlignment="1" applyFont="1" applyNumberFormat="1">
      <alignment horizontal="left" readingOrder="0" vertical="top"/>
    </xf>
    <xf borderId="0" fillId="3" fontId="12" numFmtId="164" xfId="0" applyAlignment="1" applyFont="1" applyNumberFormat="1">
      <alignment horizontal="left" readingOrder="0" vertical="top"/>
    </xf>
    <xf borderId="0" fillId="0" fontId="13" numFmtId="0" xfId="0" applyAlignment="1" applyFont="1">
      <alignment horizontal="center" readingOrder="0"/>
    </xf>
    <xf borderId="0" fillId="4" fontId="14" numFmtId="0" xfId="0" applyAlignment="1" applyFill="1" applyFont="1">
      <alignment horizontal="left" readingOrder="0"/>
    </xf>
    <xf borderId="0" fillId="0" fontId="3" numFmtId="0" xfId="0" applyFont="1"/>
    <xf borderId="5" fillId="3" fontId="15" numFmtId="0" xfId="0" applyAlignment="1" applyBorder="1" applyFont="1">
      <alignment horizontal="left" readingOrder="0" vertical="top"/>
    </xf>
    <xf borderId="0" fillId="0" fontId="5" numFmtId="0" xfId="0" applyAlignment="1" applyFont="1">
      <alignment readingOrder="0"/>
    </xf>
    <xf borderId="0" fillId="0" fontId="5" numFmtId="0" xfId="0" applyFont="1"/>
    <xf borderId="0" fillId="2" fontId="6" numFmtId="14" xfId="0" applyAlignment="1" applyFont="1" applyNumberFormat="1">
      <alignment horizontal="left" readingOrder="0"/>
    </xf>
    <xf borderId="0" fillId="2" fontId="6" numFmtId="165" xfId="0" applyFont="1" applyNumberFormat="1"/>
    <xf borderId="0" fillId="2" fontId="6" numFmtId="14" xfId="0" applyAlignment="1" applyFont="1" applyNumberFormat="1">
      <alignment horizontal="left"/>
    </xf>
    <xf borderId="0" fillId="2" fontId="6" numFmtId="166" xfId="0" applyAlignment="1" applyFont="1" applyNumberFormat="1">
      <alignment readingOrder="0"/>
    </xf>
    <xf borderId="0" fillId="0" fontId="6" numFmtId="167" xfId="0" applyAlignment="1" applyFont="1" applyNumberFormat="1">
      <alignment readingOrder="0"/>
    </xf>
    <xf borderId="0" fillId="2" fontId="6" numFmtId="0" xfId="0" applyFont="1"/>
    <xf borderId="0" fillId="2" fontId="6" numFmtId="167" xfId="0" applyFont="1" applyNumberFormat="1"/>
    <xf borderId="0" fillId="0" fontId="6" numFmtId="0" xfId="0" applyFont="1"/>
    <xf borderId="0" fillId="0" fontId="5" numFmtId="168" xfId="0" applyAlignment="1" applyFont="1" applyNumberFormat="1">
      <alignment horizontal="center" readingOrder="0"/>
    </xf>
    <xf borderId="1" fillId="0" fontId="5" numFmtId="0" xfId="0" applyAlignment="1" applyBorder="1" applyFont="1">
      <alignment horizontal="center" readingOrder="0"/>
    </xf>
    <xf borderId="0" fillId="0" fontId="6" numFmtId="4" xfId="0" applyFont="1" applyNumberFormat="1"/>
    <xf borderId="0" fillId="0" fontId="6" numFmtId="169" xfId="0" applyFont="1" applyNumberFormat="1"/>
    <xf borderId="0" fillId="0" fontId="6" numFmtId="14" xfId="0" applyAlignment="1" applyFont="1" applyNumberFormat="1">
      <alignment horizontal="center" readingOrder="0"/>
    </xf>
    <xf borderId="0" fillId="0" fontId="6" numFmtId="14" xfId="0" applyAlignment="1" applyFont="1" applyNumberFormat="1">
      <alignment horizontal="center"/>
    </xf>
    <xf borderId="0" fillId="2" fontId="6" numFmtId="14" xfId="0" applyAlignment="1" applyFont="1" applyNumberFormat="1">
      <alignment horizontal="center"/>
    </xf>
    <xf borderId="0" fillId="2" fontId="6" numFmtId="0" xfId="0" applyAlignment="1" applyFont="1">
      <alignment horizontal="center"/>
    </xf>
    <xf borderId="0" fillId="0" fontId="6" numFmtId="11" xfId="0" applyFont="1" applyNumberFormat="1"/>
    <xf borderId="0" fillId="2" fontId="6" numFmtId="170" xfId="0" applyAlignment="1" applyFont="1" applyNumberFormat="1">
      <alignment horizontal="center"/>
    </xf>
    <xf borderId="0" fillId="0" fontId="6" numFmtId="170" xfId="0" applyAlignment="1" applyFont="1" applyNumberFormat="1">
      <alignment horizontal="center"/>
    </xf>
    <xf borderId="1" fillId="0" fontId="5" numFmtId="169" xfId="0" applyAlignment="1" applyBorder="1" applyFont="1" applyNumberFormat="1">
      <alignment horizontal="center" readingOrder="0"/>
    </xf>
    <xf borderId="0" fillId="0" fontId="6" numFmtId="168" xfId="0" applyAlignment="1" applyFont="1" applyNumberFormat="1">
      <alignment horizontal="center" readingOrder="0"/>
    </xf>
    <xf borderId="0" fillId="0" fontId="6" numFmtId="0" xfId="0" applyAlignment="1" applyFont="1">
      <alignment horizontal="center" readingOrder="0"/>
    </xf>
    <xf borderId="0" fillId="2" fontId="6" numFmtId="3" xfId="0" applyAlignment="1" applyFont="1" applyNumberFormat="1">
      <alignment horizontal="center"/>
    </xf>
    <xf borderId="0" fillId="0" fontId="6" numFmtId="164" xfId="0" applyAlignment="1" applyFont="1" applyNumberFormat="1">
      <alignment horizontal="center"/>
    </xf>
    <xf borderId="0" fillId="0" fontId="6" numFmtId="0" xfId="0" applyAlignment="1" applyFont="1">
      <alignment horizontal="center"/>
    </xf>
    <xf borderId="0" fillId="5" fontId="6" numFmtId="0" xfId="0" applyFill="1" applyFont="1"/>
    <xf borderId="0" fillId="5" fontId="6" numFmtId="0" xfId="0" applyFont="1"/>
    <xf borderId="0" fillId="5" fontId="6" numFmtId="4" xfId="0" applyFont="1" applyNumberFormat="1"/>
    <xf borderId="0" fillId="5" fontId="6" numFmtId="11" xfId="0" applyFont="1" applyNumberFormat="1"/>
    <xf borderId="1" fillId="0" fontId="6" numFmtId="0" xfId="0" applyBorder="1" applyFont="1"/>
    <xf borderId="0" fillId="0" fontId="6" numFmtId="165" xfId="0" applyAlignment="1" applyFont="1" applyNumberFormat="1">
      <alignment horizontal="center"/>
    </xf>
    <xf borderId="0" fillId="2" fontId="6" numFmtId="168" xfId="0" applyAlignment="1" applyFont="1" applyNumberFormat="1">
      <alignment horizontal="left" readingOrder="0"/>
    </xf>
    <xf borderId="0" fillId="2" fontId="6" numFmtId="2" xfId="0" applyAlignment="1" applyFont="1" applyNumberFormat="1">
      <alignment horizontal="left"/>
    </xf>
    <xf borderId="0" fillId="2" fontId="5" numFmtId="0" xfId="0" applyFont="1"/>
    <xf borderId="0" fillId="2" fontId="16" numFmtId="168" xfId="0" applyAlignment="1" applyFont="1" applyNumberFormat="1">
      <alignment horizontal="center" readingOrder="0"/>
    </xf>
    <xf borderId="0" fillId="0" fontId="16" numFmtId="168" xfId="0" applyAlignment="1" applyFont="1" applyNumberFormat="1">
      <alignment horizontal="center"/>
    </xf>
    <xf borderId="0" fillId="3" fontId="17" numFmtId="0" xfId="0" applyAlignment="1" applyFont="1">
      <alignment horizontal="center" vertical="center"/>
    </xf>
    <xf borderId="0" fillId="0" fontId="16" numFmtId="14" xfId="0" applyAlignment="1" applyFont="1" applyNumberFormat="1">
      <alignment horizontal="center"/>
    </xf>
    <xf borderId="0" fillId="0" fontId="18" numFmtId="0" xfId="0" applyAlignment="1" applyFont="1">
      <alignment vertical="center"/>
    </xf>
    <xf borderId="0" fillId="0" fontId="16" numFmtId="14" xfId="0" applyAlignment="1" applyFont="1" applyNumberFormat="1">
      <alignment horizontal="center" vertical="bottom"/>
    </xf>
    <xf borderId="0" fillId="0" fontId="17" numFmtId="0" xfId="0" applyAlignment="1" applyFont="1">
      <alignment horizontal="center" vertical="center"/>
    </xf>
    <xf borderId="0" fillId="2" fontId="6" numFmtId="168" xfId="0" applyFont="1" applyNumberFormat="1"/>
    <xf borderId="0" fillId="2" fontId="6" numFmtId="0" xfId="0" applyAlignment="1" applyFont="1">
      <alignment readingOrder="0"/>
    </xf>
    <xf borderId="0" fillId="2" fontId="6" numFmtId="168" xfId="0" applyAlignment="1" applyFont="1" applyNumberFormat="1">
      <alignment readingOrder="0"/>
    </xf>
    <xf borderId="0" fillId="2" fontId="18" numFmtId="0" xfId="0" applyFont="1"/>
  </cellXfs>
  <cellStyles count="1">
    <cellStyle xfId="0" name="Normal" builtinId="0"/>
  </cellStyles>
  <dxfs count="2">
    <dxf>
      <font/>
      <fill>
        <patternFill patternType="solid">
          <fgColor rgb="FFC9DAF8"/>
          <bgColor rgb="FFC9DAF8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support.google.com/docs/answer/1632199" TargetMode="External"/><Relationship Id="rId2" Type="http://schemas.openxmlformats.org/officeDocument/2006/relationships/hyperlink" Target="https://support.google.com/docs/answer/1632199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7F6000"/>
    <outlinePr summaryBelow="0" summaryRight="0"/>
  </sheetPr>
  <sheetViews>
    <sheetView workbookViewId="0"/>
  </sheetViews>
  <sheetFormatPr customHeight="1" defaultColWidth="14.43" defaultRowHeight="15.75"/>
  <cols>
    <col customWidth="1" min="1" max="1" width="14.57"/>
    <col customWidth="1" min="2" max="2" width="34.14"/>
    <col customWidth="1" min="3" max="3" width="54.86"/>
  </cols>
  <sheetData>
    <row r="1">
      <c r="A1" s="1"/>
      <c r="B1" s="2" t="s">
        <v>0</v>
      </c>
      <c r="C1" s="3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/>
      <c r="B2" s="5" t="s">
        <v>2</v>
      </c>
      <c r="C2" s="6" t="s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5"/>
      <c r="B3" s="5" t="s">
        <v>4</v>
      </c>
      <c r="C3" s="7" t="s">
        <v>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8"/>
      <c r="B4" s="8" t="s">
        <v>6</v>
      </c>
      <c r="C4" s="7" t="s">
        <v>7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8"/>
      <c r="B5" s="8" t="s">
        <v>8</v>
      </c>
      <c r="C5" s="7" t="s">
        <v>9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9"/>
      <c r="B6" s="8" t="s">
        <v>10</v>
      </c>
      <c r="C6" s="7" t="s">
        <v>11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9"/>
      <c r="B7" s="9"/>
      <c r="C7" s="10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9"/>
      <c r="B8" s="9"/>
      <c r="C8" s="10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9"/>
      <c r="B9" s="9"/>
      <c r="C9" s="10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9"/>
      <c r="B10" s="9"/>
      <c r="C10" s="10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9"/>
      <c r="B11" s="9"/>
      <c r="C11" s="10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9"/>
      <c r="B12" s="9"/>
      <c r="C12" s="10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9"/>
      <c r="B13" s="9"/>
      <c r="C13" s="10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9"/>
      <c r="B14" s="9"/>
      <c r="C14" s="10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11" t="s">
        <v>12</v>
      </c>
      <c r="B15" s="9"/>
      <c r="C15" s="10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2" max="2" width="16.86"/>
    <col customWidth="1" min="3" max="3" width="117.71"/>
  </cols>
  <sheetData>
    <row r="1">
      <c r="A1" s="12" t="str">
        <f>IFERROR(__xludf.DUMMYFUNCTION("QUERY($W:$Y,""SELECT * WHERE W &lt;= ""&amp;E2&amp;"""",-1)"),"Index")</f>
        <v>Index</v>
      </c>
      <c r="B1" s="13" t="str">
        <f>IFERROR(__xludf.DUMMYFUNCTION("""COMPUTED_VALUE"""),"Function")</f>
        <v>Function</v>
      </c>
      <c r="C1" s="14" t="str">
        <f>IFERROR(__xludf.DUMMYFUNCTION("""COMPUTED_VALUE"""),"Description")</f>
        <v>Description</v>
      </c>
      <c r="E1" s="15" t="s">
        <v>13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2" t="s">
        <v>14</v>
      </c>
      <c r="X1" s="13" t="s">
        <v>15</v>
      </c>
      <c r="Y1" s="14" t="s">
        <v>1</v>
      </c>
      <c r="Z1" s="16"/>
    </row>
    <row r="2">
      <c r="A2" s="17"/>
      <c r="B2" s="18"/>
      <c r="C2" s="19"/>
      <c r="E2" s="20">
        <v>0.0</v>
      </c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21" t="s">
        <v>16</v>
      </c>
      <c r="W2" s="17">
        <v>1.0</v>
      </c>
      <c r="X2" s="18" t="s">
        <v>17</v>
      </c>
      <c r="Y2" s="19" t="s">
        <v>18</v>
      </c>
      <c r="Z2" s="16"/>
    </row>
    <row r="3">
      <c r="A3" s="17"/>
      <c r="B3" s="18"/>
      <c r="C3" s="19"/>
      <c r="D3" s="16"/>
      <c r="E3" s="21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21" t="s">
        <v>16</v>
      </c>
      <c r="W3" s="17">
        <v>2.0</v>
      </c>
      <c r="X3" s="18" t="s">
        <v>19</v>
      </c>
      <c r="Y3" s="19" t="s">
        <v>20</v>
      </c>
      <c r="Z3" s="16"/>
    </row>
    <row r="4">
      <c r="A4" s="17"/>
      <c r="B4" s="18"/>
      <c r="C4" s="19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21" t="s">
        <v>16</v>
      </c>
      <c r="W4" s="17">
        <v>3.0</v>
      </c>
      <c r="X4" s="18" t="s">
        <v>21</v>
      </c>
      <c r="Y4" s="19" t="s">
        <v>22</v>
      </c>
      <c r="Z4" s="16"/>
    </row>
    <row r="5">
      <c r="A5" s="17"/>
      <c r="B5" s="18"/>
      <c r="C5" s="19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21" t="s">
        <v>16</v>
      </c>
      <c r="W5" s="17">
        <v>4.0</v>
      </c>
      <c r="X5" s="18" t="s">
        <v>23</v>
      </c>
      <c r="Y5" s="19" t="s">
        <v>24</v>
      </c>
      <c r="Z5" s="16"/>
    </row>
    <row r="6">
      <c r="A6" s="17"/>
      <c r="B6" s="18"/>
      <c r="C6" s="19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21" t="s">
        <v>16</v>
      </c>
      <c r="W6" s="17">
        <v>5.0</v>
      </c>
      <c r="X6" s="22" t="s">
        <v>25</v>
      </c>
      <c r="Y6" s="23" t="s">
        <v>26</v>
      </c>
      <c r="Z6" s="16"/>
    </row>
    <row r="7">
      <c r="A7" s="17"/>
      <c r="B7" s="18"/>
      <c r="C7" s="19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21" t="s">
        <v>16</v>
      </c>
      <c r="W7" s="17">
        <v>6.0</v>
      </c>
      <c r="X7" s="24" t="s">
        <v>27</v>
      </c>
      <c r="Y7" s="25" t="s">
        <v>28</v>
      </c>
      <c r="Z7" s="16"/>
    </row>
    <row r="8">
      <c r="A8" s="17"/>
      <c r="B8" s="18"/>
      <c r="C8" s="19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21" t="s">
        <v>16</v>
      </c>
      <c r="W8" s="17">
        <v>7.0</v>
      </c>
      <c r="X8" s="22" t="s">
        <v>29</v>
      </c>
      <c r="Y8" s="25" t="s">
        <v>30</v>
      </c>
      <c r="Z8" s="16"/>
    </row>
    <row r="9">
      <c r="A9" s="17"/>
      <c r="B9" s="18"/>
      <c r="C9" s="19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21" t="s">
        <v>16</v>
      </c>
      <c r="W9" s="17">
        <v>8.0</v>
      </c>
      <c r="X9" s="22" t="s">
        <v>31</v>
      </c>
      <c r="Y9" s="26" t="s">
        <v>32</v>
      </c>
      <c r="Z9" s="16"/>
    </row>
    <row r="10">
      <c r="A10" s="27"/>
      <c r="B10" s="24"/>
      <c r="C10" s="25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21" t="s">
        <v>16</v>
      </c>
      <c r="W10" s="27">
        <v>9.0</v>
      </c>
      <c r="X10" s="22" t="s">
        <v>33</v>
      </c>
      <c r="Y10" s="19" t="s">
        <v>34</v>
      </c>
      <c r="Z10" s="16"/>
    </row>
    <row r="11">
      <c r="A11" s="21"/>
      <c r="B11" s="22"/>
      <c r="C11" s="2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21" t="s">
        <v>16</v>
      </c>
      <c r="W11" s="21">
        <v>10.0</v>
      </c>
      <c r="X11" s="22" t="s">
        <v>35</v>
      </c>
      <c r="Y11" s="19" t="s">
        <v>36</v>
      </c>
      <c r="Z11" s="16"/>
    </row>
    <row r="12">
      <c r="A12" s="21"/>
      <c r="B12" s="22"/>
      <c r="C12" s="25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21" t="s">
        <v>16</v>
      </c>
      <c r="W12" s="21">
        <v>11.0</v>
      </c>
      <c r="X12" s="18" t="s">
        <v>37</v>
      </c>
      <c r="Y12" s="19" t="s">
        <v>38</v>
      </c>
      <c r="Z12" s="16"/>
    </row>
    <row r="13">
      <c r="A13" s="21"/>
      <c r="B13" s="22"/>
      <c r="C13" s="2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21" t="s">
        <v>16</v>
      </c>
      <c r="W13" s="21">
        <v>12.0</v>
      </c>
      <c r="X13" s="18" t="s">
        <v>39</v>
      </c>
      <c r="Y13" s="19" t="s">
        <v>40</v>
      </c>
      <c r="Z13" s="16"/>
    </row>
    <row r="14">
      <c r="A14" s="21"/>
      <c r="B14" s="22"/>
      <c r="C14" s="2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21" t="s">
        <v>16</v>
      </c>
      <c r="W14" s="21">
        <v>13.0</v>
      </c>
      <c r="X14" s="18" t="s">
        <v>41</v>
      </c>
      <c r="Y14" s="26" t="s">
        <v>42</v>
      </c>
      <c r="Z14" s="16"/>
    </row>
    <row r="15">
      <c r="A15" s="21"/>
      <c r="B15" s="22"/>
      <c r="C15" s="2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21" t="s">
        <v>16</v>
      </c>
      <c r="W15" s="21">
        <v>14.0</v>
      </c>
      <c r="X15" s="18" t="s">
        <v>43</v>
      </c>
      <c r="Y15" s="26" t="s">
        <v>44</v>
      </c>
      <c r="Z15" s="16"/>
    </row>
    <row r="16">
      <c r="A16" s="21"/>
      <c r="B16" s="22"/>
      <c r="C16" s="2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21" t="s">
        <v>16</v>
      </c>
      <c r="W16" s="21">
        <v>15.0</v>
      </c>
      <c r="X16" s="22" t="s">
        <v>45</v>
      </c>
      <c r="Y16" s="26" t="s">
        <v>46</v>
      </c>
      <c r="Z16" s="16"/>
    </row>
    <row r="17">
      <c r="A17" s="21"/>
      <c r="B17" s="22"/>
      <c r="C17" s="2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21" t="s">
        <v>16</v>
      </c>
      <c r="W17" s="21">
        <v>16.0</v>
      </c>
      <c r="X17" s="22" t="s">
        <v>47</v>
      </c>
      <c r="Y17" s="26" t="s">
        <v>48</v>
      </c>
      <c r="Z17" s="16"/>
    </row>
    <row r="18">
      <c r="A18" s="21"/>
      <c r="B18" s="22"/>
      <c r="C18" s="25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21" t="s">
        <v>16</v>
      </c>
      <c r="W18" s="21">
        <v>17.0</v>
      </c>
      <c r="X18" s="22" t="s">
        <v>49</v>
      </c>
      <c r="Y18" s="26" t="s">
        <v>50</v>
      </c>
      <c r="Z18" s="16"/>
    </row>
    <row r="19">
      <c r="A19" s="21"/>
      <c r="B19" s="22"/>
      <c r="C19" s="25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21" t="s">
        <v>16</v>
      </c>
      <c r="W19" s="21">
        <v>18.0</v>
      </c>
      <c r="X19" s="22" t="s">
        <v>51</v>
      </c>
      <c r="Y19" s="26" t="s">
        <v>52</v>
      </c>
      <c r="Z19" s="16"/>
    </row>
    <row r="20">
      <c r="A20" s="21"/>
      <c r="B20" s="22"/>
      <c r="C20" s="2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21" t="s">
        <v>16</v>
      </c>
      <c r="W20" s="21">
        <v>19.0</v>
      </c>
      <c r="X20" s="22" t="s">
        <v>53</v>
      </c>
      <c r="Y20" s="25" t="s">
        <v>54</v>
      </c>
      <c r="Z20" s="16"/>
    </row>
    <row r="21">
      <c r="A21" s="21"/>
      <c r="B21" s="22"/>
      <c r="C21" s="2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21" t="s">
        <v>16</v>
      </c>
      <c r="W21" s="21">
        <v>20.0</v>
      </c>
      <c r="X21" s="22" t="s">
        <v>55</v>
      </c>
      <c r="Y21" s="25" t="s">
        <v>56</v>
      </c>
      <c r="Z21" s="16"/>
    </row>
    <row r="22">
      <c r="A22" s="21"/>
      <c r="B22" s="22"/>
      <c r="C22" s="2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21" t="s">
        <v>16</v>
      </c>
      <c r="W22" s="21">
        <v>21.0</v>
      </c>
      <c r="X22" s="22" t="s">
        <v>57</v>
      </c>
      <c r="Y22" s="26" t="s">
        <v>58</v>
      </c>
      <c r="Z22" s="16"/>
    </row>
    <row r="23">
      <c r="A23" s="21"/>
      <c r="B23" s="22"/>
      <c r="C23" s="2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21" t="s">
        <v>16</v>
      </c>
      <c r="W23" s="21">
        <v>22.0</v>
      </c>
      <c r="X23" s="22" t="s">
        <v>59</v>
      </c>
      <c r="Y23" s="26" t="s">
        <v>60</v>
      </c>
      <c r="Z23" s="16"/>
    </row>
    <row r="24">
      <c r="A24" s="21"/>
      <c r="B24" s="22"/>
      <c r="C24" s="2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21" t="s">
        <v>16</v>
      </c>
      <c r="W24" s="21">
        <v>23.0</v>
      </c>
      <c r="X24" s="22" t="s">
        <v>61</v>
      </c>
      <c r="Y24" s="26" t="s">
        <v>62</v>
      </c>
      <c r="Z24" s="16"/>
    </row>
    <row r="25">
      <c r="A25" s="21"/>
      <c r="B25" s="22"/>
      <c r="C25" s="25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21" t="s">
        <v>16</v>
      </c>
      <c r="W25" s="21">
        <v>24.0</v>
      </c>
      <c r="X25" s="22" t="s">
        <v>63</v>
      </c>
      <c r="Y25" s="26" t="s">
        <v>64</v>
      </c>
      <c r="Z25" s="16"/>
    </row>
    <row r="26">
      <c r="A26" s="21"/>
      <c r="B26" s="22"/>
      <c r="C26" s="2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21" t="s">
        <v>16</v>
      </c>
      <c r="W26" s="21">
        <v>25.0</v>
      </c>
      <c r="X26" s="22" t="s">
        <v>65</v>
      </c>
      <c r="Y26" s="25" t="s">
        <v>66</v>
      </c>
      <c r="Z26" s="16"/>
    </row>
    <row r="27">
      <c r="A27" s="21"/>
      <c r="B27" s="22"/>
      <c r="C27" s="2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21" t="s">
        <v>16</v>
      </c>
      <c r="W27" s="21">
        <v>26.0</v>
      </c>
      <c r="X27" s="22" t="s">
        <v>67</v>
      </c>
      <c r="Y27" s="25" t="s">
        <v>68</v>
      </c>
      <c r="Z27" s="16"/>
    </row>
    <row r="28">
      <c r="A28" s="21"/>
      <c r="B28" s="22"/>
      <c r="C28" s="2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21" t="s">
        <v>69</v>
      </c>
      <c r="W28" s="21">
        <v>27.0</v>
      </c>
      <c r="X28" s="22" t="s">
        <v>70</v>
      </c>
      <c r="Y28" s="26" t="s">
        <v>71</v>
      </c>
      <c r="Z28" s="16"/>
    </row>
    <row r="29">
      <c r="A29" s="21"/>
      <c r="B29" s="22"/>
      <c r="C29" s="25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21" t="s">
        <v>69</v>
      </c>
      <c r="W29" s="21">
        <v>28.0</v>
      </c>
      <c r="X29" s="22" t="s">
        <v>72</v>
      </c>
      <c r="Y29" s="26" t="s">
        <v>73</v>
      </c>
      <c r="Z29" s="16"/>
    </row>
    <row r="30">
      <c r="A30" s="21"/>
      <c r="B30" s="22"/>
      <c r="C30" s="2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21" t="s">
        <v>69</v>
      </c>
      <c r="W30" s="21">
        <v>29.0</v>
      </c>
      <c r="X30" s="22" t="s">
        <v>74</v>
      </c>
      <c r="Y30" s="25" t="s">
        <v>75</v>
      </c>
      <c r="Z30" s="16"/>
    </row>
    <row r="31">
      <c r="A31" s="21"/>
      <c r="B31" s="22"/>
      <c r="C31" s="2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21" t="s">
        <v>69</v>
      </c>
      <c r="W31" s="21">
        <v>30.0</v>
      </c>
      <c r="X31" s="22" t="s">
        <v>76</v>
      </c>
      <c r="Y31" s="26" t="s">
        <v>77</v>
      </c>
      <c r="Z31" s="16"/>
    </row>
    <row r="32">
      <c r="A32" s="21"/>
      <c r="B32" s="22"/>
      <c r="C32" s="25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21" t="s">
        <v>69</v>
      </c>
      <c r="W32" s="21">
        <v>31.0</v>
      </c>
      <c r="X32" s="22" t="s">
        <v>78</v>
      </c>
      <c r="Y32" s="26" t="s">
        <v>79</v>
      </c>
      <c r="Z32" s="16"/>
    </row>
    <row r="33">
      <c r="A33" s="21"/>
      <c r="B33" s="22"/>
      <c r="C33" s="25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21" t="s">
        <v>69</v>
      </c>
      <c r="W33" s="21">
        <v>32.0</v>
      </c>
      <c r="X33" s="22" t="s">
        <v>80</v>
      </c>
      <c r="Y33" s="25" t="s">
        <v>81</v>
      </c>
      <c r="Z33" s="16"/>
    </row>
    <row r="34">
      <c r="A34" s="21"/>
      <c r="B34" s="22"/>
      <c r="C34" s="25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21" t="s">
        <v>82</v>
      </c>
      <c r="W34" s="21">
        <v>33.0</v>
      </c>
      <c r="X34" s="22" t="s">
        <v>83</v>
      </c>
      <c r="Y34" s="25" t="s">
        <v>84</v>
      </c>
      <c r="Z34" s="16"/>
    </row>
    <row r="35">
      <c r="A35" s="21"/>
      <c r="B35" s="22"/>
      <c r="C35" s="23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21" t="s">
        <v>82</v>
      </c>
      <c r="W35" s="21">
        <v>34.0</v>
      </c>
      <c r="X35" s="22" t="s">
        <v>85</v>
      </c>
      <c r="Y35" s="25" t="s">
        <v>86</v>
      </c>
      <c r="Z35" s="16"/>
    </row>
    <row r="36">
      <c r="A36" s="21"/>
      <c r="B36" s="22"/>
      <c r="C36" s="23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21" t="s">
        <v>82</v>
      </c>
      <c r="W36" s="21">
        <v>35.0</v>
      </c>
      <c r="X36" s="22" t="s">
        <v>87</v>
      </c>
      <c r="Y36" s="23" t="s">
        <v>88</v>
      </c>
      <c r="Z36" s="16"/>
    </row>
    <row r="37">
      <c r="A37" s="21"/>
      <c r="B37" s="22"/>
      <c r="C37" s="23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21" t="s">
        <v>82</v>
      </c>
      <c r="W37" s="21">
        <v>36.0</v>
      </c>
      <c r="X37" s="22" t="s">
        <v>89</v>
      </c>
      <c r="Y37" s="23" t="s">
        <v>90</v>
      </c>
      <c r="Z37" s="16"/>
    </row>
    <row r="38">
      <c r="A38" s="21"/>
      <c r="B38" s="22"/>
      <c r="C38" s="23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21" t="s">
        <v>91</v>
      </c>
      <c r="W38" s="21">
        <v>37.0</v>
      </c>
      <c r="X38" s="22" t="s">
        <v>92</v>
      </c>
      <c r="Y38" s="23" t="s">
        <v>93</v>
      </c>
      <c r="Z38" s="16"/>
    </row>
    <row r="39">
      <c r="A39" s="21"/>
      <c r="B39" s="22"/>
      <c r="C39" s="23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21" t="s">
        <v>91</v>
      </c>
      <c r="W39" s="21">
        <v>38.0</v>
      </c>
      <c r="X39" s="22" t="s">
        <v>94</v>
      </c>
      <c r="Y39" s="23" t="s">
        <v>95</v>
      </c>
      <c r="Z39" s="16"/>
    </row>
    <row r="40">
      <c r="A40" s="21"/>
      <c r="B40" s="22"/>
      <c r="C40" s="23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21" t="s">
        <v>96</v>
      </c>
      <c r="W40" s="21">
        <v>39.0</v>
      </c>
      <c r="X40" s="22" t="s">
        <v>97</v>
      </c>
      <c r="Y40" s="23" t="s">
        <v>98</v>
      </c>
      <c r="Z40" s="16"/>
    </row>
    <row r="41">
      <c r="A41" s="21"/>
      <c r="B41" s="22"/>
      <c r="C41" s="23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21" t="s">
        <v>96</v>
      </c>
      <c r="W41" s="21">
        <v>40.0</v>
      </c>
      <c r="X41" s="22" t="s">
        <v>99</v>
      </c>
      <c r="Y41" s="23" t="s">
        <v>100</v>
      </c>
      <c r="Z41" s="16"/>
    </row>
    <row r="42">
      <c r="A42" s="21"/>
      <c r="B42" s="22"/>
      <c r="C42" s="23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21" t="s">
        <v>96</v>
      </c>
      <c r="W42" s="21">
        <v>41.0</v>
      </c>
      <c r="X42" s="22" t="s">
        <v>101</v>
      </c>
      <c r="Y42" s="21" t="s">
        <v>102</v>
      </c>
      <c r="Z42" s="16"/>
    </row>
    <row r="43">
      <c r="A43" s="21"/>
      <c r="B43" s="22"/>
      <c r="C43" s="23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21" t="s">
        <v>96</v>
      </c>
      <c r="W43" s="21">
        <v>42.0</v>
      </c>
      <c r="X43" s="22" t="s">
        <v>103</v>
      </c>
      <c r="Y43" s="23" t="s">
        <v>104</v>
      </c>
      <c r="Z43" s="16"/>
    </row>
    <row r="44">
      <c r="A44" s="21"/>
      <c r="B44" s="22"/>
      <c r="C44" s="23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21" t="s">
        <v>96</v>
      </c>
      <c r="W44" s="21">
        <v>43.0</v>
      </c>
      <c r="X44" s="22" t="s">
        <v>105</v>
      </c>
      <c r="Y44" s="23" t="s">
        <v>106</v>
      </c>
      <c r="Z44" s="16"/>
    </row>
    <row r="45">
      <c r="A45" s="21"/>
      <c r="B45" s="22"/>
      <c r="C45" s="23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21" t="s">
        <v>96</v>
      </c>
      <c r="W45" s="21">
        <v>44.0</v>
      </c>
      <c r="X45" s="22" t="s">
        <v>107</v>
      </c>
      <c r="Y45" s="23" t="s">
        <v>108</v>
      </c>
      <c r="Z45" s="16"/>
    </row>
    <row r="46">
      <c r="A46" s="21"/>
      <c r="B46" s="22"/>
      <c r="C46" s="21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21" t="s">
        <v>96</v>
      </c>
      <c r="W46" s="21">
        <v>45.0</v>
      </c>
      <c r="X46" s="22" t="s">
        <v>109</v>
      </c>
      <c r="Y46" s="23" t="s">
        <v>110</v>
      </c>
      <c r="Z46" s="16"/>
    </row>
    <row r="47">
      <c r="A47" s="21"/>
      <c r="B47" s="22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21" t="s">
        <v>96</v>
      </c>
      <c r="W47" s="21">
        <v>46.0</v>
      </c>
      <c r="X47" s="22" t="s">
        <v>111</v>
      </c>
      <c r="Y47" s="21" t="s">
        <v>112</v>
      </c>
      <c r="Z47" s="16"/>
    </row>
    <row r="48">
      <c r="A48" s="21"/>
      <c r="B48" s="22"/>
      <c r="C48" s="21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21" t="s">
        <v>113</v>
      </c>
      <c r="W48" s="21">
        <v>47.0</v>
      </c>
      <c r="X48" s="22" t="s">
        <v>114</v>
      </c>
      <c r="Y48" s="21" t="s">
        <v>115</v>
      </c>
      <c r="Z48" s="16"/>
    </row>
    <row r="49">
      <c r="A49" s="21"/>
      <c r="B49" s="22"/>
      <c r="C49" s="21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21" t="s">
        <v>113</v>
      </c>
      <c r="W49" s="21">
        <v>48.0</v>
      </c>
      <c r="X49" s="22" t="s">
        <v>116</v>
      </c>
      <c r="Y49" s="16" t="s">
        <v>117</v>
      </c>
      <c r="Z49" s="16"/>
    </row>
    <row r="50">
      <c r="A50" s="21"/>
      <c r="B50" s="22"/>
      <c r="C50" s="21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21" t="s">
        <v>113</v>
      </c>
      <c r="W50" s="21">
        <v>49.0</v>
      </c>
      <c r="X50" s="22" t="s">
        <v>118</v>
      </c>
      <c r="Y50" s="21" t="s">
        <v>119</v>
      </c>
      <c r="Z50" s="16"/>
    </row>
    <row r="51">
      <c r="A51" s="21"/>
      <c r="B51" s="22"/>
      <c r="C51" s="21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21" t="s">
        <v>113</v>
      </c>
      <c r="W51" s="21">
        <v>50.0</v>
      </c>
      <c r="X51" s="22" t="s">
        <v>120</v>
      </c>
      <c r="Y51" s="21" t="s">
        <v>121</v>
      </c>
      <c r="Z51" s="16"/>
    </row>
    <row r="52">
      <c r="A52" s="21"/>
      <c r="B52" s="22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21" t="s">
        <v>113</v>
      </c>
      <c r="W52" s="21">
        <v>51.0</v>
      </c>
      <c r="X52" s="22" t="s">
        <v>122</v>
      </c>
      <c r="Y52" s="21" t="s">
        <v>123</v>
      </c>
      <c r="Z52" s="16"/>
    </row>
    <row r="53">
      <c r="A53" s="21"/>
      <c r="B53" s="22"/>
      <c r="C53" s="21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21" t="s">
        <v>113</v>
      </c>
      <c r="W53" s="21">
        <v>52.0</v>
      </c>
      <c r="X53" s="22" t="s">
        <v>124</v>
      </c>
      <c r="Y53" s="21" t="s">
        <v>125</v>
      </c>
      <c r="Z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21" t="s">
        <v>113</v>
      </c>
      <c r="W54" s="21">
        <v>53.0</v>
      </c>
      <c r="X54" s="22" t="s">
        <v>126</v>
      </c>
      <c r="Y54" s="16" t="s">
        <v>127</v>
      </c>
      <c r="Z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Z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Y56" s="16"/>
      <c r="Z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Y57" s="16"/>
      <c r="Z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Y58" s="16"/>
      <c r="Z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Y59" s="16"/>
      <c r="Z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Y60" s="16"/>
      <c r="Z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Y61" s="16"/>
      <c r="Z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Y62" s="16"/>
      <c r="Z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Y63" s="16"/>
      <c r="Z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Y64" s="16"/>
      <c r="Z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Y65" s="16"/>
      <c r="Z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32.14"/>
    <col customWidth="1" min="2" max="2" width="45.57"/>
    <col customWidth="1" min="3" max="3" width="54.86"/>
    <col customWidth="1" min="4" max="4" width="19.43"/>
    <col customWidth="1" min="5" max="5" width="32.14"/>
    <col customWidth="1" min="6" max="6" width="1.71"/>
    <col customWidth="1" min="7" max="7" width="52.43"/>
    <col customWidth="1" min="8" max="8" width="38.57"/>
    <col customWidth="1" min="9" max="9" width="52.43"/>
    <col customWidth="1" min="10" max="11" width="32.29"/>
  </cols>
  <sheetData>
    <row r="1">
      <c r="A1" s="28" t="s">
        <v>128</v>
      </c>
      <c r="D1" s="29"/>
      <c r="E1" s="4"/>
      <c r="F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30"/>
      <c r="B2" s="30"/>
      <c r="C2" s="30"/>
      <c r="D2" s="31" t="s">
        <v>129</v>
      </c>
      <c r="E2" s="32" t="s">
        <v>130</v>
      </c>
      <c r="F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33" t="s">
        <v>131</v>
      </c>
      <c r="B3" s="34" t="s">
        <v>132</v>
      </c>
      <c r="C3" s="35" t="str">
        <f t="array" ref="C3">IF(D3="Mac", IFERROR(INDEX($A$5:$B$160,MATCH(B3,$A$5:$A$160,0),2),"&lt;--- Enter your Search"),IF(D3="PC",IFERROR(INDEX($A$5:$C$160,MATCH(B3,$A$5:$A$160,0),3),"&lt;--- Enter your Search")))</f>
        <v>⌘ + Option + - (with rows selected)
Ctrl + Option + e, then d</v>
      </c>
      <c r="D3" s="36" t="s">
        <v>133</v>
      </c>
      <c r="E3" s="37" t="str">
        <f>HYPERLINK("https://support.google.com/docs/answer/181110?co=GENIE.Platform%3DDesktop&amp;hl=en","Google Sheets Shortcuts")</f>
        <v>Google Sheets Shortcuts</v>
      </c>
      <c r="F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E4" s="38" t="str">
        <f>HYPERLINK("https://exceljet.net/keyboard-shortcuts","Excel Shortcuts")</f>
        <v>Excel Shortcuts</v>
      </c>
      <c r="F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E5" s="38" t="str">
        <f>HYPERLINK("https://docs.google.com/document/d/1y4DFaqHzEBBY5N0PRsqu2Gxas1kw9iJzA7PzOPekrEE/edit#","Printable Shortcuts Page")</f>
        <v>Printable Shortcuts Page</v>
      </c>
      <c r="F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39" t="s">
        <v>134</v>
      </c>
      <c r="B6" s="39" t="s">
        <v>133</v>
      </c>
      <c r="C6" s="39" t="s">
        <v>135</v>
      </c>
      <c r="D6" s="4"/>
      <c r="E6" s="4"/>
      <c r="F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40" t="s">
        <v>136</v>
      </c>
      <c r="B7" s="41" t="s">
        <v>137</v>
      </c>
      <c r="C7" s="41" t="str">
        <f t="shared" ref="C7:C8" si="1">INDEX($C$43:$D$159,MATCH(A7,$C$43:$C$159,0),2)</f>
        <v>Ctrl + /</v>
      </c>
      <c r="D7" s="42"/>
      <c r="E7" s="4"/>
      <c r="F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40" t="s">
        <v>138</v>
      </c>
      <c r="B8" s="41" t="s">
        <v>139</v>
      </c>
      <c r="C8" s="41" t="str">
        <f t="shared" si="1"/>
        <v>Ctrl + Home</v>
      </c>
      <c r="D8" s="43"/>
      <c r="E8" s="4"/>
      <c r="F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44" t="s">
        <v>140</v>
      </c>
      <c r="B9" s="45" t="s">
        <v>141</v>
      </c>
      <c r="C9" s="45" t="s">
        <v>142</v>
      </c>
      <c r="D9" s="4"/>
      <c r="E9" s="4"/>
      <c r="F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44" t="s">
        <v>143</v>
      </c>
      <c r="B10" s="45" t="s">
        <v>144</v>
      </c>
      <c r="C10" s="45" t="str">
        <f t="shared" ref="C10:C15" si="2">INDEX($C$43:$D$159,MATCH(A10,$C$43:$C$159,0),2)</f>
        <v>Ctrl + Shift + Page Down</v>
      </c>
      <c r="D10" s="4"/>
      <c r="E10" s="4"/>
      <c r="F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44" t="s">
        <v>145</v>
      </c>
      <c r="B11" s="45" t="s">
        <v>146</v>
      </c>
      <c r="C11" s="45" t="str">
        <f t="shared" si="2"/>
        <v>Ctrl + Shift + Page Up</v>
      </c>
      <c r="D11" s="4"/>
      <c r="E11" s="4"/>
      <c r="F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44" t="s">
        <v>147</v>
      </c>
      <c r="B12" s="45" t="s">
        <v>148</v>
      </c>
      <c r="C12" s="45" t="str">
        <f t="shared" si="2"/>
        <v>Ctrl + d</v>
      </c>
      <c r="D12" s="4"/>
      <c r="E12" s="4"/>
      <c r="F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44" t="s">
        <v>149</v>
      </c>
      <c r="B13" s="45" t="s">
        <v>150</v>
      </c>
      <c r="C13" s="45" t="str">
        <f t="shared" si="2"/>
        <v>Ctrl + r</v>
      </c>
      <c r="D13" s="4"/>
      <c r="E13" s="4"/>
      <c r="F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44" t="s">
        <v>151</v>
      </c>
      <c r="B14" s="45" t="s">
        <v>152</v>
      </c>
      <c r="C14" s="45" t="str">
        <f t="shared" si="2"/>
        <v>Ctrl + v</v>
      </c>
      <c r="D14" s="4"/>
      <c r="E14" s="4"/>
      <c r="F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44" t="s">
        <v>153</v>
      </c>
      <c r="B15" s="45" t="s">
        <v>154</v>
      </c>
      <c r="C15" s="45" t="str">
        <f t="shared" si="2"/>
        <v>Ctrl + Shift + v</v>
      </c>
      <c r="D15" s="4"/>
      <c r="E15" s="4"/>
      <c r="F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44" t="s">
        <v>155</v>
      </c>
      <c r="B16" s="45" t="s">
        <v>156</v>
      </c>
      <c r="C16" s="45" t="s">
        <v>157</v>
      </c>
      <c r="D16" s="4"/>
      <c r="E16" s="4"/>
      <c r="F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44" t="s">
        <v>158</v>
      </c>
      <c r="B17" s="45" t="s">
        <v>159</v>
      </c>
      <c r="C17" s="45" t="str">
        <f t="shared" ref="C17:C37" si="3">INDEX($C$43:$D$159,MATCH(A17,$C$43:$C$159,0),2)</f>
        <v>Ctrl + f</v>
      </c>
      <c r="D17" s="4"/>
      <c r="E17" s="4"/>
      <c r="F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44" t="s">
        <v>160</v>
      </c>
      <c r="B18" s="45" t="s">
        <v>161</v>
      </c>
      <c r="C18" s="45" t="str">
        <f t="shared" si="3"/>
        <v>Ctrl + h</v>
      </c>
      <c r="D18" s="4"/>
      <c r="E18" s="4"/>
      <c r="F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44" t="s">
        <v>162</v>
      </c>
      <c r="B19" s="45" t="s">
        <v>163</v>
      </c>
      <c r="C19" s="45" t="str">
        <f t="shared" si="3"/>
        <v>Ctrl + z</v>
      </c>
      <c r="D19" s="4"/>
      <c r="E19" s="4"/>
      <c r="F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44" t="s">
        <v>164</v>
      </c>
      <c r="B20" s="45" t="s">
        <v>165</v>
      </c>
      <c r="C20" s="45" t="str">
        <f t="shared" si="3"/>
        <v>Ctrl + y
Ctrl + Shift + z
F4</v>
      </c>
      <c r="D20" s="4"/>
      <c r="E20" s="4"/>
      <c r="F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44" t="s">
        <v>166</v>
      </c>
      <c r="B21" s="45" t="s">
        <v>167</v>
      </c>
      <c r="C21" s="45" t="str">
        <f t="shared" si="3"/>
        <v>Ctrl + b</v>
      </c>
      <c r="D21" s="4"/>
      <c r="E21" s="4"/>
      <c r="F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40" t="s">
        <v>168</v>
      </c>
      <c r="B22" s="41" t="s">
        <v>169</v>
      </c>
      <c r="C22" s="45" t="str">
        <f t="shared" si="3"/>
        <v>Ctrl + Shift + e</v>
      </c>
      <c r="D22" s="4"/>
      <c r="E22" s="4"/>
      <c r="F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40" t="s">
        <v>170</v>
      </c>
      <c r="B23" s="41" t="s">
        <v>171</v>
      </c>
      <c r="C23" s="45" t="str">
        <f t="shared" si="3"/>
        <v>Ctrl + Shift + l</v>
      </c>
      <c r="D23" s="4"/>
      <c r="E23" s="4"/>
      <c r="F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40" t="s">
        <v>172</v>
      </c>
      <c r="B24" s="41" t="s">
        <v>173</v>
      </c>
      <c r="C24" s="45" t="str">
        <f t="shared" si="3"/>
        <v>Ctrl + Shift + r</v>
      </c>
      <c r="D24" s="4"/>
      <c r="E24" s="4"/>
      <c r="F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44" t="s">
        <v>174</v>
      </c>
      <c r="B25" s="45" t="s">
        <v>175</v>
      </c>
      <c r="C25" s="45" t="str">
        <f t="shared" si="3"/>
        <v>Alt + Shift + 3</v>
      </c>
      <c r="D25" s="4"/>
      <c r="E25" s="4"/>
      <c r="F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44" t="s">
        <v>176</v>
      </c>
      <c r="B26" s="45" t="s">
        <v>177</v>
      </c>
      <c r="C26" s="45" t="str">
        <f t="shared" si="3"/>
        <v>Alt + Shift + 7
Ctrl + Shift + 7</v>
      </c>
      <c r="D26" s="4"/>
      <c r="E26" s="4"/>
      <c r="F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40" t="s">
        <v>178</v>
      </c>
      <c r="B27" s="41" t="s">
        <v>179</v>
      </c>
      <c r="C27" s="45" t="str">
        <f t="shared" si="3"/>
        <v>Alt + Shift + 6</v>
      </c>
      <c r="D27" s="4"/>
      <c r="E27" s="4"/>
      <c r="F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44" t="s">
        <v>180</v>
      </c>
      <c r="B28" s="45" t="s">
        <v>181</v>
      </c>
      <c r="C28" s="45" t="str">
        <f t="shared" si="3"/>
        <v>Ctrl + k</v>
      </c>
      <c r="D28" s="4"/>
      <c r="E28" s="4"/>
      <c r="F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44" t="s">
        <v>182</v>
      </c>
      <c r="B29" s="45" t="s">
        <v>183</v>
      </c>
      <c r="C29" s="45" t="str">
        <f t="shared" si="3"/>
        <v>Ctrl + Shift + 1</v>
      </c>
      <c r="D29" s="4"/>
      <c r="E29" s="4"/>
      <c r="F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44" t="s">
        <v>184</v>
      </c>
      <c r="B30" s="45" t="s">
        <v>185</v>
      </c>
      <c r="C30" s="45" t="str">
        <f t="shared" si="3"/>
        <v>Ctrl + Shift + 2</v>
      </c>
      <c r="D30" s="4"/>
      <c r="E30" s="4"/>
      <c r="F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44" t="s">
        <v>186</v>
      </c>
      <c r="B31" s="45" t="s">
        <v>187</v>
      </c>
      <c r="C31" s="45" t="str">
        <f t="shared" si="3"/>
        <v>Ctrl + Shift + 3</v>
      </c>
      <c r="D31" s="4"/>
      <c r="E31" s="46"/>
      <c r="F31" s="47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44" t="s">
        <v>188</v>
      </c>
      <c r="B32" s="45" t="s">
        <v>189</v>
      </c>
      <c r="C32" s="45" t="str">
        <f t="shared" si="3"/>
        <v>Ctrl + Shift + 4</v>
      </c>
      <c r="D32" s="4"/>
      <c r="E32" s="46"/>
      <c r="F32" s="47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44" t="s">
        <v>190</v>
      </c>
      <c r="B33" s="45" t="s">
        <v>191</v>
      </c>
      <c r="C33" s="45" t="str">
        <f t="shared" si="3"/>
        <v>Ctrl + Shift + 5</v>
      </c>
      <c r="D33" s="4"/>
      <c r="E33" s="46"/>
      <c r="F33" s="47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44" t="s">
        <v>192</v>
      </c>
      <c r="B34" s="45" t="s">
        <v>193</v>
      </c>
      <c r="C34" s="45" t="str">
        <f t="shared" si="3"/>
        <v>Ctrl + \</v>
      </c>
      <c r="D34" s="4"/>
      <c r="E34" s="46"/>
      <c r="F34" s="47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44" t="s">
        <v>194</v>
      </c>
      <c r="B35" s="45" t="s">
        <v>195</v>
      </c>
      <c r="C35" s="45" t="str">
        <f t="shared" si="3"/>
        <v>Alt + Shift + k</v>
      </c>
      <c r="D35" s="46"/>
      <c r="E35" s="46"/>
      <c r="F35" s="47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44" t="s">
        <v>196</v>
      </c>
      <c r="B36" s="45" t="s">
        <v>197</v>
      </c>
      <c r="C36" s="45" t="str">
        <f t="shared" si="3"/>
        <v>Alt + Shift + Right arrow</v>
      </c>
      <c r="D36" s="46"/>
      <c r="E36" s="46"/>
      <c r="F36" s="47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48" t="s">
        <v>198</v>
      </c>
      <c r="B37" s="49" t="s">
        <v>199</v>
      </c>
      <c r="C37" s="49" t="str">
        <f t="shared" si="3"/>
        <v>Alt + Shift + Left arrow</v>
      </c>
      <c r="D37" s="46"/>
      <c r="E37" s="46"/>
      <c r="F37" s="47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4"/>
      <c r="B38" s="4"/>
      <c r="C38" s="4"/>
      <c r="D38" s="46"/>
      <c r="E38" s="46"/>
      <c r="F38" s="47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4"/>
      <c r="B39" s="4"/>
      <c r="C39" s="4"/>
      <c r="D39" s="46"/>
      <c r="E39" s="46"/>
      <c r="F39" s="47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4"/>
      <c r="B40" s="4"/>
      <c r="C40" s="4"/>
      <c r="D40" s="46"/>
      <c r="E40" s="46"/>
      <c r="F40" s="47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4"/>
      <c r="B41" s="4"/>
      <c r="C41" s="4"/>
      <c r="D41" s="46"/>
      <c r="E41" s="46"/>
      <c r="F41" s="47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50" t="s">
        <v>133</v>
      </c>
      <c r="C42" s="50" t="s">
        <v>135</v>
      </c>
      <c r="E42" s="46"/>
      <c r="F42" s="47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51" t="s">
        <v>200</v>
      </c>
      <c r="B43" s="51"/>
      <c r="C43" s="51" t="s">
        <v>200</v>
      </c>
      <c r="D43" s="51"/>
      <c r="E43" s="46"/>
      <c r="F43" s="47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40" t="s">
        <v>201</v>
      </c>
      <c r="B44" s="41" t="s">
        <v>202</v>
      </c>
      <c r="C44" s="40" t="s">
        <v>201</v>
      </c>
      <c r="D44" s="41" t="s">
        <v>202</v>
      </c>
      <c r="E44" s="46"/>
      <c r="F44" s="47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40" t="s">
        <v>203</v>
      </c>
      <c r="B45" s="41" t="s">
        <v>204</v>
      </c>
      <c r="C45" s="40" t="s">
        <v>203</v>
      </c>
      <c r="D45" s="41" t="s">
        <v>204</v>
      </c>
      <c r="E45" s="46"/>
      <c r="F45" s="47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40" t="s">
        <v>205</v>
      </c>
      <c r="B46" s="41" t="s">
        <v>206</v>
      </c>
      <c r="C46" s="40" t="s">
        <v>205</v>
      </c>
      <c r="D46" s="41" t="s">
        <v>207</v>
      </c>
      <c r="E46" s="46"/>
      <c r="F46" s="47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40" t="s">
        <v>162</v>
      </c>
      <c r="B47" s="41" t="s">
        <v>163</v>
      </c>
      <c r="C47" s="40" t="s">
        <v>162</v>
      </c>
      <c r="D47" s="41" t="s">
        <v>208</v>
      </c>
      <c r="E47" s="46"/>
      <c r="F47" s="47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40" t="s">
        <v>164</v>
      </c>
      <c r="B48" s="41" t="s">
        <v>165</v>
      </c>
      <c r="C48" s="40" t="s">
        <v>164</v>
      </c>
      <c r="D48" s="41" t="s">
        <v>209</v>
      </c>
      <c r="E48" s="46"/>
      <c r="F48" s="47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40" t="s">
        <v>158</v>
      </c>
      <c r="B49" s="41" t="s">
        <v>159</v>
      </c>
      <c r="C49" s="40" t="s">
        <v>158</v>
      </c>
      <c r="D49" s="41" t="s">
        <v>210</v>
      </c>
      <c r="E49" s="46"/>
      <c r="F49" s="47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40" t="s">
        <v>160</v>
      </c>
      <c r="B50" s="41" t="s">
        <v>161</v>
      </c>
      <c r="C50" s="40" t="s">
        <v>160</v>
      </c>
      <c r="D50" s="41" t="s">
        <v>211</v>
      </c>
      <c r="E50" s="46"/>
      <c r="F50" s="47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40" t="s">
        <v>212</v>
      </c>
      <c r="B51" s="41" t="s">
        <v>213</v>
      </c>
      <c r="C51" s="40" t="s">
        <v>212</v>
      </c>
      <c r="D51" s="41" t="s">
        <v>214</v>
      </c>
      <c r="E51" s="46"/>
      <c r="F51" s="47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40" t="s">
        <v>147</v>
      </c>
      <c r="B52" s="41" t="s">
        <v>148</v>
      </c>
      <c r="C52" s="40" t="s">
        <v>147</v>
      </c>
      <c r="D52" s="41" t="s">
        <v>215</v>
      </c>
      <c r="E52" s="46"/>
      <c r="F52" s="47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40" t="s">
        <v>149</v>
      </c>
      <c r="B53" s="41" t="s">
        <v>150</v>
      </c>
      <c r="C53" s="40" t="s">
        <v>149</v>
      </c>
      <c r="D53" s="41" t="s">
        <v>216</v>
      </c>
      <c r="E53" s="46"/>
      <c r="F53" s="47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40" t="s">
        <v>217</v>
      </c>
      <c r="B54" s="41" t="s">
        <v>218</v>
      </c>
      <c r="C54" s="40" t="s">
        <v>217</v>
      </c>
      <c r="D54" s="41" t="s">
        <v>219</v>
      </c>
      <c r="E54" s="46"/>
      <c r="F54" s="47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40" t="s">
        <v>220</v>
      </c>
      <c r="B55" s="41" t="s">
        <v>221</v>
      </c>
      <c r="C55" s="40" t="s">
        <v>220</v>
      </c>
      <c r="D55" s="41" t="s">
        <v>222</v>
      </c>
      <c r="E55" s="46"/>
      <c r="F55" s="47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40" t="s">
        <v>223</v>
      </c>
      <c r="B56" s="41" t="s">
        <v>224</v>
      </c>
      <c r="C56" s="40" t="s">
        <v>223</v>
      </c>
      <c r="D56" s="41" t="s">
        <v>225</v>
      </c>
      <c r="E56" s="46"/>
      <c r="F56" s="47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40" t="s">
        <v>226</v>
      </c>
      <c r="B57" s="41" t="s">
        <v>227</v>
      </c>
      <c r="C57" s="40" t="s">
        <v>226</v>
      </c>
      <c r="D57" s="41" t="s">
        <v>228</v>
      </c>
      <c r="E57" s="46"/>
      <c r="F57" s="47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40" t="s">
        <v>229</v>
      </c>
      <c r="B58" s="41" t="s">
        <v>230</v>
      </c>
      <c r="C58" s="40" t="s">
        <v>229</v>
      </c>
      <c r="D58" s="41" t="s">
        <v>231</v>
      </c>
      <c r="E58" s="46"/>
      <c r="F58" s="47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40" t="s">
        <v>151</v>
      </c>
      <c r="B59" s="41" t="s">
        <v>152</v>
      </c>
      <c r="C59" s="40" t="s">
        <v>151</v>
      </c>
      <c r="D59" s="41" t="s">
        <v>232</v>
      </c>
      <c r="E59" s="46"/>
      <c r="F59" s="47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40" t="s">
        <v>153</v>
      </c>
      <c r="B60" s="41" t="s">
        <v>154</v>
      </c>
      <c r="C60" s="40" t="s">
        <v>153</v>
      </c>
      <c r="D60" s="41" t="s">
        <v>233</v>
      </c>
      <c r="E60" s="46"/>
      <c r="F60" s="47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40" t="s">
        <v>136</v>
      </c>
      <c r="B61" s="41" t="s">
        <v>137</v>
      </c>
      <c r="C61" s="40" t="s">
        <v>136</v>
      </c>
      <c r="D61" s="41" t="s">
        <v>234</v>
      </c>
      <c r="E61" s="46"/>
      <c r="F61" s="47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40" t="s">
        <v>235</v>
      </c>
      <c r="B62" s="41" t="s">
        <v>236</v>
      </c>
      <c r="C62" s="40" t="s">
        <v>237</v>
      </c>
      <c r="D62" s="41" t="s">
        <v>238</v>
      </c>
      <c r="E62" s="46"/>
      <c r="F62" s="47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40" t="s">
        <v>239</v>
      </c>
      <c r="B63" s="41" t="s">
        <v>240</v>
      </c>
      <c r="C63" s="40" t="s">
        <v>235</v>
      </c>
      <c r="D63" s="41" t="s">
        <v>236</v>
      </c>
      <c r="E63" s="46"/>
      <c r="F63" s="47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40" t="s">
        <v>241</v>
      </c>
      <c r="B64" s="41" t="s">
        <v>242</v>
      </c>
      <c r="C64" s="40" t="s">
        <v>239</v>
      </c>
      <c r="D64" s="41" t="s">
        <v>243</v>
      </c>
      <c r="E64" s="46"/>
      <c r="F64" s="47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52"/>
      <c r="B65" s="4"/>
      <c r="C65" s="46" t="s">
        <v>241</v>
      </c>
      <c r="D65" s="47" t="s">
        <v>244</v>
      </c>
      <c r="E65" s="46"/>
      <c r="F65" s="47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51" t="s">
        <v>245</v>
      </c>
      <c r="B66" s="51"/>
      <c r="C66" s="51" t="s">
        <v>245</v>
      </c>
      <c r="D66" s="51"/>
      <c r="E66" s="46"/>
      <c r="F66" s="47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40" t="s">
        <v>166</v>
      </c>
      <c r="B67" s="41" t="s">
        <v>167</v>
      </c>
      <c r="C67" s="40" t="s">
        <v>166</v>
      </c>
      <c r="D67" s="41" t="s">
        <v>246</v>
      </c>
      <c r="E67" s="46"/>
      <c r="F67" s="47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40" t="s">
        <v>247</v>
      </c>
      <c r="B68" s="41" t="s">
        <v>248</v>
      </c>
      <c r="C68" s="40" t="s">
        <v>247</v>
      </c>
      <c r="D68" s="41" t="s">
        <v>249</v>
      </c>
      <c r="E68" s="46"/>
      <c r="F68" s="47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40" t="s">
        <v>250</v>
      </c>
      <c r="B69" s="41" t="s">
        <v>251</v>
      </c>
      <c r="C69" s="40" t="s">
        <v>250</v>
      </c>
      <c r="D69" s="41" t="s">
        <v>252</v>
      </c>
      <c r="E69" s="46"/>
      <c r="F69" s="47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40" t="s">
        <v>253</v>
      </c>
      <c r="B70" s="41" t="s">
        <v>254</v>
      </c>
      <c r="C70" s="40" t="s">
        <v>253</v>
      </c>
      <c r="D70" s="41" t="s">
        <v>255</v>
      </c>
      <c r="E70" s="46"/>
      <c r="F70" s="47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40" t="s">
        <v>168</v>
      </c>
      <c r="B71" s="41" t="s">
        <v>169</v>
      </c>
      <c r="C71" s="40" t="s">
        <v>168</v>
      </c>
      <c r="D71" s="41" t="s">
        <v>256</v>
      </c>
      <c r="E71" s="46"/>
      <c r="F71" s="47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40" t="s">
        <v>170</v>
      </c>
      <c r="B72" s="41" t="s">
        <v>171</v>
      </c>
      <c r="C72" s="40" t="s">
        <v>170</v>
      </c>
      <c r="D72" s="41" t="s">
        <v>257</v>
      </c>
      <c r="E72" s="46"/>
      <c r="F72" s="47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40" t="s">
        <v>172</v>
      </c>
      <c r="B73" s="41" t="s">
        <v>173</v>
      </c>
      <c r="C73" s="40" t="s">
        <v>172</v>
      </c>
      <c r="D73" s="41" t="s">
        <v>258</v>
      </c>
      <c r="E73" s="46"/>
      <c r="F73" s="47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40" t="s">
        <v>259</v>
      </c>
      <c r="B74" s="41" t="s">
        <v>260</v>
      </c>
      <c r="C74" s="40" t="s">
        <v>259</v>
      </c>
      <c r="D74" s="41" t="s">
        <v>261</v>
      </c>
      <c r="E74" s="46"/>
      <c r="F74" s="47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40" t="s">
        <v>262</v>
      </c>
      <c r="B75" s="41" t="s">
        <v>263</v>
      </c>
      <c r="C75" s="40" t="s">
        <v>262</v>
      </c>
      <c r="D75" s="41" t="s">
        <v>264</v>
      </c>
      <c r="E75" s="46"/>
      <c r="F75" s="47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40" t="s">
        <v>174</v>
      </c>
      <c r="B76" s="41" t="s">
        <v>175</v>
      </c>
      <c r="C76" s="40" t="s">
        <v>174</v>
      </c>
      <c r="D76" s="41" t="s">
        <v>265</v>
      </c>
      <c r="E76" s="46"/>
      <c r="F76" s="47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40" t="s">
        <v>266</v>
      </c>
      <c r="B77" s="41" t="s">
        <v>267</v>
      </c>
      <c r="C77" s="40" t="s">
        <v>266</v>
      </c>
      <c r="D77" s="41" t="s">
        <v>268</v>
      </c>
      <c r="E77" s="46"/>
      <c r="F77" s="47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40" t="s">
        <v>178</v>
      </c>
      <c r="B78" s="41" t="s">
        <v>179</v>
      </c>
      <c r="C78" s="40" t="s">
        <v>178</v>
      </c>
      <c r="D78" s="41" t="s">
        <v>269</v>
      </c>
      <c r="E78" s="46"/>
      <c r="F78" s="47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40" t="s">
        <v>176</v>
      </c>
      <c r="B79" s="41" t="s">
        <v>177</v>
      </c>
      <c r="C79" s="40" t="s">
        <v>176</v>
      </c>
      <c r="D79" s="41" t="s">
        <v>270</v>
      </c>
      <c r="E79" s="46"/>
      <c r="F79" s="47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40" t="s">
        <v>180</v>
      </c>
      <c r="B80" s="41" t="s">
        <v>181</v>
      </c>
      <c r="C80" s="40" t="s">
        <v>180</v>
      </c>
      <c r="D80" s="41" t="s">
        <v>271</v>
      </c>
      <c r="E80" s="46"/>
      <c r="F80" s="47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40" t="s">
        <v>272</v>
      </c>
      <c r="B81" s="41" t="s">
        <v>273</v>
      </c>
      <c r="C81" s="40" t="s">
        <v>272</v>
      </c>
      <c r="D81" s="41" t="s">
        <v>274</v>
      </c>
      <c r="E81" s="46"/>
      <c r="F81" s="47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40" t="s">
        <v>275</v>
      </c>
      <c r="B82" s="41" t="s">
        <v>276</v>
      </c>
      <c r="C82" s="40" t="s">
        <v>275</v>
      </c>
      <c r="D82" s="41" t="s">
        <v>277</v>
      </c>
      <c r="E82" s="46"/>
      <c r="F82" s="47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40" t="s">
        <v>278</v>
      </c>
      <c r="B83" s="41" t="s">
        <v>279</v>
      </c>
      <c r="C83" s="40" t="s">
        <v>278</v>
      </c>
      <c r="D83" s="41" t="s">
        <v>280</v>
      </c>
      <c r="E83" s="46"/>
      <c r="F83" s="47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40" t="s">
        <v>182</v>
      </c>
      <c r="B84" s="41" t="s">
        <v>183</v>
      </c>
      <c r="C84" s="40" t="s">
        <v>182</v>
      </c>
      <c r="D84" s="41" t="s">
        <v>183</v>
      </c>
      <c r="E84" s="46"/>
      <c r="F84" s="47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40" t="s">
        <v>184</v>
      </c>
      <c r="B85" s="41" t="s">
        <v>185</v>
      </c>
      <c r="C85" s="40" t="s">
        <v>184</v>
      </c>
      <c r="D85" s="41" t="s">
        <v>185</v>
      </c>
      <c r="E85" s="46"/>
      <c r="F85" s="47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40" t="s">
        <v>186</v>
      </c>
      <c r="B86" s="41" t="s">
        <v>187</v>
      </c>
      <c r="C86" s="40" t="s">
        <v>186</v>
      </c>
      <c r="D86" s="41" t="s">
        <v>187</v>
      </c>
      <c r="E86" s="46"/>
      <c r="F86" s="47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40" t="s">
        <v>188</v>
      </c>
      <c r="B87" s="41" t="s">
        <v>189</v>
      </c>
      <c r="C87" s="40" t="s">
        <v>188</v>
      </c>
      <c r="D87" s="41" t="s">
        <v>189</v>
      </c>
      <c r="E87" s="46"/>
      <c r="F87" s="47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40" t="s">
        <v>190</v>
      </c>
      <c r="B88" s="41" t="s">
        <v>191</v>
      </c>
      <c r="C88" s="40" t="s">
        <v>190</v>
      </c>
      <c r="D88" s="41" t="s">
        <v>191</v>
      </c>
      <c r="E88" s="46"/>
      <c r="F88" s="47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40" t="s">
        <v>281</v>
      </c>
      <c r="B89" s="41" t="s">
        <v>282</v>
      </c>
      <c r="C89" s="40" t="s">
        <v>281</v>
      </c>
      <c r="D89" s="41" t="s">
        <v>282</v>
      </c>
      <c r="E89" s="46"/>
      <c r="F89" s="47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40" t="s">
        <v>192</v>
      </c>
      <c r="B90" s="41" t="s">
        <v>193</v>
      </c>
      <c r="C90" s="40" t="s">
        <v>192</v>
      </c>
      <c r="D90" s="41" t="s">
        <v>283</v>
      </c>
      <c r="E90" s="46"/>
      <c r="F90" s="47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51" t="s">
        <v>284</v>
      </c>
      <c r="B91" s="51"/>
      <c r="C91" s="51" t="s">
        <v>284</v>
      </c>
      <c r="D91" s="51"/>
      <c r="E91" s="46"/>
      <c r="F91" s="47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46" t="s">
        <v>285</v>
      </c>
      <c r="B92" s="47" t="s">
        <v>286</v>
      </c>
      <c r="C92" s="46" t="s">
        <v>285</v>
      </c>
      <c r="D92" s="47" t="s">
        <v>287</v>
      </c>
      <c r="E92" s="46"/>
      <c r="F92" s="47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46" t="s">
        <v>138</v>
      </c>
      <c r="B93" s="47" t="s">
        <v>139</v>
      </c>
      <c r="C93" s="46" t="s">
        <v>138</v>
      </c>
      <c r="D93" s="47" t="s">
        <v>288</v>
      </c>
      <c r="E93" s="46"/>
      <c r="F93" s="47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46" t="s">
        <v>289</v>
      </c>
      <c r="B94" s="47" t="s">
        <v>290</v>
      </c>
      <c r="C94" s="46" t="s">
        <v>289</v>
      </c>
      <c r="D94" s="47" t="s">
        <v>291</v>
      </c>
      <c r="E94" s="46"/>
      <c r="F94" s="47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46" t="s">
        <v>292</v>
      </c>
      <c r="B95" s="47" t="s">
        <v>293</v>
      </c>
      <c r="C95" s="46" t="s">
        <v>292</v>
      </c>
      <c r="D95" s="47" t="s">
        <v>294</v>
      </c>
      <c r="E95" s="46"/>
      <c r="F95" s="47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46" t="s">
        <v>295</v>
      </c>
      <c r="B96" s="47" t="s">
        <v>296</v>
      </c>
      <c r="C96" s="46" t="s">
        <v>295</v>
      </c>
      <c r="D96" s="47" t="s">
        <v>297</v>
      </c>
      <c r="E96" s="46"/>
      <c r="F96" s="47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46" t="s">
        <v>143</v>
      </c>
      <c r="B97" s="47" t="s">
        <v>144</v>
      </c>
      <c r="C97" s="46" t="s">
        <v>143</v>
      </c>
      <c r="D97" s="47" t="s">
        <v>298</v>
      </c>
      <c r="E97" s="46"/>
      <c r="F97" s="47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46" t="s">
        <v>145</v>
      </c>
      <c r="B98" s="47" t="s">
        <v>146</v>
      </c>
      <c r="C98" s="46" t="s">
        <v>145</v>
      </c>
      <c r="D98" s="47" t="s">
        <v>299</v>
      </c>
      <c r="E98" s="46"/>
      <c r="F98" s="47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46" t="s">
        <v>194</v>
      </c>
      <c r="B99" s="47" t="s">
        <v>195</v>
      </c>
      <c r="C99" s="46" t="s">
        <v>194</v>
      </c>
      <c r="D99" s="47" t="s">
        <v>300</v>
      </c>
      <c r="E99" s="46"/>
      <c r="F99" s="47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46" t="s">
        <v>301</v>
      </c>
      <c r="B100" s="47" t="s">
        <v>302</v>
      </c>
      <c r="C100" s="46" t="s">
        <v>301</v>
      </c>
      <c r="D100" s="47" t="s">
        <v>303</v>
      </c>
      <c r="E100" s="46"/>
      <c r="F100" s="47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46" t="s">
        <v>304</v>
      </c>
      <c r="B101" s="47" t="s">
        <v>305</v>
      </c>
      <c r="C101" s="46" t="s">
        <v>304</v>
      </c>
      <c r="D101" s="47" t="s">
        <v>306</v>
      </c>
      <c r="E101" s="46"/>
      <c r="F101" s="47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46" t="s">
        <v>307</v>
      </c>
      <c r="B102" s="47" t="s">
        <v>308</v>
      </c>
      <c r="C102" s="46" t="s">
        <v>307</v>
      </c>
      <c r="D102" s="47" t="s">
        <v>309</v>
      </c>
      <c r="E102" s="46"/>
      <c r="F102" s="47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46" t="s">
        <v>310</v>
      </c>
      <c r="B103" s="47" t="s">
        <v>311</v>
      </c>
      <c r="C103" s="46" t="s">
        <v>310</v>
      </c>
      <c r="D103" s="47" t="s">
        <v>312</v>
      </c>
      <c r="E103" s="46"/>
      <c r="F103" s="47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46" t="s">
        <v>313</v>
      </c>
      <c r="B104" s="47" t="s">
        <v>314</v>
      </c>
      <c r="C104" s="46" t="s">
        <v>313</v>
      </c>
      <c r="D104" s="47" t="s">
        <v>315</v>
      </c>
      <c r="E104" s="46"/>
      <c r="F104" s="47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46" t="s">
        <v>316</v>
      </c>
      <c r="B105" s="47" t="s">
        <v>317</v>
      </c>
      <c r="C105" s="46" t="s">
        <v>316</v>
      </c>
      <c r="D105" s="47" t="s">
        <v>318</v>
      </c>
      <c r="E105" s="46"/>
      <c r="F105" s="47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46" t="s">
        <v>319</v>
      </c>
      <c r="B106" s="47" t="s">
        <v>320</v>
      </c>
      <c r="C106" s="46" t="s">
        <v>319</v>
      </c>
      <c r="D106" s="47" t="s">
        <v>321</v>
      </c>
      <c r="E106" s="46"/>
      <c r="F106" s="47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46" t="s">
        <v>322</v>
      </c>
      <c r="B107" s="47" t="s">
        <v>323</v>
      </c>
      <c r="C107" s="46" t="s">
        <v>322</v>
      </c>
      <c r="D107" s="47" t="s">
        <v>323</v>
      </c>
      <c r="E107" s="46"/>
      <c r="F107" s="47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46" t="s">
        <v>324</v>
      </c>
      <c r="B108" s="47" t="s">
        <v>325</v>
      </c>
      <c r="C108" s="46" t="s">
        <v>324</v>
      </c>
      <c r="D108" s="47" t="s">
        <v>323</v>
      </c>
      <c r="E108" s="46"/>
      <c r="F108" s="47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51" t="s">
        <v>326</v>
      </c>
      <c r="B109" s="51"/>
      <c r="C109" s="51" t="s">
        <v>326</v>
      </c>
      <c r="D109" s="51"/>
      <c r="E109" s="46"/>
      <c r="F109" s="47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46" t="s">
        <v>327</v>
      </c>
      <c r="B110" s="47" t="s">
        <v>328</v>
      </c>
      <c r="C110" s="46" t="s">
        <v>327</v>
      </c>
      <c r="D110" s="47" t="s">
        <v>328</v>
      </c>
      <c r="E110" s="46"/>
      <c r="F110" s="47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46" t="s">
        <v>329</v>
      </c>
      <c r="B111" s="47" t="s">
        <v>330</v>
      </c>
      <c r="C111" s="46" t="s">
        <v>329</v>
      </c>
      <c r="D111" s="47" t="s">
        <v>331</v>
      </c>
      <c r="E111" s="46"/>
      <c r="F111" s="47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46" t="s">
        <v>332</v>
      </c>
      <c r="B112" s="47" t="s">
        <v>333</v>
      </c>
      <c r="C112" s="46" t="s">
        <v>332</v>
      </c>
      <c r="D112" s="47" t="s">
        <v>334</v>
      </c>
      <c r="E112" s="46"/>
      <c r="F112" s="47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46" t="s">
        <v>335</v>
      </c>
      <c r="B113" s="47" t="s">
        <v>336</v>
      </c>
      <c r="C113" s="46" t="s">
        <v>335</v>
      </c>
      <c r="D113" s="47" t="s">
        <v>337</v>
      </c>
      <c r="E113" s="46"/>
      <c r="F113" s="47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46" t="s">
        <v>338</v>
      </c>
      <c r="B114" s="47" t="s">
        <v>339</v>
      </c>
      <c r="C114" s="46" t="s">
        <v>338</v>
      </c>
      <c r="D114" s="47" t="s">
        <v>340</v>
      </c>
      <c r="E114" s="46"/>
      <c r="F114" s="47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46" t="s">
        <v>341</v>
      </c>
      <c r="B115" s="47" t="s">
        <v>342</v>
      </c>
      <c r="C115" s="46" t="s">
        <v>341</v>
      </c>
      <c r="D115" s="47" t="s">
        <v>343</v>
      </c>
      <c r="E115" s="46"/>
      <c r="F115" s="47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51" t="s">
        <v>344</v>
      </c>
      <c r="B116" s="51"/>
      <c r="C116" s="51" t="s">
        <v>344</v>
      </c>
      <c r="D116" s="51"/>
      <c r="E116" s="46"/>
      <c r="F116" s="47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46" t="s">
        <v>345</v>
      </c>
      <c r="B117" s="47" t="s">
        <v>346</v>
      </c>
      <c r="C117" s="46" t="s">
        <v>345</v>
      </c>
      <c r="D117" s="47" t="s">
        <v>347</v>
      </c>
      <c r="E117" s="46"/>
      <c r="F117" s="47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46" t="s">
        <v>348</v>
      </c>
      <c r="B118" s="47" t="s">
        <v>349</v>
      </c>
      <c r="C118" s="46" t="s">
        <v>348</v>
      </c>
      <c r="D118" s="47" t="s">
        <v>350</v>
      </c>
      <c r="E118" s="46"/>
      <c r="F118" s="47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46" t="s">
        <v>351</v>
      </c>
      <c r="B119" s="47" t="s">
        <v>157</v>
      </c>
      <c r="C119" s="46" t="s">
        <v>351</v>
      </c>
      <c r="D119" s="47" t="s">
        <v>352</v>
      </c>
      <c r="E119" s="46"/>
      <c r="F119" s="47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46" t="s">
        <v>353</v>
      </c>
      <c r="B120" s="47" t="s">
        <v>354</v>
      </c>
      <c r="C120" s="46" t="s">
        <v>353</v>
      </c>
      <c r="D120" s="47" t="s">
        <v>355</v>
      </c>
      <c r="E120" s="46"/>
      <c r="F120" s="47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46" t="s">
        <v>356</v>
      </c>
      <c r="B121" s="47" t="s">
        <v>357</v>
      </c>
      <c r="C121" s="46" t="s">
        <v>356</v>
      </c>
      <c r="D121" s="47" t="s">
        <v>358</v>
      </c>
      <c r="E121" s="46"/>
      <c r="F121" s="47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46" t="s">
        <v>359</v>
      </c>
      <c r="B122" s="47" t="s">
        <v>360</v>
      </c>
      <c r="C122" s="46" t="s">
        <v>359</v>
      </c>
      <c r="D122" s="47" t="s">
        <v>361</v>
      </c>
      <c r="E122" s="46"/>
      <c r="F122" s="47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46" t="s">
        <v>362</v>
      </c>
      <c r="B123" s="47" t="s">
        <v>363</v>
      </c>
      <c r="C123" s="46" t="s">
        <v>362</v>
      </c>
      <c r="D123" s="47" t="s">
        <v>364</v>
      </c>
      <c r="E123" s="46"/>
      <c r="F123" s="47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46" t="s">
        <v>365</v>
      </c>
      <c r="B124" s="47" t="s">
        <v>366</v>
      </c>
      <c r="C124" s="46" t="s">
        <v>365</v>
      </c>
      <c r="D124" s="47" t="s">
        <v>367</v>
      </c>
      <c r="E124" s="46"/>
      <c r="F124" s="47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46" t="s">
        <v>368</v>
      </c>
      <c r="B125" s="47" t="s">
        <v>369</v>
      </c>
      <c r="C125" s="46" t="s">
        <v>368</v>
      </c>
      <c r="D125" s="47" t="s">
        <v>370</v>
      </c>
      <c r="E125" s="46"/>
      <c r="F125" s="47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46" t="s">
        <v>371</v>
      </c>
      <c r="B126" s="47" t="s">
        <v>372</v>
      </c>
      <c r="C126" s="46" t="s">
        <v>371</v>
      </c>
      <c r="D126" s="47" t="s">
        <v>373</v>
      </c>
      <c r="E126" s="46"/>
      <c r="F126" s="47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46" t="s">
        <v>374</v>
      </c>
      <c r="B127" s="47" t="s">
        <v>375</v>
      </c>
      <c r="C127" s="46" t="s">
        <v>374</v>
      </c>
      <c r="D127" s="47" t="s">
        <v>376</v>
      </c>
      <c r="E127" s="46"/>
      <c r="F127" s="47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46" t="s">
        <v>377</v>
      </c>
      <c r="B128" s="47" t="s">
        <v>378</v>
      </c>
      <c r="C128" s="46" t="s">
        <v>377</v>
      </c>
      <c r="D128" s="47" t="s">
        <v>379</v>
      </c>
      <c r="E128" s="46"/>
      <c r="F128" s="47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46" t="s">
        <v>380</v>
      </c>
      <c r="B129" s="47" t="s">
        <v>381</v>
      </c>
      <c r="C129" s="46" t="s">
        <v>380</v>
      </c>
      <c r="D129" s="47" t="s">
        <v>382</v>
      </c>
      <c r="E129" s="46"/>
      <c r="F129" s="47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46" t="s">
        <v>383</v>
      </c>
      <c r="B130" s="47" t="s">
        <v>384</v>
      </c>
      <c r="C130" s="46" t="s">
        <v>383</v>
      </c>
      <c r="D130" s="47" t="s">
        <v>385</v>
      </c>
      <c r="E130" s="46"/>
      <c r="F130" s="47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46" t="s">
        <v>386</v>
      </c>
      <c r="B131" s="47" t="s">
        <v>387</v>
      </c>
      <c r="C131" s="46" t="s">
        <v>386</v>
      </c>
      <c r="D131" s="47" t="s">
        <v>388</v>
      </c>
      <c r="E131" s="46"/>
      <c r="F131" s="47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51" t="s">
        <v>389</v>
      </c>
      <c r="B132" s="51"/>
      <c r="C132" s="51" t="s">
        <v>389</v>
      </c>
      <c r="D132" s="51"/>
      <c r="E132" s="46"/>
      <c r="F132" s="47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40" t="s">
        <v>390</v>
      </c>
      <c r="B133" s="41" t="s">
        <v>391</v>
      </c>
      <c r="C133" s="40" t="s">
        <v>390</v>
      </c>
      <c r="D133" s="41" t="s">
        <v>392</v>
      </c>
      <c r="E133" s="46"/>
      <c r="F133" s="47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40" t="s">
        <v>393</v>
      </c>
      <c r="B134" s="41" t="s">
        <v>394</v>
      </c>
      <c r="C134" s="40" t="s">
        <v>393</v>
      </c>
      <c r="D134" s="41" t="s">
        <v>395</v>
      </c>
      <c r="E134" s="46"/>
      <c r="F134" s="47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40" t="s">
        <v>396</v>
      </c>
      <c r="B135" s="41" t="s">
        <v>397</v>
      </c>
      <c r="C135" s="40" t="s">
        <v>396</v>
      </c>
      <c r="D135" s="41" t="s">
        <v>398</v>
      </c>
      <c r="E135" s="46"/>
      <c r="F135" s="47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40" t="s">
        <v>399</v>
      </c>
      <c r="B136" s="41" t="s">
        <v>400</v>
      </c>
      <c r="C136" s="40" t="s">
        <v>399</v>
      </c>
      <c r="D136" s="41" t="s">
        <v>401</v>
      </c>
      <c r="E136" s="46"/>
      <c r="F136" s="47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40" t="s">
        <v>132</v>
      </c>
      <c r="B137" s="41" t="s">
        <v>402</v>
      </c>
      <c r="C137" s="40" t="s">
        <v>132</v>
      </c>
      <c r="D137" s="41" t="s">
        <v>403</v>
      </c>
      <c r="E137" s="46"/>
      <c r="F137" s="47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40" t="s">
        <v>404</v>
      </c>
      <c r="B138" s="41" t="s">
        <v>405</v>
      </c>
      <c r="C138" s="40" t="s">
        <v>404</v>
      </c>
      <c r="D138" s="41" t="s">
        <v>406</v>
      </c>
      <c r="E138" s="46"/>
      <c r="F138" s="47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40" t="s">
        <v>407</v>
      </c>
      <c r="B139" s="41" t="s">
        <v>408</v>
      </c>
      <c r="C139" s="40" t="s">
        <v>407</v>
      </c>
      <c r="D139" s="41" t="s">
        <v>409</v>
      </c>
      <c r="E139" s="46"/>
      <c r="F139" s="47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40" t="s">
        <v>410</v>
      </c>
      <c r="B140" s="41" t="s">
        <v>411</v>
      </c>
      <c r="C140" s="40" t="s">
        <v>410</v>
      </c>
      <c r="D140" s="41" t="s">
        <v>412</v>
      </c>
      <c r="E140" s="46"/>
      <c r="F140" s="47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0" t="s">
        <v>196</v>
      </c>
      <c r="B141" s="41" t="s">
        <v>197</v>
      </c>
      <c r="C141" s="40" t="s">
        <v>413</v>
      </c>
      <c r="D141" s="41" t="s">
        <v>414</v>
      </c>
      <c r="E141" s="46"/>
      <c r="F141" s="47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40" t="s">
        <v>198</v>
      </c>
      <c r="B142" s="41" t="s">
        <v>199</v>
      </c>
      <c r="C142" s="40" t="s">
        <v>415</v>
      </c>
      <c r="D142" s="41" t="s">
        <v>416</v>
      </c>
      <c r="E142" s="46"/>
      <c r="F142" s="47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40" t="s">
        <v>417</v>
      </c>
      <c r="B143" s="41" t="s">
        <v>418</v>
      </c>
      <c r="C143" s="40" t="s">
        <v>196</v>
      </c>
      <c r="D143" s="41" t="s">
        <v>419</v>
      </c>
      <c r="E143" s="46"/>
      <c r="F143" s="47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40" t="s">
        <v>420</v>
      </c>
      <c r="B144" s="41" t="s">
        <v>421</v>
      </c>
      <c r="C144" s="40" t="s">
        <v>198</v>
      </c>
      <c r="D144" s="41" t="s">
        <v>422</v>
      </c>
      <c r="E144" s="46"/>
      <c r="F144" s="47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0"/>
      <c r="B145" s="41"/>
      <c r="C145" s="40" t="s">
        <v>417</v>
      </c>
      <c r="D145" s="41" t="s">
        <v>423</v>
      </c>
      <c r="E145" s="46"/>
      <c r="F145" s="47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52"/>
      <c r="B146" s="4"/>
      <c r="C146" s="46" t="s">
        <v>420</v>
      </c>
      <c r="D146" s="47" t="s">
        <v>424</v>
      </c>
      <c r="E146" s="46"/>
      <c r="F146" s="47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51" t="s">
        <v>425</v>
      </c>
      <c r="B147" s="51"/>
      <c r="C147" s="51" t="s">
        <v>425</v>
      </c>
      <c r="D147" s="51"/>
      <c r="E147" s="46"/>
      <c r="F147" s="47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40" t="s">
        <v>426</v>
      </c>
      <c r="B148" s="41" t="s">
        <v>427</v>
      </c>
      <c r="C148" s="40" t="s">
        <v>426</v>
      </c>
      <c r="D148" s="41" t="s">
        <v>427</v>
      </c>
      <c r="E148" s="46"/>
      <c r="F148" s="47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0" t="s">
        <v>428</v>
      </c>
      <c r="B149" s="41" t="s">
        <v>429</v>
      </c>
      <c r="C149" s="40" t="s">
        <v>428</v>
      </c>
      <c r="D149" s="41" t="s">
        <v>430</v>
      </c>
      <c r="E149" s="46"/>
      <c r="F149" s="47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0" t="s">
        <v>431</v>
      </c>
      <c r="B150" s="41" t="s">
        <v>432</v>
      </c>
      <c r="C150" s="40" t="s">
        <v>431</v>
      </c>
      <c r="D150" s="41" t="s">
        <v>433</v>
      </c>
      <c r="E150" s="46"/>
      <c r="F150" s="47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40" t="s">
        <v>434</v>
      </c>
      <c r="B151" s="41" t="s">
        <v>435</v>
      </c>
      <c r="C151" s="40" t="s">
        <v>434</v>
      </c>
      <c r="D151" s="41" t="s">
        <v>436</v>
      </c>
      <c r="E151" s="46"/>
      <c r="F151" s="47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0" t="s">
        <v>437</v>
      </c>
      <c r="B152" s="41" t="s">
        <v>438</v>
      </c>
      <c r="C152" s="40" t="s">
        <v>437</v>
      </c>
      <c r="D152" s="41" t="s">
        <v>439</v>
      </c>
      <c r="E152" s="46"/>
      <c r="F152" s="47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0" t="s">
        <v>440</v>
      </c>
      <c r="B153" s="41" t="s">
        <v>441</v>
      </c>
      <c r="C153" s="40" t="s">
        <v>440</v>
      </c>
      <c r="D153" s="41" t="s">
        <v>442</v>
      </c>
      <c r="E153" s="46"/>
      <c r="F153" s="47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0" t="s">
        <v>443</v>
      </c>
      <c r="B154" s="41" t="s">
        <v>444</v>
      </c>
      <c r="C154" s="40" t="s">
        <v>443</v>
      </c>
      <c r="D154" s="41" t="s">
        <v>445</v>
      </c>
      <c r="E154" s="46"/>
      <c r="F154" s="47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6" t="s">
        <v>446</v>
      </c>
      <c r="B155" s="47" t="s">
        <v>447</v>
      </c>
      <c r="C155" s="46" t="s">
        <v>446</v>
      </c>
      <c r="D155" s="47" t="s">
        <v>448</v>
      </c>
      <c r="E155" s="46"/>
      <c r="F155" s="47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51" t="s">
        <v>449</v>
      </c>
      <c r="B156" s="51"/>
      <c r="C156" s="51" t="s">
        <v>449</v>
      </c>
      <c r="D156" s="51"/>
      <c r="E156" s="46"/>
      <c r="F156" s="47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53" t="s">
        <v>450</v>
      </c>
      <c r="B157" s="41" t="s">
        <v>451</v>
      </c>
      <c r="C157" s="53" t="s">
        <v>450</v>
      </c>
      <c r="D157" s="41" t="s">
        <v>452</v>
      </c>
      <c r="E157" s="46"/>
      <c r="F157" s="47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0" t="s">
        <v>453</v>
      </c>
      <c r="B158" s="41" t="s">
        <v>454</v>
      </c>
      <c r="C158" s="40" t="s">
        <v>453</v>
      </c>
      <c r="D158" s="41" t="s">
        <v>455</v>
      </c>
      <c r="E158" s="46"/>
      <c r="F158" s="47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0" t="s">
        <v>456</v>
      </c>
      <c r="B159" s="41" t="s">
        <v>457</v>
      </c>
      <c r="C159" s="40" t="s">
        <v>456</v>
      </c>
      <c r="D159" s="41" t="s">
        <v>458</v>
      </c>
      <c r="E159" s="46"/>
      <c r="F159" s="47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46"/>
      <c r="E160" s="46"/>
      <c r="F160" s="47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46"/>
      <c r="E161" s="46"/>
      <c r="F161" s="47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46"/>
      <c r="E162" s="46"/>
      <c r="F162" s="47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46"/>
      <c r="E163" s="46"/>
      <c r="F163" s="47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46"/>
      <c r="E164" s="46"/>
      <c r="F164" s="47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46"/>
      <c r="E165" s="46"/>
      <c r="F165" s="47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46"/>
      <c r="E166" s="46"/>
      <c r="F166" s="47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6"/>
      <c r="E167" s="46"/>
      <c r="F167" s="47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46"/>
      <c r="E168" s="46"/>
      <c r="F168" s="47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6"/>
      <c r="E169" s="46"/>
      <c r="F169" s="47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6"/>
      <c r="E170" s="46"/>
      <c r="F170" s="47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6"/>
      <c r="E171" s="46"/>
      <c r="F171" s="47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46"/>
      <c r="E172" s="46"/>
      <c r="F172" s="47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46"/>
      <c r="E173" s="46"/>
      <c r="F173" s="47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46"/>
      <c r="E174" s="46"/>
      <c r="F174" s="47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46"/>
      <c r="E175" s="46"/>
      <c r="F175" s="47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6"/>
      <c r="E176" s="46"/>
      <c r="F176" s="47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46"/>
      <c r="E177" s="46"/>
      <c r="F177" s="47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46"/>
      <c r="E178" s="46"/>
      <c r="F178" s="47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46"/>
      <c r="E179" s="46"/>
      <c r="F179" s="47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46"/>
      <c r="E180" s="46"/>
      <c r="F180" s="47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6"/>
      <c r="E181" s="46"/>
      <c r="F181" s="47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6"/>
      <c r="E182" s="46"/>
      <c r="F182" s="47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6"/>
      <c r="E183" s="46"/>
      <c r="F183" s="47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6"/>
      <c r="E184" s="46"/>
      <c r="F184" s="47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6"/>
      <c r="E185" s="46"/>
      <c r="F185" s="47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6"/>
      <c r="E186" s="46"/>
      <c r="F186" s="47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6"/>
      <c r="E187" s="46"/>
      <c r="F187" s="47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6"/>
      <c r="E188" s="46"/>
      <c r="F188" s="47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46"/>
      <c r="E189" s="46"/>
      <c r="F189" s="47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46"/>
      <c r="E190" s="46"/>
      <c r="F190" s="47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46"/>
      <c r="E191" s="46"/>
      <c r="F191" s="47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46"/>
      <c r="E192" s="46"/>
      <c r="F192" s="47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46"/>
      <c r="E193" s="46"/>
      <c r="F193" s="47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46"/>
      <c r="E194" s="46"/>
      <c r="F194" s="47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46"/>
      <c r="E195" s="46"/>
      <c r="F195" s="47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46"/>
      <c r="E196" s="46"/>
      <c r="F196" s="47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46"/>
      <c r="E197" s="46"/>
      <c r="F197" s="47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46"/>
      <c r="E198" s="46"/>
      <c r="F198" s="47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46"/>
      <c r="E199" s="46"/>
      <c r="F199" s="47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46"/>
      <c r="E200" s="46"/>
      <c r="F200" s="47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46"/>
      <c r="E201" s="46"/>
      <c r="F201" s="47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46"/>
      <c r="E202" s="46"/>
      <c r="F202" s="47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46"/>
      <c r="E203" s="46"/>
      <c r="F203" s="47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46"/>
      <c r="E204" s="46"/>
      <c r="F204" s="47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6"/>
      <c r="E205" s="46"/>
      <c r="F205" s="47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6"/>
      <c r="E206" s="46"/>
      <c r="F206" s="47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46"/>
      <c r="E207" s="46"/>
      <c r="F207" s="47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46"/>
      <c r="E208" s="46"/>
      <c r="F208" s="47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46"/>
      <c r="E209" s="46"/>
      <c r="F209" s="47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46"/>
      <c r="E210" s="46"/>
      <c r="F210" s="47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46"/>
      <c r="E211" s="46"/>
      <c r="F211" s="47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46"/>
      <c r="E212" s="46"/>
      <c r="F212" s="47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46"/>
      <c r="E213" s="46"/>
      <c r="F213" s="47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46"/>
      <c r="E214" s="46"/>
      <c r="F214" s="47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46"/>
      <c r="E215" s="46"/>
      <c r="F215" s="47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46"/>
      <c r="E216" s="46"/>
      <c r="F216" s="47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46"/>
      <c r="E217" s="46"/>
      <c r="F217" s="47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46"/>
      <c r="E218" s="46"/>
      <c r="F218" s="47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46"/>
      <c r="E219" s="46"/>
      <c r="F219" s="47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46"/>
      <c r="E220" s="46"/>
      <c r="F220" s="47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46"/>
      <c r="E221" s="46"/>
      <c r="F221" s="47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46"/>
      <c r="E222" s="46"/>
      <c r="F222" s="47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46"/>
      <c r="E223" s="46"/>
      <c r="F223" s="47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46"/>
      <c r="E224" s="46"/>
      <c r="F224" s="47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46"/>
      <c r="E225" s="46"/>
      <c r="F225" s="47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46"/>
      <c r="E226" s="46"/>
      <c r="F226" s="47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46"/>
      <c r="E227" s="46"/>
      <c r="F227" s="47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46"/>
      <c r="E228" s="46"/>
      <c r="F228" s="47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46"/>
      <c r="E229" s="46"/>
      <c r="F229" s="47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46"/>
      <c r="E230" s="46"/>
      <c r="F230" s="47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46"/>
      <c r="E231" s="46"/>
      <c r="F231" s="47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46"/>
      <c r="E232" s="46"/>
      <c r="F232" s="47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46"/>
      <c r="E233" s="46"/>
      <c r="F233" s="47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46"/>
      <c r="E234" s="46"/>
      <c r="F234" s="47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46"/>
      <c r="E235" s="46"/>
      <c r="F235" s="47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46"/>
      <c r="E236" s="46"/>
      <c r="F236" s="47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46"/>
      <c r="E237" s="46"/>
      <c r="F237" s="47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46"/>
      <c r="E238" s="46"/>
      <c r="F238" s="47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46"/>
      <c r="E239" s="46"/>
      <c r="F239" s="47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46"/>
      <c r="E240" s="46"/>
      <c r="F240" s="47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46"/>
      <c r="E241" s="46"/>
      <c r="F241" s="47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46"/>
      <c r="E242" s="46"/>
      <c r="F242" s="47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46"/>
      <c r="E243" s="46"/>
      <c r="F243" s="47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46"/>
      <c r="E244" s="46"/>
      <c r="F244" s="47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46"/>
      <c r="E245" s="46"/>
      <c r="F245" s="47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46"/>
      <c r="E246" s="46"/>
      <c r="F246" s="47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46"/>
      <c r="E247" s="46"/>
      <c r="F247" s="47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46"/>
      <c r="E248" s="46"/>
      <c r="F248" s="47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46"/>
      <c r="E249" s="46"/>
      <c r="F249" s="47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46"/>
      <c r="E250" s="46"/>
      <c r="F250" s="47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46"/>
      <c r="E251" s="46"/>
      <c r="F251" s="47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46"/>
      <c r="E252" s="46"/>
      <c r="F252" s="47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46"/>
      <c r="E253" s="46"/>
      <c r="F253" s="47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46"/>
      <c r="E254" s="46"/>
      <c r="F254" s="47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46"/>
      <c r="E255" s="46"/>
      <c r="F255" s="47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46"/>
      <c r="E256" s="46"/>
      <c r="F256" s="47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46"/>
      <c r="E257" s="46"/>
      <c r="F257" s="47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46"/>
      <c r="E258" s="46"/>
      <c r="F258" s="47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46"/>
      <c r="E259" s="46"/>
      <c r="F259" s="47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46"/>
      <c r="E260" s="46"/>
      <c r="F260" s="47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46"/>
      <c r="E261" s="46"/>
      <c r="F261" s="47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46"/>
      <c r="E262" s="46"/>
      <c r="F262" s="47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46"/>
      <c r="E263" s="46"/>
      <c r="F263" s="47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46"/>
      <c r="E264" s="46"/>
      <c r="F264" s="47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46"/>
      <c r="E265" s="46"/>
      <c r="F265" s="47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46"/>
      <c r="E266" s="46"/>
      <c r="F266" s="47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46"/>
      <c r="E267" s="46"/>
      <c r="F267" s="47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46"/>
      <c r="E268" s="46"/>
      <c r="F268" s="47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46"/>
      <c r="E269" s="46"/>
      <c r="F269" s="47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46"/>
      <c r="E270" s="46"/>
      <c r="F270" s="47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46"/>
      <c r="E271" s="46"/>
      <c r="F271" s="47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46"/>
      <c r="E272" s="46"/>
      <c r="F272" s="47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46"/>
      <c r="E273" s="46"/>
      <c r="F273" s="47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46"/>
      <c r="E274" s="46"/>
      <c r="F274" s="47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46"/>
      <c r="E275" s="46"/>
      <c r="F275" s="47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46"/>
      <c r="E276" s="46"/>
      <c r="F276" s="47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46"/>
      <c r="E277" s="46"/>
      <c r="F277" s="47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46"/>
      <c r="E278" s="46"/>
      <c r="F278" s="47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46"/>
      <c r="E279" s="46"/>
      <c r="F279" s="47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46"/>
      <c r="E280" s="46"/>
      <c r="F280" s="47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46"/>
      <c r="E281" s="46"/>
      <c r="F281" s="47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46"/>
      <c r="E282" s="46"/>
      <c r="F282" s="47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46"/>
      <c r="E283" s="46"/>
      <c r="F283" s="47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46"/>
      <c r="E284" s="46"/>
      <c r="F284" s="47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46"/>
      <c r="E285" s="46"/>
      <c r="F285" s="47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46"/>
      <c r="E286" s="46"/>
      <c r="F286" s="47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46"/>
      <c r="E287" s="46"/>
      <c r="F287" s="47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46"/>
      <c r="E288" s="46"/>
      <c r="F288" s="47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46"/>
      <c r="E289" s="46"/>
      <c r="F289" s="47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46"/>
      <c r="E290" s="46"/>
      <c r="F290" s="47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46"/>
      <c r="E291" s="46"/>
      <c r="F291" s="47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46"/>
      <c r="E292" s="46"/>
      <c r="F292" s="47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46"/>
      <c r="E293" s="46"/>
      <c r="F293" s="47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46"/>
      <c r="E294" s="46"/>
      <c r="F294" s="47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46"/>
      <c r="E295" s="46"/>
      <c r="F295" s="47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46"/>
      <c r="E296" s="46"/>
      <c r="F296" s="47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46"/>
      <c r="E297" s="46"/>
      <c r="F297" s="47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46"/>
      <c r="E298" s="46"/>
      <c r="F298" s="47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46"/>
      <c r="E299" s="46"/>
      <c r="F299" s="47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46"/>
      <c r="E300" s="46"/>
      <c r="F300" s="47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46"/>
      <c r="E301" s="46"/>
      <c r="F301" s="47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46"/>
      <c r="E302" s="46"/>
      <c r="F302" s="47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46"/>
      <c r="E303" s="46"/>
      <c r="F303" s="47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46"/>
      <c r="E304" s="46"/>
      <c r="F304" s="47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46"/>
      <c r="E305" s="46"/>
      <c r="F305" s="47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46"/>
      <c r="E306" s="46"/>
      <c r="F306" s="47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46"/>
      <c r="E307" s="46"/>
      <c r="F307" s="47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46"/>
      <c r="E308" s="46"/>
      <c r="F308" s="47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46"/>
      <c r="E309" s="46"/>
      <c r="F309" s="47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46"/>
      <c r="E310" s="46"/>
      <c r="F310" s="47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6"/>
      <c r="E311" s="46"/>
      <c r="F311" s="47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6"/>
      <c r="E312" s="46"/>
      <c r="F312" s="47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6"/>
      <c r="E313" s="46"/>
      <c r="F313" s="47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6"/>
      <c r="E314" s="46"/>
      <c r="F314" s="47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6"/>
      <c r="E315" s="46"/>
      <c r="F315" s="47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6"/>
      <c r="E316" s="46"/>
      <c r="F316" s="47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6"/>
      <c r="E317" s="46"/>
      <c r="F317" s="47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6"/>
      <c r="E318" s="46"/>
      <c r="F318" s="47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6"/>
      <c r="E319" s="46"/>
      <c r="F319" s="47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6"/>
      <c r="E320" s="46"/>
      <c r="F320" s="47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6"/>
      <c r="E321" s="46"/>
      <c r="F321" s="47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6"/>
      <c r="E322" s="46"/>
      <c r="F322" s="47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6"/>
      <c r="E323" s="46"/>
      <c r="F323" s="47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6"/>
      <c r="E324" s="46"/>
      <c r="F324" s="47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6"/>
      <c r="E325" s="46"/>
      <c r="F325" s="47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6"/>
      <c r="E326" s="46"/>
      <c r="F326" s="47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6"/>
      <c r="E327" s="46"/>
      <c r="F327" s="47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6"/>
      <c r="E328" s="46"/>
      <c r="F328" s="47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6"/>
      <c r="E329" s="46"/>
      <c r="F329" s="47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6"/>
      <c r="E330" s="46"/>
      <c r="F330" s="47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6"/>
      <c r="E331" s="46"/>
      <c r="F331" s="47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6"/>
      <c r="E332" s="46"/>
      <c r="F332" s="47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6"/>
      <c r="E333" s="46"/>
      <c r="F333" s="47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6"/>
      <c r="E334" s="46"/>
      <c r="F334" s="47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6"/>
      <c r="E335" s="46"/>
      <c r="F335" s="47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6"/>
      <c r="E336" s="46"/>
      <c r="F336" s="47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6"/>
      <c r="E337" s="46"/>
      <c r="F337" s="47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6"/>
      <c r="E338" s="46"/>
      <c r="F338" s="47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6"/>
      <c r="E339" s="46"/>
      <c r="F339" s="47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6"/>
      <c r="E340" s="46"/>
      <c r="F340" s="47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6"/>
      <c r="E341" s="46"/>
      <c r="F341" s="47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6"/>
      <c r="E342" s="46"/>
      <c r="F342" s="47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6"/>
      <c r="E343" s="46"/>
      <c r="F343" s="47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6"/>
      <c r="E344" s="46"/>
      <c r="F344" s="47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6"/>
      <c r="E345" s="46"/>
      <c r="F345" s="47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6"/>
      <c r="E346" s="46"/>
      <c r="F346" s="47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6"/>
      <c r="E347" s="46"/>
      <c r="F347" s="47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6"/>
      <c r="E348" s="46"/>
      <c r="F348" s="47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6"/>
      <c r="E349" s="46"/>
      <c r="F349" s="47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6"/>
      <c r="E350" s="46"/>
      <c r="F350" s="47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6"/>
      <c r="E351" s="46"/>
      <c r="F351" s="47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6"/>
      <c r="E352" s="46"/>
      <c r="F352" s="47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6"/>
      <c r="E353" s="46"/>
      <c r="F353" s="47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6"/>
      <c r="E354" s="46"/>
      <c r="F354" s="47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6"/>
      <c r="E355" s="46"/>
      <c r="F355" s="47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6"/>
      <c r="E356" s="46"/>
      <c r="F356" s="47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6"/>
      <c r="E357" s="46"/>
      <c r="F357" s="47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6"/>
      <c r="E358" s="46"/>
      <c r="F358" s="47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6"/>
      <c r="E359" s="46"/>
      <c r="F359" s="47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6"/>
      <c r="E360" s="46"/>
      <c r="F360" s="47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6"/>
      <c r="E361" s="46"/>
      <c r="F361" s="47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6"/>
      <c r="E362" s="46"/>
      <c r="F362" s="47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6"/>
      <c r="E363" s="46"/>
      <c r="F363" s="47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6"/>
      <c r="E364" s="46"/>
      <c r="F364" s="47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6"/>
      <c r="E365" s="46"/>
      <c r="F365" s="47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6"/>
      <c r="E366" s="46"/>
      <c r="F366" s="47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6"/>
      <c r="E367" s="46"/>
      <c r="F367" s="47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6"/>
      <c r="E368" s="46"/>
      <c r="F368" s="47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6"/>
      <c r="E369" s="46"/>
      <c r="F369" s="47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6"/>
      <c r="E370" s="46"/>
      <c r="F370" s="47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6"/>
      <c r="E371" s="46"/>
      <c r="F371" s="47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6"/>
      <c r="E372" s="46"/>
      <c r="F372" s="47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6"/>
      <c r="E373" s="46"/>
      <c r="F373" s="47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6"/>
      <c r="E374" s="46"/>
      <c r="F374" s="47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6"/>
      <c r="E375" s="46"/>
      <c r="F375" s="47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6"/>
      <c r="E376" s="46"/>
      <c r="F376" s="47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6"/>
      <c r="E377" s="46"/>
      <c r="F377" s="47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6"/>
      <c r="E378" s="46"/>
      <c r="F378" s="47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6"/>
      <c r="E379" s="46"/>
      <c r="F379" s="47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6"/>
      <c r="E380" s="46"/>
      <c r="F380" s="47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6"/>
      <c r="E381" s="46"/>
      <c r="F381" s="47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6"/>
      <c r="E382" s="46"/>
      <c r="F382" s="47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6"/>
      <c r="E383" s="46"/>
      <c r="F383" s="47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6"/>
      <c r="E384" s="46"/>
      <c r="F384" s="47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6"/>
      <c r="E385" s="46"/>
      <c r="F385" s="47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6"/>
      <c r="E386" s="46"/>
      <c r="F386" s="47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6"/>
      <c r="E387" s="46"/>
      <c r="F387" s="47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6"/>
      <c r="E388" s="46"/>
      <c r="F388" s="47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6"/>
      <c r="E389" s="46"/>
      <c r="F389" s="47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6"/>
      <c r="E390" s="46"/>
      <c r="F390" s="47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6"/>
      <c r="E391" s="46"/>
      <c r="F391" s="47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6"/>
      <c r="E392" s="46"/>
      <c r="F392" s="47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6"/>
      <c r="E393" s="46"/>
      <c r="F393" s="47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6"/>
      <c r="E394" s="46"/>
      <c r="F394" s="47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6"/>
      <c r="E395" s="46"/>
      <c r="F395" s="47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6"/>
      <c r="E396" s="46"/>
      <c r="F396" s="47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6"/>
      <c r="E397" s="46"/>
      <c r="F397" s="47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6"/>
      <c r="E398" s="46"/>
      <c r="F398" s="47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6"/>
      <c r="E399" s="46"/>
      <c r="F399" s="47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6"/>
      <c r="E400" s="46"/>
      <c r="F400" s="47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6"/>
      <c r="E401" s="46"/>
      <c r="F401" s="47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6"/>
      <c r="E402" s="46"/>
      <c r="F402" s="47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6"/>
      <c r="E403" s="46"/>
      <c r="F403" s="47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6"/>
      <c r="E404" s="46"/>
      <c r="F404" s="47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6"/>
      <c r="E405" s="46"/>
      <c r="F405" s="47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6"/>
      <c r="E406" s="46"/>
      <c r="F406" s="47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6"/>
      <c r="E407" s="46"/>
      <c r="F407" s="47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6"/>
      <c r="E408" s="46"/>
      <c r="F408" s="47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6"/>
      <c r="E409" s="46"/>
      <c r="F409" s="47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6"/>
      <c r="E410" s="46"/>
      <c r="F410" s="47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6"/>
      <c r="E411" s="46"/>
      <c r="F411" s="47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6"/>
      <c r="E412" s="46"/>
      <c r="F412" s="47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6"/>
      <c r="E413" s="46"/>
      <c r="F413" s="47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6"/>
      <c r="E414" s="46"/>
      <c r="F414" s="47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6"/>
      <c r="E415" s="46"/>
      <c r="F415" s="47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6"/>
      <c r="E416" s="46"/>
      <c r="F416" s="47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6"/>
      <c r="E417" s="46"/>
      <c r="F417" s="47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6"/>
      <c r="E418" s="46"/>
      <c r="F418" s="47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6"/>
      <c r="E419" s="46"/>
      <c r="F419" s="47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6"/>
      <c r="E420" s="46"/>
      <c r="F420" s="47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6"/>
      <c r="E421" s="46"/>
      <c r="F421" s="47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6"/>
      <c r="E422" s="46"/>
      <c r="F422" s="47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6"/>
      <c r="E423" s="46"/>
      <c r="F423" s="47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6"/>
      <c r="E424" s="46"/>
      <c r="F424" s="47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6"/>
      <c r="E425" s="46"/>
      <c r="F425" s="47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6"/>
      <c r="E426" s="46"/>
      <c r="F426" s="47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6"/>
      <c r="E427" s="46"/>
      <c r="F427" s="47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6"/>
      <c r="E428" s="46"/>
      <c r="F428" s="47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6"/>
      <c r="E429" s="46"/>
      <c r="F429" s="47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6"/>
      <c r="E430" s="46"/>
      <c r="F430" s="47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6"/>
      <c r="E431" s="46"/>
      <c r="F431" s="47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6"/>
      <c r="E432" s="46"/>
      <c r="F432" s="47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6"/>
      <c r="E433" s="46"/>
      <c r="F433" s="47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6"/>
      <c r="E434" s="46"/>
      <c r="F434" s="47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6"/>
      <c r="E435" s="46"/>
      <c r="F435" s="47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6"/>
      <c r="E436" s="46"/>
      <c r="F436" s="47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6"/>
      <c r="E437" s="46"/>
      <c r="F437" s="47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6"/>
      <c r="E438" s="46"/>
      <c r="F438" s="47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6"/>
      <c r="E439" s="46"/>
      <c r="F439" s="47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6"/>
      <c r="E440" s="46"/>
      <c r="F440" s="47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6"/>
      <c r="E441" s="46"/>
      <c r="F441" s="47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6"/>
      <c r="E442" s="46"/>
      <c r="F442" s="47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6"/>
      <c r="E443" s="46"/>
      <c r="F443" s="47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6"/>
      <c r="E444" s="46"/>
      <c r="F444" s="47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6"/>
      <c r="E445" s="46"/>
      <c r="F445" s="47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6"/>
      <c r="E446" s="46"/>
      <c r="F446" s="47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6"/>
      <c r="E447" s="46"/>
      <c r="F447" s="47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6"/>
      <c r="E448" s="46"/>
      <c r="F448" s="47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6"/>
      <c r="E449" s="46"/>
      <c r="F449" s="47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6"/>
      <c r="E450" s="46"/>
      <c r="F450" s="47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6"/>
      <c r="E451" s="46"/>
      <c r="F451" s="47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6"/>
      <c r="E452" s="46"/>
      <c r="F452" s="47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6"/>
      <c r="E453" s="46"/>
      <c r="F453" s="47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6"/>
      <c r="E454" s="46"/>
      <c r="F454" s="47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6"/>
      <c r="E455" s="46"/>
      <c r="F455" s="47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6"/>
      <c r="E456" s="46"/>
      <c r="F456" s="47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6"/>
      <c r="E457" s="46"/>
      <c r="F457" s="47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6"/>
      <c r="E458" s="46"/>
      <c r="F458" s="47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6"/>
      <c r="E459" s="46"/>
      <c r="F459" s="47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6"/>
      <c r="E460" s="46"/>
      <c r="F460" s="47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6"/>
      <c r="E461" s="46"/>
      <c r="F461" s="47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6"/>
      <c r="E462" s="46"/>
      <c r="F462" s="47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6"/>
      <c r="E463" s="46"/>
      <c r="F463" s="47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6"/>
      <c r="E464" s="46"/>
      <c r="F464" s="47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6"/>
      <c r="E465" s="46"/>
      <c r="F465" s="47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6"/>
      <c r="E466" s="46"/>
      <c r="F466" s="47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6"/>
      <c r="E467" s="46"/>
      <c r="F467" s="47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6"/>
      <c r="E468" s="46"/>
      <c r="F468" s="47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6"/>
      <c r="E469" s="46"/>
      <c r="F469" s="47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6"/>
      <c r="E470" s="46"/>
      <c r="F470" s="47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6"/>
      <c r="E471" s="46"/>
      <c r="F471" s="47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6"/>
      <c r="E472" s="46"/>
      <c r="F472" s="47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6"/>
      <c r="E473" s="46"/>
      <c r="F473" s="47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6"/>
      <c r="E474" s="46"/>
      <c r="F474" s="47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6"/>
      <c r="E475" s="46"/>
      <c r="F475" s="47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6"/>
      <c r="E476" s="46"/>
      <c r="F476" s="47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6"/>
      <c r="E477" s="46"/>
      <c r="F477" s="47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6"/>
      <c r="E478" s="46"/>
      <c r="F478" s="47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6"/>
      <c r="E479" s="46"/>
      <c r="F479" s="47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6"/>
      <c r="E480" s="46"/>
      <c r="F480" s="47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6"/>
      <c r="E481" s="46"/>
      <c r="F481" s="47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6"/>
      <c r="E482" s="46"/>
      <c r="F482" s="47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6"/>
      <c r="E483" s="46"/>
      <c r="F483" s="47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6"/>
      <c r="E484" s="46"/>
      <c r="F484" s="47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6"/>
      <c r="E485" s="46"/>
      <c r="F485" s="47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6"/>
      <c r="E486" s="46"/>
      <c r="F486" s="47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6"/>
      <c r="E487" s="46"/>
      <c r="F487" s="47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6"/>
      <c r="E488" s="46"/>
      <c r="F488" s="47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6"/>
      <c r="E489" s="46"/>
      <c r="F489" s="47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6"/>
      <c r="E490" s="46"/>
      <c r="F490" s="47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6"/>
      <c r="E491" s="46"/>
      <c r="F491" s="47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6"/>
      <c r="E492" s="46"/>
      <c r="F492" s="47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6"/>
      <c r="E493" s="46"/>
      <c r="F493" s="47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6"/>
      <c r="E494" s="46"/>
      <c r="F494" s="47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6"/>
      <c r="E495" s="46"/>
      <c r="F495" s="47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6"/>
      <c r="E496" s="46"/>
      <c r="F496" s="47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6"/>
      <c r="E497" s="46"/>
      <c r="F497" s="47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6"/>
      <c r="E498" s="46"/>
      <c r="F498" s="47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6"/>
      <c r="E499" s="46"/>
      <c r="F499" s="47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6"/>
      <c r="E500" s="46"/>
      <c r="F500" s="47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6"/>
      <c r="E501" s="46"/>
      <c r="F501" s="47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6"/>
      <c r="E502" s="46"/>
      <c r="F502" s="47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6"/>
      <c r="E503" s="46"/>
      <c r="F503" s="47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6"/>
      <c r="E504" s="46"/>
      <c r="F504" s="47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6"/>
      <c r="E505" s="46"/>
      <c r="F505" s="47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6"/>
      <c r="E506" s="46"/>
      <c r="F506" s="47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6"/>
      <c r="E507" s="46"/>
      <c r="F507" s="47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6"/>
      <c r="E508" s="46"/>
      <c r="F508" s="47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6"/>
      <c r="E509" s="46"/>
      <c r="F509" s="47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6"/>
      <c r="E510" s="46"/>
      <c r="F510" s="47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6"/>
      <c r="E511" s="46"/>
      <c r="F511" s="47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6"/>
      <c r="E512" s="46"/>
      <c r="F512" s="47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6"/>
      <c r="E513" s="46"/>
      <c r="F513" s="47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6"/>
      <c r="E514" s="46"/>
      <c r="F514" s="47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6"/>
      <c r="E515" s="46"/>
      <c r="F515" s="47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6"/>
      <c r="E516" s="46"/>
      <c r="F516" s="47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6"/>
      <c r="E517" s="46"/>
      <c r="F517" s="47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6"/>
      <c r="E518" s="46"/>
      <c r="F518" s="47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6"/>
      <c r="E519" s="46"/>
      <c r="F519" s="47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6"/>
      <c r="E520" s="46"/>
      <c r="F520" s="47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6"/>
      <c r="E521" s="46"/>
      <c r="F521" s="47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6"/>
      <c r="E522" s="46"/>
      <c r="F522" s="47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6"/>
      <c r="E523" s="46"/>
      <c r="F523" s="47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6"/>
      <c r="E524" s="46"/>
      <c r="F524" s="47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6"/>
      <c r="E525" s="46"/>
      <c r="F525" s="47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6"/>
      <c r="E526" s="46"/>
      <c r="F526" s="47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6"/>
      <c r="E527" s="46"/>
      <c r="F527" s="47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6"/>
      <c r="E528" s="46"/>
      <c r="F528" s="47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6"/>
      <c r="E529" s="46"/>
      <c r="F529" s="47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6"/>
      <c r="E530" s="46"/>
      <c r="F530" s="47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6"/>
      <c r="E531" s="46"/>
      <c r="F531" s="47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6"/>
      <c r="E532" s="46"/>
      <c r="F532" s="47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6"/>
      <c r="E533" s="46"/>
      <c r="F533" s="47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6"/>
      <c r="E534" s="46"/>
      <c r="F534" s="47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6"/>
      <c r="E535" s="46"/>
      <c r="F535" s="47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6"/>
      <c r="E536" s="46"/>
      <c r="F536" s="47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6"/>
      <c r="E537" s="46"/>
      <c r="F537" s="47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6"/>
      <c r="E538" s="46"/>
      <c r="F538" s="47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6"/>
      <c r="E539" s="46"/>
      <c r="F539" s="47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6"/>
      <c r="E540" s="46"/>
      <c r="F540" s="47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6"/>
      <c r="E541" s="46"/>
      <c r="F541" s="47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6"/>
      <c r="E542" s="46"/>
      <c r="F542" s="47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6"/>
      <c r="E543" s="46"/>
      <c r="F543" s="47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6"/>
      <c r="E544" s="46"/>
      <c r="F544" s="47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6"/>
      <c r="E545" s="46"/>
      <c r="F545" s="47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6"/>
      <c r="E546" s="46"/>
      <c r="F546" s="47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6"/>
      <c r="E547" s="46"/>
      <c r="F547" s="47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6"/>
      <c r="E548" s="46"/>
      <c r="F548" s="47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6"/>
      <c r="E549" s="46"/>
      <c r="F549" s="47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6"/>
      <c r="E550" s="46"/>
      <c r="F550" s="47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6"/>
      <c r="E551" s="46"/>
      <c r="F551" s="47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6"/>
      <c r="E552" s="46"/>
      <c r="F552" s="47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6"/>
      <c r="E553" s="46"/>
      <c r="F553" s="47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6"/>
      <c r="E554" s="46"/>
      <c r="F554" s="47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6"/>
      <c r="E555" s="46"/>
      <c r="F555" s="47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6"/>
      <c r="E556" s="46"/>
      <c r="F556" s="47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6"/>
      <c r="E557" s="46"/>
      <c r="F557" s="47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6"/>
      <c r="E558" s="46"/>
      <c r="F558" s="47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6"/>
      <c r="E559" s="46"/>
      <c r="F559" s="47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6"/>
      <c r="E560" s="46"/>
      <c r="F560" s="47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6"/>
      <c r="E561" s="46"/>
      <c r="F561" s="47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6"/>
      <c r="E562" s="46"/>
      <c r="F562" s="47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6"/>
      <c r="E563" s="46"/>
      <c r="F563" s="47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6"/>
      <c r="E564" s="46"/>
      <c r="F564" s="47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6"/>
      <c r="E565" s="46"/>
      <c r="F565" s="47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6"/>
      <c r="E566" s="46"/>
      <c r="F566" s="47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6"/>
      <c r="E567" s="46"/>
      <c r="F567" s="47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6"/>
      <c r="E568" s="46"/>
      <c r="F568" s="47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6"/>
      <c r="E569" s="46"/>
      <c r="F569" s="47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6"/>
      <c r="E570" s="46"/>
      <c r="F570" s="47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6"/>
      <c r="E571" s="46"/>
      <c r="F571" s="47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6"/>
      <c r="E572" s="46"/>
      <c r="F572" s="47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6"/>
      <c r="E573" s="46"/>
      <c r="F573" s="47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6"/>
      <c r="E574" s="46"/>
      <c r="F574" s="47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6"/>
      <c r="E575" s="46"/>
      <c r="F575" s="47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6"/>
      <c r="E576" s="46"/>
      <c r="F576" s="47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6"/>
      <c r="E577" s="46"/>
      <c r="F577" s="47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6"/>
      <c r="E578" s="46"/>
      <c r="F578" s="47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6"/>
      <c r="E579" s="46"/>
      <c r="F579" s="47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6"/>
      <c r="E580" s="46"/>
      <c r="F580" s="47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6"/>
      <c r="E581" s="46"/>
      <c r="F581" s="47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6"/>
      <c r="E582" s="46"/>
      <c r="F582" s="47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6"/>
      <c r="E583" s="46"/>
      <c r="F583" s="47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6"/>
      <c r="E584" s="46"/>
      <c r="F584" s="47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6"/>
      <c r="E585" s="46"/>
      <c r="F585" s="47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6"/>
      <c r="E586" s="46"/>
      <c r="F586" s="47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6"/>
      <c r="E587" s="46"/>
      <c r="F587" s="47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6"/>
      <c r="E588" s="46"/>
      <c r="F588" s="47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6"/>
      <c r="E589" s="46"/>
      <c r="F589" s="47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6"/>
      <c r="E590" s="46"/>
      <c r="F590" s="47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6"/>
      <c r="E591" s="46"/>
      <c r="F591" s="47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6"/>
      <c r="E592" s="46"/>
      <c r="F592" s="47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6"/>
      <c r="E593" s="46"/>
      <c r="F593" s="47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6"/>
      <c r="E594" s="46"/>
      <c r="F594" s="47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6"/>
      <c r="E595" s="46"/>
      <c r="F595" s="47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6"/>
      <c r="E596" s="46"/>
      <c r="F596" s="47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6"/>
      <c r="E597" s="46"/>
      <c r="F597" s="47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6"/>
      <c r="E598" s="46"/>
      <c r="F598" s="47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6"/>
      <c r="E599" s="46"/>
      <c r="F599" s="47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6"/>
      <c r="E600" s="46"/>
      <c r="F600" s="47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6"/>
      <c r="E601" s="46"/>
      <c r="F601" s="47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6"/>
      <c r="E602" s="46"/>
      <c r="F602" s="47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6"/>
      <c r="E603" s="46"/>
      <c r="F603" s="47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6"/>
      <c r="E604" s="46"/>
      <c r="F604" s="47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6"/>
      <c r="E605" s="46"/>
      <c r="F605" s="47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6"/>
      <c r="E606" s="46"/>
      <c r="F606" s="47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6"/>
      <c r="E607" s="46"/>
      <c r="F607" s="47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6"/>
      <c r="E608" s="46"/>
      <c r="F608" s="47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6"/>
      <c r="E609" s="46"/>
      <c r="F609" s="47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6"/>
      <c r="E610" s="46"/>
      <c r="F610" s="47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6"/>
      <c r="E611" s="46"/>
      <c r="F611" s="47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6"/>
      <c r="E612" s="46"/>
      <c r="F612" s="47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6"/>
      <c r="E613" s="46"/>
      <c r="F613" s="47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6"/>
      <c r="E614" s="46"/>
      <c r="F614" s="47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6"/>
      <c r="E615" s="46"/>
      <c r="F615" s="47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6"/>
      <c r="E616" s="46"/>
      <c r="F616" s="47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6"/>
      <c r="E617" s="46"/>
      <c r="F617" s="47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6"/>
      <c r="E618" s="46"/>
      <c r="F618" s="47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6"/>
      <c r="E619" s="46"/>
      <c r="F619" s="47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6"/>
      <c r="E620" s="46"/>
      <c r="F620" s="47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6"/>
      <c r="E621" s="46"/>
      <c r="F621" s="47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6"/>
      <c r="E622" s="46"/>
      <c r="F622" s="47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6"/>
      <c r="E623" s="46"/>
      <c r="F623" s="47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6"/>
      <c r="E624" s="46"/>
      <c r="F624" s="47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6"/>
      <c r="E625" s="46"/>
      <c r="F625" s="47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6"/>
      <c r="E626" s="46"/>
      <c r="F626" s="47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6"/>
      <c r="E627" s="46"/>
      <c r="F627" s="47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6"/>
      <c r="E628" s="46"/>
      <c r="F628" s="47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6"/>
      <c r="E629" s="46"/>
      <c r="F629" s="47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6"/>
      <c r="E630" s="46"/>
      <c r="F630" s="47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6"/>
      <c r="E631" s="46"/>
      <c r="F631" s="47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6"/>
      <c r="E632" s="46"/>
      <c r="F632" s="47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6"/>
      <c r="E633" s="46"/>
      <c r="F633" s="47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6"/>
      <c r="E634" s="46"/>
      <c r="F634" s="47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6"/>
      <c r="E635" s="46"/>
      <c r="F635" s="47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6"/>
      <c r="E636" s="46"/>
      <c r="F636" s="47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6"/>
      <c r="E637" s="46"/>
      <c r="F637" s="47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6"/>
      <c r="E638" s="46"/>
      <c r="F638" s="47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6"/>
      <c r="E639" s="46"/>
      <c r="F639" s="47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6"/>
      <c r="E640" s="46"/>
      <c r="F640" s="47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6"/>
      <c r="E641" s="46"/>
      <c r="F641" s="47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6"/>
      <c r="E642" s="46"/>
      <c r="F642" s="47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6"/>
      <c r="E643" s="46"/>
      <c r="F643" s="47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6"/>
      <c r="E644" s="46"/>
      <c r="F644" s="47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6"/>
      <c r="E645" s="46"/>
      <c r="F645" s="47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6"/>
      <c r="E646" s="46"/>
      <c r="F646" s="47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6"/>
      <c r="E647" s="46"/>
      <c r="F647" s="47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6"/>
      <c r="E648" s="46"/>
      <c r="F648" s="47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6"/>
      <c r="E649" s="46"/>
      <c r="F649" s="47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6"/>
      <c r="E650" s="46"/>
      <c r="F650" s="47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6"/>
      <c r="E651" s="46"/>
      <c r="F651" s="47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6"/>
      <c r="E652" s="46"/>
      <c r="F652" s="47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6"/>
      <c r="E653" s="46"/>
      <c r="F653" s="47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6"/>
      <c r="E654" s="46"/>
      <c r="F654" s="47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6"/>
      <c r="E655" s="46"/>
      <c r="F655" s="47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6"/>
      <c r="E656" s="46"/>
      <c r="F656" s="47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6"/>
      <c r="E657" s="46"/>
      <c r="F657" s="47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6"/>
      <c r="E658" s="46"/>
      <c r="F658" s="47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6"/>
      <c r="E659" s="46"/>
      <c r="F659" s="47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6"/>
      <c r="E660" s="46"/>
      <c r="F660" s="47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6"/>
      <c r="E661" s="46"/>
      <c r="F661" s="47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6"/>
      <c r="E662" s="46"/>
      <c r="F662" s="47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6"/>
      <c r="E663" s="46"/>
      <c r="F663" s="47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6"/>
      <c r="E664" s="46"/>
      <c r="F664" s="47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6"/>
      <c r="E665" s="46"/>
      <c r="F665" s="47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6"/>
      <c r="E666" s="46"/>
      <c r="F666" s="47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6"/>
      <c r="E667" s="46"/>
      <c r="F667" s="47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6"/>
      <c r="E668" s="46"/>
      <c r="F668" s="47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6"/>
      <c r="E669" s="46"/>
      <c r="F669" s="47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6"/>
      <c r="E670" s="46"/>
      <c r="F670" s="47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6"/>
      <c r="E671" s="46"/>
      <c r="F671" s="47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6"/>
      <c r="E672" s="46"/>
      <c r="F672" s="47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6"/>
      <c r="E673" s="46"/>
      <c r="F673" s="47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6"/>
      <c r="E674" s="46"/>
      <c r="F674" s="47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6"/>
      <c r="E675" s="46"/>
      <c r="F675" s="47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6"/>
      <c r="E676" s="46"/>
      <c r="F676" s="47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6"/>
      <c r="E677" s="46"/>
      <c r="F677" s="47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6"/>
      <c r="E678" s="46"/>
      <c r="F678" s="47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6"/>
      <c r="E679" s="46"/>
      <c r="F679" s="47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6"/>
      <c r="E680" s="46"/>
      <c r="F680" s="47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6"/>
      <c r="E681" s="46"/>
      <c r="F681" s="47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6"/>
      <c r="E682" s="46"/>
      <c r="F682" s="47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6"/>
      <c r="E683" s="46"/>
      <c r="F683" s="47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6"/>
      <c r="E684" s="46"/>
      <c r="F684" s="47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6"/>
      <c r="E685" s="46"/>
      <c r="F685" s="47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6"/>
      <c r="E686" s="46"/>
      <c r="F686" s="47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6"/>
      <c r="E687" s="46"/>
      <c r="F687" s="47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6"/>
      <c r="E688" s="46"/>
      <c r="F688" s="47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6"/>
      <c r="E689" s="46"/>
      <c r="F689" s="47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6"/>
      <c r="E690" s="46"/>
      <c r="F690" s="47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6"/>
      <c r="E691" s="46"/>
      <c r="F691" s="47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6"/>
      <c r="E692" s="46"/>
      <c r="F692" s="47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6"/>
      <c r="E693" s="46"/>
      <c r="F693" s="47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6"/>
      <c r="E694" s="46"/>
      <c r="F694" s="47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6"/>
      <c r="E695" s="46"/>
      <c r="F695" s="47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6"/>
      <c r="E696" s="46"/>
      <c r="F696" s="47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6"/>
      <c r="E697" s="46"/>
      <c r="F697" s="47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6"/>
      <c r="E698" s="46"/>
      <c r="F698" s="47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6"/>
      <c r="E699" s="46"/>
      <c r="F699" s="47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6"/>
      <c r="E700" s="46"/>
      <c r="F700" s="47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6"/>
      <c r="E701" s="46"/>
      <c r="F701" s="47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6"/>
      <c r="E702" s="46"/>
      <c r="F702" s="47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6"/>
      <c r="E703" s="46"/>
      <c r="F703" s="47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6"/>
      <c r="E704" s="46"/>
      <c r="F704" s="47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6"/>
      <c r="E705" s="46"/>
      <c r="F705" s="47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6"/>
      <c r="E706" s="46"/>
      <c r="F706" s="47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6"/>
      <c r="E707" s="46"/>
      <c r="F707" s="47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6"/>
      <c r="E708" s="46"/>
      <c r="F708" s="47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6"/>
      <c r="E709" s="46"/>
      <c r="F709" s="47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6"/>
      <c r="E710" s="46"/>
      <c r="F710" s="47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6"/>
      <c r="E711" s="46"/>
      <c r="F711" s="47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6"/>
      <c r="E712" s="46"/>
      <c r="F712" s="47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6"/>
      <c r="E713" s="46"/>
      <c r="F713" s="47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6"/>
      <c r="E714" s="46"/>
      <c r="F714" s="47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6"/>
      <c r="E715" s="46"/>
      <c r="F715" s="47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6"/>
      <c r="E716" s="46"/>
      <c r="F716" s="47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6"/>
      <c r="E717" s="46"/>
      <c r="F717" s="47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6"/>
      <c r="E718" s="46"/>
      <c r="F718" s="47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6"/>
      <c r="E719" s="46"/>
      <c r="F719" s="47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6"/>
      <c r="E720" s="46"/>
      <c r="F720" s="47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6"/>
      <c r="E721" s="46"/>
      <c r="F721" s="47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6"/>
      <c r="E722" s="46"/>
      <c r="F722" s="47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6"/>
      <c r="E723" s="46"/>
      <c r="F723" s="47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6"/>
      <c r="E724" s="46"/>
      <c r="F724" s="47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6"/>
      <c r="E725" s="46"/>
      <c r="F725" s="47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6"/>
      <c r="E726" s="46"/>
      <c r="F726" s="47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6"/>
      <c r="E727" s="46"/>
      <c r="F727" s="47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6"/>
      <c r="E728" s="46"/>
      <c r="F728" s="47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6"/>
      <c r="E729" s="46"/>
      <c r="F729" s="47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6"/>
      <c r="E730" s="46"/>
      <c r="F730" s="47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6"/>
      <c r="E731" s="46"/>
      <c r="F731" s="47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6"/>
      <c r="E732" s="46"/>
      <c r="F732" s="47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6"/>
      <c r="E733" s="46"/>
      <c r="F733" s="47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6"/>
      <c r="E734" s="46"/>
      <c r="F734" s="47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6"/>
      <c r="E735" s="46"/>
      <c r="F735" s="47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6"/>
      <c r="E736" s="46"/>
      <c r="F736" s="47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6"/>
      <c r="E737" s="46"/>
      <c r="F737" s="47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6"/>
      <c r="E738" s="46"/>
      <c r="F738" s="47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6"/>
      <c r="E739" s="46"/>
      <c r="F739" s="47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6"/>
      <c r="E740" s="46"/>
      <c r="F740" s="47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6"/>
      <c r="E741" s="46"/>
      <c r="F741" s="47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6"/>
      <c r="E742" s="46"/>
      <c r="F742" s="47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6"/>
      <c r="E743" s="46"/>
      <c r="F743" s="47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6"/>
      <c r="E744" s="46"/>
      <c r="F744" s="47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6"/>
      <c r="E745" s="46"/>
      <c r="F745" s="47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6"/>
      <c r="E746" s="46"/>
      <c r="F746" s="47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6"/>
      <c r="E747" s="46"/>
      <c r="F747" s="47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6"/>
      <c r="E748" s="46"/>
      <c r="F748" s="47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6"/>
      <c r="E749" s="46"/>
      <c r="F749" s="47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6"/>
      <c r="E750" s="46"/>
      <c r="F750" s="47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6"/>
      <c r="E751" s="46"/>
      <c r="F751" s="47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6"/>
      <c r="E752" s="46"/>
      <c r="F752" s="47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6"/>
      <c r="E753" s="46"/>
      <c r="F753" s="47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6"/>
      <c r="E754" s="46"/>
      <c r="F754" s="47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6"/>
      <c r="E755" s="46"/>
      <c r="F755" s="47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6"/>
      <c r="E756" s="46"/>
      <c r="F756" s="47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6"/>
      <c r="E757" s="46"/>
      <c r="F757" s="47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6"/>
      <c r="E758" s="46"/>
      <c r="F758" s="47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6"/>
      <c r="E759" s="46"/>
      <c r="F759" s="47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6"/>
      <c r="E760" s="46"/>
      <c r="F760" s="47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6"/>
      <c r="E761" s="46"/>
      <c r="F761" s="47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6"/>
      <c r="E762" s="46"/>
      <c r="F762" s="47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6"/>
      <c r="E763" s="46"/>
      <c r="F763" s="47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6"/>
      <c r="E764" s="46"/>
      <c r="F764" s="47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6"/>
      <c r="E765" s="46"/>
      <c r="F765" s="47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6"/>
      <c r="E766" s="46"/>
      <c r="F766" s="47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6"/>
      <c r="E767" s="46"/>
      <c r="F767" s="47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6"/>
      <c r="E768" s="46"/>
      <c r="F768" s="47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6"/>
      <c r="E769" s="46"/>
      <c r="F769" s="47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6"/>
      <c r="E770" s="46"/>
      <c r="F770" s="47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6"/>
      <c r="E771" s="46"/>
      <c r="F771" s="47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6"/>
      <c r="E772" s="46"/>
      <c r="F772" s="47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6"/>
      <c r="E773" s="46"/>
      <c r="F773" s="47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6"/>
      <c r="E774" s="46"/>
      <c r="F774" s="47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6"/>
      <c r="E775" s="46"/>
      <c r="F775" s="47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6"/>
      <c r="E776" s="46"/>
      <c r="F776" s="47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6"/>
      <c r="E777" s="46"/>
      <c r="F777" s="47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6"/>
      <c r="E778" s="46"/>
      <c r="F778" s="47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6"/>
      <c r="E779" s="46"/>
      <c r="F779" s="47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6"/>
      <c r="E780" s="46"/>
      <c r="F780" s="47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6"/>
      <c r="E781" s="46"/>
      <c r="F781" s="47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6"/>
      <c r="E782" s="46"/>
      <c r="F782" s="47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6"/>
      <c r="E783" s="46"/>
      <c r="F783" s="47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6"/>
      <c r="E784" s="46"/>
      <c r="F784" s="47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6"/>
      <c r="E785" s="46"/>
      <c r="F785" s="47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6"/>
      <c r="E786" s="46"/>
      <c r="F786" s="47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6"/>
      <c r="E787" s="46"/>
      <c r="F787" s="47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6"/>
      <c r="E788" s="46"/>
      <c r="F788" s="47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6"/>
      <c r="E789" s="46"/>
      <c r="F789" s="47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6"/>
      <c r="E790" s="46"/>
      <c r="F790" s="47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6"/>
      <c r="E791" s="46"/>
      <c r="F791" s="47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6"/>
      <c r="E792" s="46"/>
      <c r="F792" s="47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6"/>
      <c r="E793" s="46"/>
      <c r="F793" s="47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6"/>
      <c r="E794" s="46"/>
      <c r="F794" s="47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6"/>
      <c r="E795" s="46"/>
      <c r="F795" s="47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6"/>
      <c r="E796" s="46"/>
      <c r="F796" s="47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6"/>
      <c r="E797" s="46"/>
      <c r="F797" s="47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6"/>
      <c r="E798" s="46"/>
      <c r="F798" s="47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6"/>
      <c r="E799" s="46"/>
      <c r="F799" s="47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6"/>
      <c r="E800" s="46"/>
      <c r="F800" s="47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6"/>
      <c r="E801" s="46"/>
      <c r="F801" s="47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6"/>
      <c r="E802" s="46"/>
      <c r="F802" s="47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6"/>
      <c r="E803" s="46"/>
      <c r="F803" s="47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6"/>
      <c r="E804" s="46"/>
      <c r="F804" s="47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6"/>
      <c r="E805" s="46"/>
      <c r="F805" s="47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6"/>
      <c r="E806" s="46"/>
      <c r="F806" s="47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6"/>
      <c r="E807" s="46"/>
      <c r="F807" s="47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6"/>
      <c r="E808" s="46"/>
      <c r="F808" s="47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6"/>
      <c r="E809" s="46"/>
      <c r="F809" s="47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6"/>
      <c r="E810" s="46"/>
      <c r="F810" s="47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6"/>
      <c r="E811" s="46"/>
      <c r="F811" s="47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6"/>
      <c r="E812" s="46"/>
      <c r="F812" s="47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6"/>
      <c r="E813" s="46"/>
      <c r="F813" s="47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6"/>
      <c r="E814" s="46"/>
      <c r="F814" s="47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6"/>
      <c r="E815" s="46"/>
      <c r="F815" s="47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6"/>
      <c r="E816" s="46"/>
      <c r="F816" s="47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6"/>
      <c r="E817" s="46"/>
      <c r="F817" s="47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6"/>
      <c r="E818" s="46"/>
      <c r="F818" s="47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6"/>
      <c r="E819" s="46"/>
      <c r="F819" s="47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6"/>
      <c r="E820" s="46"/>
      <c r="F820" s="47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6"/>
      <c r="E821" s="46"/>
      <c r="F821" s="47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6"/>
      <c r="E822" s="46"/>
      <c r="F822" s="47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6"/>
      <c r="E823" s="46"/>
      <c r="F823" s="47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6"/>
      <c r="E824" s="46"/>
      <c r="F824" s="47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6"/>
      <c r="E825" s="46"/>
      <c r="F825" s="47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6"/>
      <c r="E826" s="46"/>
      <c r="F826" s="47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6"/>
      <c r="E827" s="46"/>
      <c r="F827" s="47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6"/>
      <c r="E828" s="46"/>
      <c r="F828" s="47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6"/>
      <c r="E829" s="46"/>
      <c r="F829" s="47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6"/>
      <c r="E830" s="46"/>
      <c r="F830" s="47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6"/>
      <c r="E831" s="46"/>
      <c r="F831" s="47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6"/>
      <c r="E832" s="46"/>
      <c r="F832" s="47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6"/>
      <c r="E833" s="46"/>
      <c r="F833" s="47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6"/>
      <c r="E834" s="46"/>
      <c r="F834" s="47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6"/>
      <c r="E835" s="46"/>
      <c r="F835" s="47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6"/>
      <c r="E836" s="46"/>
      <c r="F836" s="47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6"/>
      <c r="E837" s="46"/>
      <c r="F837" s="47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6"/>
      <c r="E838" s="46"/>
      <c r="F838" s="47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6"/>
      <c r="E839" s="46"/>
      <c r="F839" s="47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6"/>
      <c r="E840" s="46"/>
      <c r="F840" s="47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6"/>
      <c r="E841" s="46"/>
      <c r="F841" s="47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6"/>
      <c r="E842" s="46"/>
      <c r="F842" s="47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6"/>
      <c r="E843" s="46"/>
      <c r="F843" s="47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6"/>
      <c r="E844" s="46"/>
      <c r="F844" s="47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6"/>
      <c r="E845" s="46"/>
      <c r="F845" s="47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6"/>
      <c r="E846" s="46"/>
      <c r="F846" s="47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6"/>
      <c r="E847" s="46"/>
      <c r="F847" s="47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6"/>
      <c r="E848" s="46"/>
      <c r="F848" s="47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6"/>
      <c r="E849" s="46"/>
      <c r="F849" s="47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6"/>
      <c r="E850" s="46"/>
      <c r="F850" s="47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6"/>
      <c r="E851" s="46"/>
      <c r="F851" s="47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6"/>
      <c r="E852" s="46"/>
      <c r="F852" s="47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6"/>
      <c r="E853" s="46"/>
      <c r="F853" s="47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6"/>
      <c r="E854" s="46"/>
      <c r="F854" s="47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6"/>
      <c r="E855" s="46"/>
      <c r="F855" s="47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6"/>
      <c r="E856" s="46"/>
      <c r="F856" s="47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6"/>
      <c r="E857" s="46"/>
      <c r="F857" s="47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6"/>
      <c r="E858" s="46"/>
      <c r="F858" s="47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6"/>
      <c r="E859" s="46"/>
      <c r="F859" s="47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6"/>
      <c r="E860" s="46"/>
      <c r="F860" s="47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6"/>
      <c r="E861" s="46"/>
      <c r="F861" s="47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6"/>
      <c r="E862" s="46"/>
      <c r="F862" s="47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6"/>
      <c r="E863" s="46"/>
      <c r="F863" s="47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6"/>
      <c r="E864" s="46"/>
      <c r="F864" s="47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6"/>
      <c r="E865" s="46"/>
      <c r="F865" s="47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6"/>
      <c r="E866" s="46"/>
      <c r="F866" s="47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6"/>
      <c r="E867" s="46"/>
      <c r="F867" s="47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6"/>
      <c r="E868" s="46"/>
      <c r="F868" s="47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6"/>
      <c r="E869" s="46"/>
      <c r="F869" s="47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6"/>
      <c r="E870" s="46"/>
      <c r="F870" s="47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6"/>
      <c r="E871" s="46"/>
      <c r="F871" s="47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6"/>
      <c r="E872" s="46"/>
      <c r="F872" s="47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6"/>
      <c r="E873" s="46"/>
      <c r="F873" s="47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6"/>
      <c r="E874" s="46"/>
      <c r="F874" s="47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6"/>
      <c r="E875" s="46"/>
      <c r="F875" s="47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6"/>
      <c r="E876" s="46"/>
      <c r="F876" s="47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6"/>
      <c r="E877" s="46"/>
      <c r="F877" s="47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6"/>
      <c r="E878" s="46"/>
      <c r="F878" s="47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6"/>
      <c r="E879" s="46"/>
      <c r="F879" s="47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6"/>
      <c r="E880" s="46"/>
      <c r="F880" s="47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6"/>
      <c r="E881" s="46"/>
      <c r="F881" s="47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6"/>
      <c r="E882" s="46"/>
      <c r="F882" s="47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6"/>
      <c r="E883" s="46"/>
      <c r="F883" s="47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6"/>
      <c r="E884" s="46"/>
      <c r="F884" s="47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6"/>
      <c r="E885" s="46"/>
      <c r="F885" s="47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6"/>
      <c r="E886" s="46"/>
      <c r="F886" s="47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6"/>
      <c r="E887" s="46"/>
      <c r="F887" s="47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6"/>
      <c r="E888" s="46"/>
      <c r="F888" s="47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6"/>
      <c r="E889" s="46"/>
      <c r="F889" s="47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6"/>
      <c r="E890" s="46"/>
      <c r="F890" s="47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6"/>
      <c r="E891" s="46"/>
      <c r="F891" s="47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6"/>
      <c r="E892" s="46"/>
      <c r="F892" s="47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6"/>
      <c r="E893" s="46"/>
      <c r="F893" s="47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6"/>
      <c r="E894" s="46"/>
      <c r="F894" s="47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6"/>
      <c r="E895" s="46"/>
      <c r="F895" s="47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6"/>
      <c r="E896" s="46"/>
      <c r="F896" s="47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6"/>
      <c r="E897" s="46"/>
      <c r="F897" s="47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6"/>
      <c r="E898" s="46"/>
      <c r="F898" s="47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6"/>
      <c r="E899" s="46"/>
      <c r="F899" s="47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6"/>
      <c r="E900" s="46"/>
      <c r="F900" s="47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6"/>
      <c r="E901" s="46"/>
      <c r="F901" s="47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6"/>
      <c r="E902" s="46"/>
      <c r="F902" s="47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6"/>
      <c r="E903" s="46"/>
      <c r="F903" s="47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6"/>
      <c r="E904" s="46"/>
      <c r="F904" s="47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6"/>
      <c r="E905" s="46"/>
      <c r="F905" s="47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6"/>
      <c r="E906" s="46"/>
      <c r="F906" s="47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6"/>
      <c r="E907" s="46"/>
      <c r="F907" s="47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6"/>
      <c r="E908" s="46"/>
      <c r="F908" s="47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6"/>
      <c r="E909" s="46"/>
      <c r="F909" s="47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6"/>
      <c r="E910" s="46"/>
      <c r="F910" s="47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6"/>
      <c r="E911" s="46"/>
      <c r="F911" s="47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6"/>
      <c r="E912" s="46"/>
      <c r="F912" s="47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6"/>
      <c r="E913" s="46"/>
      <c r="F913" s="47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6"/>
      <c r="E914" s="46"/>
      <c r="F914" s="47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6"/>
      <c r="E915" s="46"/>
      <c r="F915" s="47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6"/>
      <c r="E916" s="46"/>
      <c r="F916" s="47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6"/>
      <c r="E917" s="46"/>
      <c r="F917" s="47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6"/>
      <c r="E918" s="46"/>
      <c r="F918" s="47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6"/>
      <c r="E919" s="46"/>
      <c r="F919" s="47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6"/>
      <c r="E920" s="46"/>
      <c r="F920" s="47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6"/>
      <c r="E921" s="46"/>
      <c r="F921" s="47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6"/>
      <c r="E922" s="46"/>
      <c r="F922" s="47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6"/>
      <c r="E923" s="46"/>
      <c r="F923" s="47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6"/>
      <c r="E924" s="46"/>
      <c r="F924" s="47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6"/>
      <c r="E925" s="46"/>
      <c r="F925" s="47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6"/>
      <c r="E926" s="46"/>
      <c r="F926" s="47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6"/>
      <c r="E927" s="46"/>
      <c r="F927" s="47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6"/>
      <c r="E928" s="46"/>
      <c r="F928" s="47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6"/>
      <c r="E929" s="46"/>
      <c r="F929" s="47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6"/>
      <c r="E930" s="46"/>
      <c r="F930" s="47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6"/>
      <c r="E931" s="46"/>
      <c r="F931" s="47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6"/>
      <c r="E932" s="46"/>
      <c r="F932" s="47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6"/>
      <c r="E933" s="46"/>
      <c r="F933" s="47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6"/>
      <c r="E934" s="46"/>
      <c r="F934" s="47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6"/>
      <c r="E935" s="46"/>
      <c r="F935" s="47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6"/>
      <c r="E936" s="46"/>
      <c r="F936" s="47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6"/>
      <c r="E937" s="46"/>
      <c r="F937" s="47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6"/>
      <c r="E938" s="46"/>
      <c r="F938" s="47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6"/>
      <c r="E939" s="46"/>
      <c r="F939" s="47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6"/>
      <c r="E940" s="46"/>
      <c r="F940" s="47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6"/>
      <c r="E941" s="46"/>
      <c r="F941" s="47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6"/>
      <c r="E942" s="46"/>
      <c r="F942" s="47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6"/>
      <c r="E943" s="46"/>
      <c r="F943" s="47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6"/>
      <c r="E944" s="46"/>
      <c r="F944" s="47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6"/>
      <c r="E945" s="46"/>
      <c r="F945" s="47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6"/>
      <c r="E946" s="46"/>
      <c r="F946" s="47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6"/>
      <c r="E947" s="46"/>
      <c r="F947" s="47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6"/>
      <c r="E948" s="46"/>
      <c r="F948" s="47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6"/>
      <c r="E949" s="46"/>
      <c r="F949" s="47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6"/>
      <c r="E950" s="46"/>
      <c r="F950" s="47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6"/>
      <c r="E951" s="46"/>
      <c r="F951" s="47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6"/>
      <c r="E952" s="46"/>
      <c r="F952" s="47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6"/>
      <c r="E953" s="46"/>
      <c r="F953" s="47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6"/>
      <c r="E954" s="46"/>
      <c r="F954" s="47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6"/>
      <c r="E955" s="46"/>
      <c r="F955" s="47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6"/>
      <c r="E956" s="46"/>
      <c r="F956" s="47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6"/>
      <c r="E957" s="46"/>
      <c r="F957" s="47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6"/>
      <c r="E958" s="46"/>
      <c r="F958" s="47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6"/>
      <c r="E959" s="46"/>
      <c r="F959" s="47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6"/>
      <c r="E960" s="46"/>
      <c r="F960" s="47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6"/>
      <c r="E961" s="46"/>
      <c r="F961" s="47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6"/>
      <c r="E962" s="46"/>
      <c r="F962" s="47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6"/>
      <c r="E963" s="46"/>
      <c r="F963" s="47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6"/>
      <c r="E964" s="46"/>
      <c r="F964" s="47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6"/>
      <c r="E965" s="46"/>
      <c r="F965" s="47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6"/>
      <c r="E966" s="46"/>
      <c r="F966" s="47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6"/>
      <c r="E967" s="46"/>
      <c r="F967" s="47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6"/>
      <c r="E968" s="46"/>
      <c r="F968" s="47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6"/>
      <c r="E969" s="46"/>
      <c r="F969" s="47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6"/>
      <c r="E970" s="46"/>
      <c r="F970" s="47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6"/>
      <c r="E971" s="46"/>
      <c r="F971" s="47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6"/>
      <c r="E972" s="46"/>
      <c r="F972" s="47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6"/>
      <c r="E973" s="46"/>
      <c r="F973" s="47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6"/>
      <c r="E974" s="46"/>
      <c r="F974" s="47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6"/>
      <c r="E975" s="46"/>
      <c r="F975" s="47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6"/>
      <c r="E976" s="46"/>
      <c r="F976" s="47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6"/>
      <c r="E977" s="46"/>
      <c r="F977" s="47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6"/>
      <c r="E978" s="46"/>
      <c r="F978" s="47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6"/>
      <c r="E979" s="46"/>
      <c r="F979" s="47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6"/>
      <c r="E980" s="46"/>
      <c r="F980" s="47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6"/>
      <c r="E981" s="46"/>
      <c r="F981" s="47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6"/>
      <c r="E982" s="46"/>
      <c r="F982" s="47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6"/>
      <c r="E983" s="46"/>
      <c r="F983" s="47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6"/>
      <c r="E984" s="46"/>
      <c r="F984" s="47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46"/>
      <c r="E985" s="46"/>
      <c r="F985" s="47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46"/>
      <c r="E986" s="46"/>
      <c r="F986" s="47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46"/>
      <c r="E987" s="46"/>
      <c r="F987" s="47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46"/>
      <c r="E988" s="46"/>
      <c r="F988" s="47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46"/>
      <c r="E989" s="46"/>
      <c r="F989" s="47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46"/>
      <c r="E990" s="46"/>
      <c r="F990" s="47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46"/>
      <c r="E991" s="46"/>
      <c r="F991" s="47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46"/>
      <c r="E992" s="46"/>
      <c r="F992" s="47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46"/>
      <c r="E993" s="46"/>
      <c r="F993" s="47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46"/>
      <c r="E994" s="46"/>
      <c r="F994" s="47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46"/>
      <c r="E995" s="46"/>
      <c r="F995" s="47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46"/>
      <c r="E996" s="46"/>
      <c r="F996" s="47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4"/>
      <c r="C997" s="4"/>
      <c r="D997" s="46"/>
      <c r="E997" s="46"/>
      <c r="F997" s="47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4"/>
      <c r="C998" s="4"/>
      <c r="D998" s="46"/>
      <c r="E998" s="46"/>
      <c r="F998" s="47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4"/>
      <c r="C999" s="4"/>
      <c r="D999" s="46"/>
      <c r="E999" s="46"/>
      <c r="F999" s="47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4"/>
      <c r="B1000" s="4"/>
      <c r="C1000" s="4"/>
      <c r="D1000" s="46"/>
      <c r="E1000" s="46"/>
      <c r="F1000" s="47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mergeCells count="3">
    <mergeCell ref="A1:C1"/>
    <mergeCell ref="A42:B42"/>
    <mergeCell ref="C42:D42"/>
  </mergeCells>
  <dataValidations>
    <dataValidation type="list" allowBlank="1" showErrorMessage="1" sqref="B3">
      <formula1>Shortcuts!$A$7:$A$160</formula1>
    </dataValidation>
    <dataValidation type="list" allowBlank="1" showErrorMessage="1" sqref="D3">
      <formula1>Shortcuts!$B$6:$C$6</formula1>
    </dataValidation>
  </dataValidations>
  <hyperlinks>
    <hyperlink r:id="rId1" ref="A157"/>
    <hyperlink r:id="rId2" ref="C157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06666"/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9EAD3"/>
    <outlinePr summaryBelow="0" summaryRight="0"/>
  </sheetPr>
  <sheetViews>
    <sheetView workbookViewId="0"/>
  </sheetViews>
  <sheetFormatPr customHeight="1" defaultColWidth="14.43" defaultRowHeight="15.75"/>
  <cols>
    <col customWidth="1" min="1" max="1" width="24.71"/>
    <col customWidth="1" min="2" max="2" width="16.14"/>
    <col customWidth="1" min="3" max="3" width="22.71"/>
    <col customWidth="1" min="8" max="8" width="15.29"/>
  </cols>
  <sheetData>
    <row r="1">
      <c r="A1" s="54" t="s">
        <v>459</v>
      </c>
      <c r="B1" s="55"/>
      <c r="C1" s="54" t="s">
        <v>460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54" t="s">
        <v>461</v>
      </c>
      <c r="B2" s="16"/>
      <c r="C2" s="54" t="s">
        <v>462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14" t="s">
        <v>463</v>
      </c>
      <c r="B4" s="16"/>
      <c r="C4" s="14" t="s">
        <v>464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56">
        <f>TODAY()</f>
        <v>44160</v>
      </c>
      <c r="B5" s="16"/>
      <c r="C5" s="57">
        <f>NOW()</f>
        <v>44160.47819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21"/>
      <c r="B6" s="16" t="s">
        <v>465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14" t="s">
        <v>466</v>
      </c>
      <c r="B7" s="16" t="s">
        <v>465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58">
        <f>TODAY()-90</f>
        <v>44070</v>
      </c>
      <c r="B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16"/>
      <c r="B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14" t="s">
        <v>467</v>
      </c>
      <c r="B10" s="12" t="s">
        <v>468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21" t="s">
        <v>469</v>
      </c>
      <c r="B11" s="59">
        <v>43948.0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21" t="s">
        <v>470</v>
      </c>
      <c r="B12" s="60">
        <v>1309948.0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21" t="s">
        <v>471</v>
      </c>
      <c r="B13" s="61">
        <f>TODAY()-$B$11</f>
        <v>212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21" t="s">
        <v>472</v>
      </c>
      <c r="B14" s="62">
        <f>$B$12/$B$13</f>
        <v>6179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9EAD3"/>
    <outlinePr summaryBelow="0" summaryRight="0"/>
  </sheetPr>
  <sheetViews>
    <sheetView workbookViewId="0"/>
  </sheetViews>
  <sheetFormatPr customHeight="1" defaultColWidth="14.43" defaultRowHeight="15.75"/>
  <cols>
    <col customWidth="1" min="1" max="1" width="32.14"/>
    <col customWidth="1" min="2" max="2" width="25.57"/>
    <col customWidth="1" min="3" max="3" width="7.0"/>
    <col customWidth="1" min="4" max="4" width="6.57"/>
    <col customWidth="1" min="5" max="5" width="28.43"/>
    <col customWidth="1" min="6" max="7" width="16.71"/>
    <col customWidth="1" min="11" max="11" width="17.86"/>
    <col customWidth="1" min="15" max="15" width="22.71"/>
    <col customWidth="1" min="16" max="16" width="18.86"/>
    <col customWidth="1" min="17" max="17" width="16.0"/>
    <col customWidth="1" min="18" max="18" width="16.71"/>
  </cols>
  <sheetData>
    <row r="1">
      <c r="A1" s="54" t="s">
        <v>473</v>
      </c>
      <c r="B1" s="16"/>
      <c r="C1" s="16"/>
      <c r="D1" s="16"/>
      <c r="E1" s="54" t="s">
        <v>474</v>
      </c>
      <c r="F1" s="16"/>
      <c r="G1" s="16"/>
      <c r="H1" s="63"/>
      <c r="I1" s="16"/>
      <c r="J1" s="16"/>
      <c r="K1" s="16"/>
      <c r="L1" s="16"/>
      <c r="M1" s="63"/>
      <c r="N1" s="63"/>
      <c r="O1" s="63"/>
      <c r="P1" s="63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>
      <c r="A2" s="16"/>
      <c r="B2" s="16"/>
      <c r="C2" s="16"/>
      <c r="D2" s="16"/>
      <c r="E2" s="54" t="s">
        <v>475</v>
      </c>
      <c r="F2" s="16"/>
      <c r="G2" s="16"/>
      <c r="H2" s="16"/>
      <c r="I2" s="16"/>
      <c r="J2" s="16"/>
      <c r="K2" s="63"/>
      <c r="L2" s="16"/>
      <c r="M2" s="16"/>
      <c r="N2" s="16"/>
      <c r="O2" s="63"/>
      <c r="P2" s="63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>
      <c r="A3" s="14" t="s">
        <v>476</v>
      </c>
      <c r="B3" s="16"/>
      <c r="C3" s="16"/>
      <c r="D3" s="16"/>
      <c r="E3" s="63"/>
      <c r="F3" s="63"/>
      <c r="G3" s="63"/>
      <c r="H3" s="63"/>
      <c r="I3" s="63"/>
      <c r="J3" s="16"/>
      <c r="K3" s="63"/>
      <c r="L3" s="63"/>
      <c r="M3" s="63"/>
      <c r="N3" s="63"/>
      <c r="O3" s="63"/>
      <c r="P3" s="63"/>
      <c r="Q3" s="16"/>
      <c r="R3" s="63"/>
      <c r="S3" s="16"/>
      <c r="T3" s="16"/>
      <c r="U3" s="16"/>
      <c r="V3" s="16"/>
      <c r="W3" s="16"/>
      <c r="X3" s="16"/>
      <c r="Y3" s="16"/>
      <c r="Z3" s="16"/>
      <c r="AA3" s="16"/>
    </row>
    <row r="4">
      <c r="A4" s="64">
        <f>TODAY()</f>
        <v>44160</v>
      </c>
      <c r="B4" s="16"/>
      <c r="C4" s="16"/>
      <c r="D4" s="16"/>
      <c r="E4" s="65" t="s">
        <v>477</v>
      </c>
      <c r="F4" s="65" t="s">
        <v>478</v>
      </c>
      <c r="G4" s="65" t="s">
        <v>479</v>
      </c>
      <c r="H4" s="16"/>
      <c r="I4" s="63"/>
      <c r="J4" s="16"/>
      <c r="K4" s="63"/>
      <c r="L4" s="16"/>
      <c r="M4" s="16"/>
      <c r="N4" s="66"/>
      <c r="O4" s="63"/>
      <c r="P4" s="16"/>
      <c r="Q4" s="16"/>
      <c r="R4" s="67"/>
      <c r="S4" s="16"/>
      <c r="T4" s="16"/>
      <c r="U4" s="16"/>
      <c r="V4" s="16"/>
      <c r="W4" s="16"/>
      <c r="X4" s="16"/>
      <c r="Y4" s="16"/>
      <c r="Z4" s="16"/>
      <c r="AA4" s="16"/>
    </row>
    <row r="5">
      <c r="A5" s="16"/>
      <c r="B5" s="16"/>
      <c r="C5" s="16"/>
      <c r="D5" s="16"/>
      <c r="E5" s="68">
        <v>43101.0</v>
      </c>
      <c r="F5" s="69">
        <v>43101.0</v>
      </c>
      <c r="G5" s="69">
        <v>43101.0</v>
      </c>
      <c r="H5" s="16"/>
      <c r="I5" s="63"/>
      <c r="J5" s="16"/>
      <c r="K5" s="63"/>
      <c r="L5" s="16"/>
      <c r="M5" s="16"/>
      <c r="N5" s="66"/>
      <c r="O5" s="63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>
      <c r="A6" s="65" t="s">
        <v>480</v>
      </c>
      <c r="B6" s="16"/>
      <c r="C6" s="16"/>
      <c r="D6" s="16"/>
      <c r="E6" s="70">
        <f t="shared" ref="E6:E10" si="1">EDATE(E5,1)</f>
        <v>43132</v>
      </c>
      <c r="F6" s="70">
        <f t="shared" ref="F6:F10" si="2">EDATE(F5,2)</f>
        <v>43160</v>
      </c>
      <c r="G6" s="70">
        <f t="shared" ref="G6:G10" si="3">EDATE(G5,6)</f>
        <v>43282</v>
      </c>
      <c r="H6" s="16"/>
      <c r="I6" s="63"/>
      <c r="J6" s="16"/>
      <c r="K6" s="63"/>
      <c r="L6" s="16"/>
      <c r="M6" s="16"/>
      <c r="N6" s="66"/>
      <c r="O6" s="63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>
      <c r="A7" s="71">
        <f>DAY($A$4)</f>
        <v>25</v>
      </c>
      <c r="B7" s="16"/>
      <c r="C7" s="16"/>
      <c r="D7" s="16"/>
      <c r="E7" s="70">
        <f t="shared" si="1"/>
        <v>43160</v>
      </c>
      <c r="F7" s="70">
        <f t="shared" si="2"/>
        <v>43221</v>
      </c>
      <c r="G7" s="70">
        <f t="shared" si="3"/>
        <v>43466</v>
      </c>
      <c r="H7" s="16"/>
      <c r="I7" s="63"/>
      <c r="J7" s="16"/>
      <c r="K7" s="63"/>
      <c r="L7" s="16"/>
      <c r="M7" s="16"/>
      <c r="N7" s="66"/>
      <c r="O7" s="72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>
      <c r="A8" s="16"/>
      <c r="B8" s="16"/>
      <c r="C8" s="16"/>
      <c r="D8" s="16"/>
      <c r="E8" s="70">
        <f t="shared" si="1"/>
        <v>43191</v>
      </c>
      <c r="F8" s="70">
        <f t="shared" si="2"/>
        <v>43282</v>
      </c>
      <c r="G8" s="70">
        <f t="shared" si="3"/>
        <v>43647</v>
      </c>
      <c r="H8" s="16"/>
      <c r="I8" s="63"/>
      <c r="J8" s="16"/>
      <c r="K8" s="63"/>
      <c r="L8" s="16"/>
      <c r="M8" s="16"/>
      <c r="N8" s="66"/>
      <c r="O8" s="72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>
      <c r="A9" s="65" t="s">
        <v>103</v>
      </c>
      <c r="B9" s="16"/>
      <c r="C9" s="16"/>
      <c r="D9" s="16"/>
      <c r="E9" s="70">
        <f t="shared" si="1"/>
        <v>43221</v>
      </c>
      <c r="F9" s="70">
        <f t="shared" si="2"/>
        <v>43344</v>
      </c>
      <c r="G9" s="70">
        <f t="shared" si="3"/>
        <v>43831</v>
      </c>
      <c r="H9" s="16"/>
      <c r="I9" s="63"/>
      <c r="J9" s="16"/>
      <c r="K9" s="63"/>
      <c r="L9" s="16"/>
      <c r="M9" s="16"/>
      <c r="N9" s="66"/>
      <c r="O9" s="72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>
      <c r="A10" s="71">
        <f>MONTH($A$4)</f>
        <v>11</v>
      </c>
      <c r="B10" s="16"/>
      <c r="C10" s="16"/>
      <c r="D10" s="16"/>
      <c r="E10" s="70">
        <f t="shared" si="1"/>
        <v>43252</v>
      </c>
      <c r="F10" s="70">
        <f t="shared" si="2"/>
        <v>43405</v>
      </c>
      <c r="G10" s="70">
        <f t="shared" si="3"/>
        <v>44013</v>
      </c>
      <c r="H10" s="16"/>
      <c r="I10" s="63"/>
      <c r="J10" s="16"/>
      <c r="K10" s="63"/>
      <c r="L10" s="16"/>
      <c r="M10" s="16"/>
      <c r="N10" s="66"/>
      <c r="O10" s="72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>
      <c r="A11" s="16"/>
      <c r="B11" s="16"/>
      <c r="C11" s="63"/>
      <c r="D11" s="16"/>
      <c r="E11" s="16"/>
      <c r="F11" s="16"/>
      <c r="G11" s="63"/>
      <c r="H11" s="16"/>
      <c r="I11" s="63"/>
      <c r="J11" s="16"/>
      <c r="K11" s="63"/>
      <c r="L11" s="16"/>
      <c r="M11" s="16"/>
      <c r="N11" s="66"/>
      <c r="O11" s="72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>
      <c r="A12" s="65" t="s">
        <v>481</v>
      </c>
      <c r="B12" s="16"/>
      <c r="C12" s="63"/>
      <c r="D12" s="16"/>
      <c r="E12" s="16"/>
      <c r="F12" s="16"/>
      <c r="G12" s="63"/>
      <c r="H12" s="16"/>
      <c r="I12" s="63"/>
      <c r="J12" s="16"/>
      <c r="K12" s="63"/>
      <c r="L12" s="16"/>
      <c r="M12" s="16"/>
      <c r="N12" s="66"/>
      <c r="O12" s="72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>
      <c r="A13" s="71">
        <f>YEAR($A$4)</f>
        <v>2020</v>
      </c>
      <c r="B13" s="16"/>
      <c r="C13" s="63"/>
      <c r="D13" s="16"/>
      <c r="E13" s="16"/>
      <c r="F13" s="16"/>
      <c r="G13" s="63"/>
      <c r="H13" s="16"/>
      <c r="I13" s="63"/>
      <c r="J13" s="16"/>
      <c r="K13" s="63"/>
      <c r="L13" s="16"/>
      <c r="M13" s="16"/>
      <c r="N13" s="66"/>
      <c r="O13" s="6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>
      <c r="A14" s="16"/>
      <c r="B14" s="16"/>
      <c r="C14" s="63"/>
      <c r="D14" s="16"/>
      <c r="E14" s="16"/>
      <c r="F14" s="16"/>
      <c r="G14" s="16"/>
      <c r="H14" s="16"/>
      <c r="I14" s="21"/>
      <c r="J14" s="16"/>
      <c r="K14" s="63"/>
      <c r="L14" s="16"/>
      <c r="M14" s="16"/>
      <c r="N14" s="66"/>
      <c r="O14" s="72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>
      <c r="A15" s="54" t="s">
        <v>482</v>
      </c>
      <c r="B15" s="16"/>
      <c r="C15" s="63"/>
      <c r="D15" s="16"/>
      <c r="E15" s="21" t="s">
        <v>483</v>
      </c>
      <c r="F15" s="16"/>
      <c r="G15" s="16"/>
      <c r="H15" s="16"/>
      <c r="I15" s="16"/>
      <c r="J15" s="16"/>
      <c r="K15" s="63"/>
      <c r="L15" s="16"/>
      <c r="M15" s="16"/>
      <c r="N15" s="66"/>
      <c r="O15" s="72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>
      <c r="A16" s="54" t="s">
        <v>484</v>
      </c>
      <c r="B16" s="16"/>
      <c r="C16" s="63"/>
      <c r="D16" s="16"/>
      <c r="E16" s="16"/>
      <c r="F16" s="16"/>
      <c r="G16" s="16"/>
      <c r="H16" s="16"/>
      <c r="I16" s="16"/>
      <c r="J16" s="16"/>
      <c r="K16" s="63"/>
      <c r="L16" s="16"/>
      <c r="M16" s="16"/>
      <c r="N16" s="66"/>
      <c r="O16" s="72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>
      <c r="A17" s="16"/>
      <c r="B17" s="16"/>
      <c r="C17" s="63"/>
      <c r="D17" s="16"/>
      <c r="E17" s="16"/>
      <c r="F17" s="16"/>
      <c r="G17" s="16"/>
      <c r="H17" s="16"/>
      <c r="I17" s="16"/>
      <c r="J17" s="16"/>
      <c r="K17" s="63"/>
      <c r="L17" s="16"/>
      <c r="M17" s="16"/>
      <c r="N17" s="66"/>
      <c r="O17" s="72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>
      <c r="A18" s="65" t="s">
        <v>485</v>
      </c>
      <c r="B18" s="65" t="s">
        <v>486</v>
      </c>
      <c r="C18" s="63"/>
      <c r="D18" s="16"/>
      <c r="E18" s="16"/>
      <c r="F18" s="16"/>
      <c r="G18" s="16"/>
      <c r="H18" s="16"/>
      <c r="I18" s="16"/>
      <c r="J18" s="16"/>
      <c r="K18" s="63"/>
      <c r="L18" s="16"/>
      <c r="M18" s="16"/>
      <c r="N18" s="66"/>
      <c r="O18" s="72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>
      <c r="A19" s="73">
        <f>WEEKDAY("12/31/2020")</f>
        <v>5</v>
      </c>
      <c r="B19" s="73">
        <f>WEEKDAY("1/1/2020")</f>
        <v>4</v>
      </c>
      <c r="C19" s="63"/>
      <c r="D19" s="16"/>
      <c r="E19" s="16"/>
      <c r="F19" s="16"/>
      <c r="G19" s="16"/>
      <c r="H19" s="16"/>
      <c r="I19" s="16"/>
      <c r="J19" s="16"/>
      <c r="K19" s="63"/>
      <c r="L19" s="16"/>
      <c r="M19" s="16"/>
      <c r="N19" s="66"/>
      <c r="O19" s="72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>
      <c r="A20" s="74"/>
      <c r="B20" s="16"/>
      <c r="C20" s="63"/>
      <c r="D20" s="16"/>
      <c r="E20" s="16"/>
      <c r="F20" s="16"/>
      <c r="G20" s="16"/>
      <c r="H20" s="16"/>
      <c r="I20" s="16"/>
      <c r="J20" s="16"/>
      <c r="K20" s="63"/>
      <c r="L20" s="16"/>
      <c r="M20" s="16"/>
      <c r="N20" s="66"/>
      <c r="O20" s="72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>
      <c r="A24" s="65" t="s">
        <v>487</v>
      </c>
      <c r="B24" s="65" t="s">
        <v>488</v>
      </c>
      <c r="C24" s="16"/>
      <c r="D24" s="16"/>
      <c r="E24" s="75" t="s">
        <v>489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>
      <c r="A25" s="76">
        <v>43117.0</v>
      </c>
      <c r="B25" s="77">
        <f t="shared" ref="B25:B50" si="4">DAY(A25)</f>
        <v>17</v>
      </c>
      <c r="C25" s="16"/>
      <c r="D25" s="16"/>
      <c r="E25" s="78">
        <f>AVERAGE(B25:B50)</f>
        <v>17.23076923</v>
      </c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>
      <c r="A26" s="79">
        <v>43149.0</v>
      </c>
      <c r="B26" s="77">
        <f t="shared" si="4"/>
        <v>18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>
      <c r="A27" s="79">
        <v>43183.0</v>
      </c>
      <c r="B27" s="77">
        <f t="shared" si="4"/>
        <v>24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>
      <c r="A28" s="79">
        <v>43203.0</v>
      </c>
      <c r="B28" s="77">
        <f t="shared" si="4"/>
        <v>13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>
      <c r="A29" s="79">
        <v>43226.0</v>
      </c>
      <c r="B29" s="77">
        <f t="shared" si="4"/>
        <v>6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>
      <c r="A30" s="79">
        <v>43269.0</v>
      </c>
      <c r="B30" s="77">
        <f t="shared" si="4"/>
        <v>18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>
      <c r="A31" s="79">
        <v>43287.0</v>
      </c>
      <c r="B31" s="77">
        <f t="shared" si="4"/>
        <v>6</v>
      </c>
      <c r="C31" s="63"/>
      <c r="D31" s="16"/>
      <c r="E31" s="16"/>
      <c r="F31" s="16"/>
      <c r="G31" s="16"/>
      <c r="H31" s="16"/>
      <c r="I31" s="16"/>
      <c r="J31" s="16"/>
      <c r="K31" s="63"/>
      <c r="L31" s="16"/>
      <c r="M31" s="16"/>
      <c r="N31" s="66"/>
      <c r="O31" s="72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>
      <c r="A32" s="79">
        <v>43338.0</v>
      </c>
      <c r="B32" s="77">
        <f t="shared" si="4"/>
        <v>26</v>
      </c>
      <c r="C32" s="63"/>
      <c r="D32" s="16"/>
      <c r="E32" s="16"/>
      <c r="F32" s="16"/>
      <c r="G32" s="16"/>
      <c r="H32" s="16"/>
      <c r="I32" s="16"/>
      <c r="J32" s="16"/>
      <c r="K32" s="63"/>
      <c r="L32" s="16"/>
      <c r="M32" s="16"/>
      <c r="N32" s="66"/>
      <c r="O32" s="6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>
      <c r="A33" s="79">
        <v>43369.0</v>
      </c>
      <c r="B33" s="77">
        <f t="shared" si="4"/>
        <v>26</v>
      </c>
      <c r="C33" s="63"/>
      <c r="D33" s="16"/>
      <c r="E33" s="16"/>
      <c r="F33" s="16"/>
      <c r="G33" s="16"/>
      <c r="H33" s="16"/>
      <c r="I33" s="16"/>
      <c r="J33" s="16"/>
      <c r="K33" s="63"/>
      <c r="L33" s="16"/>
      <c r="M33" s="16"/>
      <c r="N33" s="66"/>
      <c r="O33" s="72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>
      <c r="A34" s="79">
        <v>43391.0</v>
      </c>
      <c r="B34" s="77">
        <f t="shared" si="4"/>
        <v>18</v>
      </c>
      <c r="C34" s="63"/>
      <c r="D34" s="16"/>
      <c r="E34" s="16"/>
      <c r="F34" s="16"/>
      <c r="G34" s="16"/>
      <c r="H34" s="16"/>
      <c r="I34" s="16"/>
      <c r="J34" s="16"/>
      <c r="K34" s="63"/>
      <c r="L34" s="16"/>
      <c r="M34" s="16"/>
      <c r="N34" s="66"/>
      <c r="O34" s="72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>
      <c r="A35" s="79">
        <v>43418.0</v>
      </c>
      <c r="B35" s="77">
        <f t="shared" si="4"/>
        <v>14</v>
      </c>
      <c r="C35" s="63"/>
      <c r="D35" s="16"/>
      <c r="E35" s="16"/>
      <c r="F35" s="16"/>
      <c r="G35" s="16"/>
      <c r="H35" s="16"/>
      <c r="I35" s="16"/>
      <c r="J35" s="16"/>
      <c r="K35" s="63"/>
      <c r="L35" s="16"/>
      <c r="M35" s="16"/>
      <c r="N35" s="66"/>
      <c r="O35" s="72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>
      <c r="A36" s="79">
        <v>43460.0</v>
      </c>
      <c r="B36" s="77">
        <f t="shared" si="4"/>
        <v>26</v>
      </c>
      <c r="C36" s="63"/>
      <c r="D36" s="16"/>
      <c r="E36" s="16"/>
      <c r="F36" s="16"/>
      <c r="G36" s="16"/>
      <c r="H36" s="16"/>
      <c r="I36" s="16"/>
      <c r="J36" s="16"/>
      <c r="K36" s="63"/>
      <c r="L36" s="16"/>
      <c r="M36" s="16"/>
      <c r="N36" s="66"/>
      <c r="O36" s="72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>
      <c r="A37" s="79">
        <v>43491.0</v>
      </c>
      <c r="B37" s="77">
        <f t="shared" si="4"/>
        <v>26</v>
      </c>
      <c r="C37" s="16"/>
      <c r="D37" s="16"/>
      <c r="E37" s="16"/>
      <c r="F37" s="16"/>
      <c r="G37" s="16"/>
      <c r="H37" s="16"/>
      <c r="I37" s="16"/>
      <c r="J37" s="16"/>
      <c r="K37" s="63"/>
      <c r="L37" s="16"/>
      <c r="M37" s="16"/>
      <c r="N37" s="66"/>
      <c r="O37" s="72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>
      <c r="A38" s="79">
        <v>43515.0</v>
      </c>
      <c r="B38" s="77">
        <f t="shared" si="4"/>
        <v>19</v>
      </c>
      <c r="C38" s="16"/>
      <c r="D38" s="16"/>
      <c r="E38" s="16"/>
      <c r="F38" s="16"/>
      <c r="G38" s="16"/>
      <c r="H38" s="16"/>
      <c r="I38" s="16"/>
      <c r="J38" s="16"/>
      <c r="K38" s="63"/>
      <c r="L38" s="16"/>
      <c r="M38" s="16"/>
      <c r="N38" s="66"/>
      <c r="O38" s="72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>
      <c r="A39" s="79">
        <v>43547.0</v>
      </c>
      <c r="B39" s="77">
        <f t="shared" si="4"/>
        <v>23</v>
      </c>
      <c r="C39" s="16"/>
      <c r="D39" s="16"/>
      <c r="E39" s="16"/>
      <c r="F39" s="16"/>
      <c r="G39" s="16"/>
      <c r="H39" s="16"/>
      <c r="I39" s="16"/>
      <c r="J39" s="16"/>
      <c r="K39" s="63"/>
      <c r="L39" s="16"/>
      <c r="M39" s="16"/>
      <c r="N39" s="66"/>
      <c r="O39" s="72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>
      <c r="A40" s="79">
        <v>43562.0</v>
      </c>
      <c r="B40" s="77">
        <f t="shared" si="4"/>
        <v>7</v>
      </c>
      <c r="C40" s="16"/>
      <c r="D40" s="16"/>
      <c r="E40" s="16"/>
      <c r="F40" s="16"/>
      <c r="G40" s="16"/>
      <c r="H40" s="16"/>
      <c r="I40" s="16"/>
      <c r="J40" s="16"/>
      <c r="K40" s="63"/>
      <c r="L40" s="16"/>
      <c r="M40" s="16"/>
      <c r="N40" s="66"/>
      <c r="O40" s="72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>
      <c r="A41" s="79">
        <v>43611.0</v>
      </c>
      <c r="B41" s="77">
        <f t="shared" si="4"/>
        <v>26</v>
      </c>
      <c r="C41" s="16"/>
      <c r="D41" s="16"/>
      <c r="E41" s="16"/>
      <c r="F41" s="16"/>
      <c r="G41" s="16"/>
      <c r="H41" s="16"/>
      <c r="I41" s="16"/>
      <c r="J41" s="16"/>
      <c r="K41" s="63"/>
      <c r="L41" s="16"/>
      <c r="M41" s="16"/>
      <c r="N41" s="66"/>
      <c r="O41" s="72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>
      <c r="A42" s="79">
        <v>43635.0</v>
      </c>
      <c r="B42" s="77">
        <f t="shared" si="4"/>
        <v>19</v>
      </c>
      <c r="C42" s="16"/>
      <c r="D42" s="16"/>
      <c r="E42" s="16"/>
      <c r="F42" s="16"/>
      <c r="G42" s="16"/>
      <c r="H42" s="16"/>
      <c r="I42" s="16"/>
      <c r="J42" s="16"/>
      <c r="K42" s="63"/>
      <c r="L42" s="16"/>
      <c r="M42" s="16"/>
      <c r="N42" s="66"/>
      <c r="O42" s="72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>
      <c r="A43" s="79">
        <v>43670.0</v>
      </c>
      <c r="B43" s="77">
        <f t="shared" si="4"/>
        <v>24</v>
      </c>
      <c r="C43" s="16"/>
      <c r="D43" s="16"/>
      <c r="E43" s="16"/>
      <c r="F43" s="16"/>
      <c r="G43" s="16"/>
      <c r="H43" s="16"/>
      <c r="I43" s="16"/>
      <c r="J43" s="16"/>
      <c r="K43" s="63"/>
      <c r="L43" s="16"/>
      <c r="M43" s="16"/>
      <c r="N43" s="66"/>
      <c r="O43" s="72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>
      <c r="A44" s="79">
        <v>43688.0</v>
      </c>
      <c r="B44" s="77">
        <f t="shared" si="4"/>
        <v>11</v>
      </c>
      <c r="C44" s="16"/>
      <c r="D44" s="16"/>
      <c r="E44" s="16"/>
      <c r="F44" s="16"/>
      <c r="G44" s="16"/>
      <c r="H44" s="16"/>
      <c r="I44" s="16"/>
      <c r="J44" s="16"/>
      <c r="K44" s="63"/>
      <c r="L44" s="16"/>
      <c r="M44" s="16"/>
      <c r="N44" s="66"/>
      <c r="O44" s="72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>
      <c r="A45" s="79">
        <v>43723.0</v>
      </c>
      <c r="B45" s="77">
        <f t="shared" si="4"/>
        <v>15</v>
      </c>
      <c r="C45" s="16"/>
      <c r="D45" s="16"/>
      <c r="E45" s="16"/>
      <c r="F45" s="16"/>
      <c r="G45" s="16"/>
      <c r="H45" s="16"/>
      <c r="I45" s="16"/>
      <c r="J45" s="16"/>
      <c r="K45" s="63"/>
      <c r="L45" s="16"/>
      <c r="M45" s="16"/>
      <c r="N45" s="66"/>
      <c r="O45" s="72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>
      <c r="A46" s="79">
        <v>43750.0</v>
      </c>
      <c r="B46" s="77">
        <f t="shared" si="4"/>
        <v>12</v>
      </c>
      <c r="C46" s="16"/>
      <c r="D46" s="16"/>
      <c r="E46" s="16"/>
      <c r="F46" s="16"/>
      <c r="G46" s="16"/>
      <c r="H46" s="16"/>
      <c r="I46" s="16"/>
      <c r="J46" s="16"/>
      <c r="K46" s="63"/>
      <c r="L46" s="16"/>
      <c r="M46" s="16"/>
      <c r="N46" s="66"/>
      <c r="O46" s="72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>
      <c r="A47" s="79">
        <v>43787.0</v>
      </c>
      <c r="B47" s="77">
        <f t="shared" si="4"/>
        <v>18</v>
      </c>
      <c r="C47" s="16"/>
      <c r="D47" s="16"/>
      <c r="E47" s="16"/>
      <c r="F47" s="16"/>
      <c r="G47" s="16"/>
      <c r="H47" s="16"/>
      <c r="I47" s="16"/>
      <c r="J47" s="16"/>
      <c r="K47" s="63"/>
      <c r="L47" s="16"/>
      <c r="M47" s="16"/>
      <c r="N47" s="66"/>
      <c r="O47" s="6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>
      <c r="A48" s="79">
        <v>43810.0</v>
      </c>
      <c r="B48" s="77">
        <f t="shared" si="4"/>
        <v>11</v>
      </c>
      <c r="C48" s="16"/>
      <c r="D48" s="16"/>
      <c r="E48" s="16"/>
      <c r="F48" s="16"/>
      <c r="G48" s="16"/>
      <c r="H48" s="16"/>
      <c r="I48" s="16"/>
      <c r="J48" s="16"/>
      <c r="K48" s="63"/>
      <c r="L48" s="16"/>
      <c r="M48" s="16"/>
      <c r="N48" s="66"/>
      <c r="O48" s="72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>
      <c r="A49" s="79">
        <v>43840.0</v>
      </c>
      <c r="B49" s="77">
        <f t="shared" si="4"/>
        <v>10</v>
      </c>
      <c r="C49" s="16"/>
      <c r="D49" s="16"/>
      <c r="E49" s="16"/>
      <c r="F49" s="16"/>
      <c r="G49" s="16"/>
      <c r="H49" s="16"/>
      <c r="I49" s="16"/>
      <c r="J49" s="16"/>
      <c r="K49" s="63"/>
      <c r="L49" s="16"/>
      <c r="M49" s="16"/>
      <c r="N49" s="66"/>
      <c r="O49" s="72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>
      <c r="A50" s="79">
        <v>43876.0</v>
      </c>
      <c r="B50" s="77">
        <f t="shared" si="4"/>
        <v>15</v>
      </c>
      <c r="C50" s="16"/>
      <c r="D50" s="16"/>
      <c r="E50" s="16"/>
      <c r="F50" s="16"/>
      <c r="G50" s="16"/>
      <c r="H50" s="16"/>
      <c r="I50" s="16"/>
      <c r="J50" s="16"/>
      <c r="K50" s="63"/>
      <c r="L50" s="16"/>
      <c r="M50" s="16"/>
      <c r="N50" s="66"/>
      <c r="O50" s="72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>
      <c r="A51" s="80"/>
      <c r="B51" s="16"/>
      <c r="C51" s="16"/>
      <c r="D51" s="16"/>
      <c r="E51" s="16"/>
      <c r="F51" s="16"/>
      <c r="G51" s="16"/>
      <c r="H51" s="16"/>
      <c r="I51" s="16"/>
      <c r="J51" s="16"/>
      <c r="K51" s="63"/>
      <c r="L51" s="16"/>
      <c r="M51" s="16"/>
      <c r="N51" s="66"/>
      <c r="O51" s="72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>
      <c r="A52" s="80"/>
      <c r="B52" s="16"/>
      <c r="C52" s="16"/>
      <c r="D52" s="16"/>
      <c r="E52" s="16"/>
      <c r="F52" s="16"/>
      <c r="G52" s="16"/>
      <c r="H52" s="16"/>
      <c r="I52" s="16"/>
      <c r="J52" s="16"/>
      <c r="K52" s="63"/>
      <c r="L52" s="16"/>
      <c r="M52" s="16"/>
      <c r="N52" s="66"/>
      <c r="O52" s="72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>
      <c r="A53" s="80"/>
      <c r="B53" s="16"/>
      <c r="C53" s="16"/>
      <c r="D53" s="16"/>
      <c r="E53" s="16"/>
      <c r="F53" s="16"/>
      <c r="G53" s="16"/>
      <c r="H53" s="16"/>
      <c r="I53" s="16"/>
      <c r="J53" s="16"/>
      <c r="K53" s="63"/>
      <c r="L53" s="16"/>
      <c r="M53" s="16"/>
      <c r="N53" s="66"/>
      <c r="O53" s="72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>
      <c r="A54" s="80"/>
      <c r="B54" s="16"/>
      <c r="C54" s="16"/>
      <c r="D54" s="16"/>
      <c r="E54" s="16"/>
      <c r="F54" s="16"/>
      <c r="G54" s="16"/>
      <c r="H54" s="16"/>
      <c r="I54" s="16"/>
      <c r="J54" s="16"/>
      <c r="K54" s="63"/>
      <c r="L54" s="16"/>
      <c r="M54" s="16"/>
      <c r="N54" s="66"/>
      <c r="O54" s="72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>
      <c r="A55" s="80"/>
      <c r="B55" s="16"/>
      <c r="C55" s="16"/>
      <c r="D55" s="16"/>
      <c r="E55" s="16"/>
      <c r="F55" s="16"/>
      <c r="G55" s="16"/>
      <c r="H55" s="16"/>
      <c r="I55" s="16"/>
      <c r="J55" s="16"/>
      <c r="K55" s="63"/>
      <c r="L55" s="16"/>
      <c r="M55" s="16"/>
      <c r="N55" s="66"/>
      <c r="O55" s="72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>
      <c r="A56" s="80"/>
      <c r="B56" s="16"/>
      <c r="C56" s="16"/>
      <c r="D56" s="16"/>
      <c r="E56" s="16"/>
      <c r="F56" s="16"/>
      <c r="G56" s="16"/>
      <c r="H56" s="16"/>
      <c r="I56" s="16"/>
      <c r="J56" s="16"/>
      <c r="K56" s="63"/>
      <c r="L56" s="16"/>
      <c r="M56" s="16"/>
      <c r="N56" s="66"/>
      <c r="O56" s="72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>
      <c r="A57" s="80"/>
      <c r="B57" s="16"/>
      <c r="C57" s="16"/>
      <c r="D57" s="16"/>
      <c r="E57" s="16"/>
      <c r="F57" s="16"/>
      <c r="G57" s="16"/>
      <c r="H57" s="16"/>
      <c r="I57" s="16"/>
      <c r="J57" s="16"/>
      <c r="K57" s="63"/>
      <c r="L57" s="16"/>
      <c r="M57" s="16"/>
      <c r="N57" s="66"/>
      <c r="O57" s="72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>
      <c r="A58" s="80"/>
      <c r="B58" s="16"/>
      <c r="C58" s="16"/>
      <c r="D58" s="16"/>
      <c r="E58" s="16"/>
      <c r="F58" s="16"/>
      <c r="G58" s="16"/>
      <c r="H58" s="16"/>
      <c r="I58" s="16"/>
      <c r="J58" s="16"/>
      <c r="K58" s="63"/>
      <c r="L58" s="16"/>
      <c r="M58" s="16"/>
      <c r="N58" s="66"/>
      <c r="O58" s="72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>
      <c r="A59" s="80"/>
      <c r="B59" s="16"/>
      <c r="C59" s="16"/>
      <c r="D59" s="16"/>
      <c r="E59" s="16"/>
      <c r="F59" s="16"/>
      <c r="G59" s="16"/>
      <c r="H59" s="16"/>
      <c r="I59" s="16"/>
      <c r="J59" s="16"/>
      <c r="K59" s="63"/>
      <c r="L59" s="16"/>
      <c r="M59" s="16"/>
      <c r="N59" s="66"/>
      <c r="O59" s="72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>
      <c r="A60" s="81"/>
      <c r="B60" s="81"/>
      <c r="C60" s="82"/>
      <c r="D60" s="81"/>
      <c r="E60" s="81"/>
      <c r="F60" s="81"/>
      <c r="G60" s="81"/>
      <c r="H60" s="81"/>
      <c r="I60" s="81"/>
      <c r="J60" s="81"/>
      <c r="K60" s="82"/>
      <c r="L60" s="81"/>
      <c r="M60" s="81"/>
      <c r="N60" s="83"/>
      <c r="O60" s="84"/>
      <c r="P60" s="81"/>
      <c r="Q60" s="81"/>
      <c r="R60" s="81"/>
      <c r="S60" s="81"/>
      <c r="T60" s="81"/>
      <c r="U60" s="81"/>
      <c r="V60" s="81"/>
      <c r="W60" s="81"/>
      <c r="X60" s="81"/>
      <c r="Y60" s="81"/>
      <c r="Z60" s="81"/>
      <c r="AA60" s="81"/>
    </row>
    <row r="61">
      <c r="A61" s="16"/>
      <c r="B61" s="16"/>
      <c r="C61" s="63"/>
      <c r="D61" s="16"/>
      <c r="E61" s="16"/>
      <c r="F61" s="16"/>
      <c r="G61" s="16"/>
      <c r="H61" s="16"/>
      <c r="I61" s="16"/>
      <c r="J61" s="16"/>
      <c r="K61" s="63"/>
      <c r="L61" s="16"/>
      <c r="M61" s="16"/>
      <c r="N61" s="66"/>
      <c r="O61" s="6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>
      <c r="A62" s="14" t="s">
        <v>490</v>
      </c>
      <c r="B62" s="85"/>
      <c r="C62" s="63"/>
      <c r="D62" s="16"/>
      <c r="E62" s="86">
        <f>NOW()</f>
        <v>44160.47819</v>
      </c>
      <c r="F62" s="63"/>
      <c r="G62" s="16"/>
      <c r="H62" s="16"/>
      <c r="I62" s="16"/>
      <c r="J62" s="16"/>
      <c r="K62" s="63"/>
      <c r="L62" s="16"/>
      <c r="M62" s="16"/>
      <c r="N62" s="66"/>
      <c r="O62" s="72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>
      <c r="A63" s="54" t="s">
        <v>491</v>
      </c>
      <c r="B63" s="87">
        <f>EOMONTH(E62,0)</f>
        <v>44165</v>
      </c>
      <c r="C63" s="63"/>
      <c r="D63" s="16"/>
      <c r="E63" s="16"/>
      <c r="F63" s="16"/>
      <c r="G63" s="16"/>
      <c r="H63" s="16"/>
      <c r="I63" s="16"/>
      <c r="J63" s="16"/>
      <c r="K63" s="63"/>
      <c r="L63" s="16"/>
      <c r="M63" s="16"/>
      <c r="N63" s="66"/>
      <c r="O63" s="72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>
      <c r="A64" s="54" t="s">
        <v>492</v>
      </c>
      <c r="B64" s="88">
        <f>B63-E62</f>
        <v>4.521813912</v>
      </c>
      <c r="C64" s="63"/>
      <c r="D64" s="16"/>
      <c r="E64" s="20" t="s">
        <v>493</v>
      </c>
      <c r="F64" s="16"/>
      <c r="G64" s="16"/>
      <c r="H64" s="16"/>
      <c r="I64" s="16"/>
      <c r="J64" s="16"/>
      <c r="K64" s="63"/>
      <c r="L64" s="16"/>
      <c r="M64" s="16"/>
      <c r="N64" s="66"/>
      <c r="O64" s="72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>
      <c r="A65" s="54" t="s">
        <v>494</v>
      </c>
      <c r="B65" s="88">
        <f>MOD(B64,1)*24</f>
        <v>12.52353389</v>
      </c>
      <c r="C65" s="63"/>
      <c r="D65" s="16"/>
      <c r="E65" s="21" t="b">
        <v>1</v>
      </c>
      <c r="F65" s="16"/>
      <c r="G65" s="16"/>
      <c r="H65" s="16"/>
      <c r="I65" s="16"/>
      <c r="J65" s="16"/>
      <c r="K65" s="63"/>
      <c r="L65" s="16"/>
      <c r="M65" s="16"/>
      <c r="N65" s="66"/>
      <c r="O65" s="72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>
      <c r="A66" s="54" t="s">
        <v>495</v>
      </c>
      <c r="B66" s="88">
        <f>MOD(B65,1)*60</f>
        <v>31.41203334</v>
      </c>
      <c r="C66" s="63"/>
      <c r="D66" s="16"/>
      <c r="E66" s="16"/>
      <c r="F66" s="16"/>
      <c r="G66" s="16"/>
      <c r="H66" s="16"/>
      <c r="I66" s="16"/>
      <c r="J66" s="16"/>
      <c r="K66" s="63"/>
      <c r="L66" s="16"/>
      <c r="M66" s="16"/>
      <c r="N66" s="66"/>
      <c r="O66" s="72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>
      <c r="A67" s="16"/>
      <c r="B67" s="16"/>
      <c r="C67" s="63"/>
      <c r="D67" s="16"/>
      <c r="E67" s="16"/>
      <c r="F67" s="16"/>
      <c r="G67" s="16"/>
      <c r="H67" s="16"/>
      <c r="I67" s="16"/>
      <c r="J67" s="16"/>
      <c r="K67" s="63"/>
      <c r="L67" s="16"/>
      <c r="M67" s="16"/>
      <c r="N67" s="66"/>
      <c r="O67" s="72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>
      <c r="A68" s="14" t="s">
        <v>496</v>
      </c>
      <c r="B68" s="85"/>
      <c r="C68" s="63"/>
      <c r="D68" s="16"/>
      <c r="E68" s="16"/>
      <c r="F68" s="16"/>
      <c r="G68" s="16"/>
      <c r="H68" s="16"/>
      <c r="I68" s="16"/>
      <c r="J68" s="16"/>
      <c r="K68" s="63"/>
      <c r="L68" s="16"/>
      <c r="M68" s="16"/>
      <c r="N68" s="66"/>
      <c r="O68" s="72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>
      <c r="A69" s="89" t="str">
        <f>CONCATENATE(round(B64,0), " Days, ",round(B65,0), " Hours, ",round(B66,0), " Minutes")</f>
        <v>5 Days, 13 Hours, 31 Minutes</v>
      </c>
      <c r="B69" s="61"/>
      <c r="C69" s="63"/>
      <c r="D69" s="16"/>
      <c r="E69" s="16"/>
      <c r="F69" s="16"/>
      <c r="G69" s="16"/>
      <c r="H69" s="16"/>
      <c r="I69" s="16"/>
      <c r="J69" s="16"/>
      <c r="K69" s="63"/>
      <c r="L69" s="16"/>
      <c r="M69" s="16"/>
      <c r="N69" s="66"/>
      <c r="O69" s="72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>
      <c r="A70" s="80"/>
      <c r="B70" s="16"/>
      <c r="C70" s="16"/>
      <c r="D70" s="16"/>
      <c r="E70" s="16"/>
      <c r="F70" s="16"/>
      <c r="G70" s="16"/>
      <c r="H70" s="16"/>
      <c r="I70" s="16"/>
      <c r="J70" s="16"/>
      <c r="K70" s="63"/>
      <c r="L70" s="16"/>
      <c r="M70" s="16"/>
      <c r="N70" s="66"/>
      <c r="O70" s="72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>
      <c r="A71" s="80"/>
      <c r="B71" s="16"/>
      <c r="C71" s="16"/>
      <c r="D71" s="16"/>
      <c r="E71" s="16"/>
      <c r="F71" s="16"/>
      <c r="G71" s="16"/>
      <c r="H71" s="16"/>
      <c r="I71" s="16"/>
      <c r="J71" s="16"/>
      <c r="K71" s="63"/>
      <c r="L71" s="16"/>
      <c r="M71" s="16"/>
      <c r="N71" s="66"/>
      <c r="O71" s="67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>
      <c r="A72" s="80"/>
      <c r="B72" s="16"/>
      <c r="C72" s="16"/>
      <c r="D72" s="16"/>
      <c r="E72" s="16"/>
      <c r="F72" s="16"/>
      <c r="G72" s="16"/>
      <c r="H72" s="16"/>
      <c r="I72" s="16"/>
      <c r="J72" s="16"/>
      <c r="K72" s="63"/>
      <c r="L72" s="16"/>
      <c r="M72" s="16"/>
      <c r="N72" s="66"/>
      <c r="O72" s="72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>
      <c r="A73" s="80"/>
      <c r="B73" s="16"/>
      <c r="C73" s="16"/>
      <c r="D73" s="16"/>
      <c r="E73" s="16"/>
      <c r="F73" s="16"/>
      <c r="G73" s="16"/>
      <c r="H73" s="16"/>
      <c r="I73" s="16"/>
      <c r="J73" s="16"/>
      <c r="K73" s="63"/>
      <c r="L73" s="16"/>
      <c r="M73" s="16"/>
      <c r="N73" s="66"/>
      <c r="O73" s="72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>
      <c r="A74" s="80"/>
      <c r="B74" s="16"/>
      <c r="C74" s="16"/>
      <c r="D74" s="16"/>
      <c r="E74" s="16"/>
      <c r="F74" s="16"/>
      <c r="G74" s="16"/>
      <c r="H74" s="16"/>
      <c r="I74" s="16"/>
      <c r="J74" s="16"/>
      <c r="K74" s="63"/>
      <c r="L74" s="16"/>
      <c r="M74" s="16"/>
      <c r="N74" s="66"/>
      <c r="O74" s="72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>
      <c r="A75" s="80"/>
      <c r="B75" s="16"/>
      <c r="C75" s="16"/>
      <c r="D75" s="16"/>
      <c r="E75" s="16"/>
      <c r="F75" s="16"/>
      <c r="G75" s="16"/>
      <c r="H75" s="16"/>
      <c r="I75" s="16"/>
      <c r="J75" s="16"/>
      <c r="K75" s="63"/>
      <c r="L75" s="16"/>
      <c r="M75" s="16"/>
      <c r="N75" s="66"/>
      <c r="O75" s="72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>
      <c r="A76" s="80"/>
      <c r="B76" s="16"/>
      <c r="C76" s="16"/>
      <c r="D76" s="16"/>
      <c r="E76" s="16"/>
      <c r="F76" s="16"/>
      <c r="G76" s="16"/>
      <c r="H76" s="16"/>
      <c r="I76" s="16"/>
      <c r="J76" s="16"/>
      <c r="K76" s="63"/>
      <c r="L76" s="16"/>
      <c r="M76" s="16"/>
      <c r="N76" s="66"/>
      <c r="O76" s="72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>
      <c r="A77" s="80"/>
      <c r="B77" s="16"/>
      <c r="C77" s="16"/>
      <c r="D77" s="16"/>
      <c r="E77" s="16"/>
      <c r="F77" s="16"/>
      <c r="G77" s="16"/>
      <c r="H77" s="16"/>
      <c r="I77" s="16"/>
      <c r="J77" s="16"/>
      <c r="K77" s="63"/>
      <c r="L77" s="16"/>
      <c r="M77" s="16"/>
      <c r="N77" s="66"/>
      <c r="O77" s="72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>
      <c r="A78" s="80"/>
      <c r="B78" s="16"/>
      <c r="C78" s="16"/>
      <c r="D78" s="16"/>
      <c r="E78" s="16"/>
      <c r="F78" s="16"/>
      <c r="G78" s="16"/>
      <c r="H78" s="16"/>
      <c r="I78" s="16"/>
      <c r="J78" s="16"/>
      <c r="K78" s="63"/>
      <c r="L78" s="16"/>
      <c r="M78" s="16"/>
      <c r="N78" s="66"/>
      <c r="O78" s="72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>
      <c r="A79" s="80"/>
      <c r="B79" s="16"/>
      <c r="C79" s="16"/>
      <c r="D79" s="16"/>
      <c r="E79" s="16"/>
      <c r="F79" s="16"/>
      <c r="G79" s="16"/>
      <c r="H79" s="16"/>
      <c r="I79" s="16"/>
      <c r="J79" s="16"/>
      <c r="K79" s="63"/>
      <c r="L79" s="16"/>
      <c r="M79" s="16"/>
      <c r="N79" s="66"/>
      <c r="O79" s="72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>
      <c r="A80" s="80"/>
      <c r="B80" s="16"/>
      <c r="C80" s="16"/>
      <c r="D80" s="16"/>
      <c r="E80" s="16"/>
      <c r="F80" s="16"/>
      <c r="G80" s="16"/>
      <c r="H80" s="16"/>
      <c r="I80" s="16"/>
      <c r="J80" s="16"/>
      <c r="K80" s="63"/>
      <c r="L80" s="16"/>
      <c r="M80" s="16"/>
      <c r="N80" s="66"/>
      <c r="O80" s="72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>
      <c r="A81" s="80"/>
      <c r="B81" s="16"/>
      <c r="C81" s="16"/>
      <c r="D81" s="16"/>
      <c r="E81" s="16"/>
      <c r="F81" s="16"/>
      <c r="G81" s="16"/>
      <c r="H81" s="16"/>
      <c r="I81" s="16"/>
      <c r="J81" s="16"/>
      <c r="K81" s="63"/>
      <c r="L81" s="16"/>
      <c r="M81" s="16"/>
      <c r="N81" s="66"/>
      <c r="O81" s="72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>
      <c r="A82" s="80"/>
      <c r="B82" s="16"/>
      <c r="C82" s="16"/>
      <c r="D82" s="16"/>
      <c r="E82" s="16"/>
      <c r="F82" s="16"/>
      <c r="G82" s="16"/>
      <c r="H82" s="16"/>
      <c r="I82" s="16"/>
      <c r="J82" s="16"/>
      <c r="K82" s="63"/>
      <c r="L82" s="16"/>
      <c r="M82" s="16"/>
      <c r="N82" s="66"/>
      <c r="O82" s="72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>
      <c r="A83" s="80"/>
      <c r="B83" s="16"/>
      <c r="C83" s="16"/>
      <c r="D83" s="16"/>
      <c r="E83" s="16"/>
      <c r="F83" s="16"/>
      <c r="G83" s="16"/>
      <c r="H83" s="16"/>
      <c r="I83" s="16"/>
      <c r="J83" s="16"/>
      <c r="K83" s="63"/>
      <c r="L83" s="16"/>
      <c r="M83" s="16"/>
      <c r="N83" s="66"/>
      <c r="O83" s="72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>
      <c r="A84" s="80"/>
      <c r="B84" s="16"/>
      <c r="C84" s="16"/>
      <c r="D84" s="16"/>
      <c r="E84" s="16"/>
      <c r="F84" s="16"/>
      <c r="G84" s="16"/>
      <c r="H84" s="16"/>
      <c r="I84" s="16"/>
      <c r="J84" s="16"/>
      <c r="K84" s="63"/>
      <c r="L84" s="16"/>
      <c r="M84" s="16"/>
      <c r="N84" s="66"/>
      <c r="O84" s="72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>
      <c r="A85" s="80"/>
      <c r="B85" s="16"/>
      <c r="C85" s="16"/>
      <c r="D85" s="16"/>
      <c r="E85" s="16"/>
      <c r="F85" s="16"/>
      <c r="G85" s="16"/>
      <c r="H85" s="16"/>
      <c r="I85" s="16"/>
      <c r="J85" s="16"/>
      <c r="K85" s="63"/>
      <c r="L85" s="16"/>
      <c r="M85" s="16"/>
      <c r="N85" s="66"/>
      <c r="O85" s="72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>
      <c r="A86" s="80"/>
      <c r="B86" s="16"/>
      <c r="C86" s="16"/>
      <c r="D86" s="16"/>
      <c r="E86" s="16"/>
      <c r="F86" s="16"/>
      <c r="G86" s="16"/>
      <c r="H86" s="16"/>
      <c r="I86" s="16"/>
      <c r="J86" s="16"/>
      <c r="K86" s="63"/>
      <c r="L86" s="16"/>
      <c r="M86" s="16"/>
      <c r="N86" s="66"/>
      <c r="O86" s="72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>
      <c r="A87" s="80"/>
      <c r="B87" s="16"/>
      <c r="C87" s="16"/>
      <c r="D87" s="16"/>
      <c r="E87" s="16"/>
      <c r="F87" s="16"/>
      <c r="G87" s="16"/>
      <c r="H87" s="16"/>
      <c r="I87" s="16"/>
      <c r="J87" s="16"/>
      <c r="K87" s="63"/>
      <c r="L87" s="16"/>
      <c r="M87" s="16"/>
      <c r="N87" s="66"/>
      <c r="O87" s="72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>
      <c r="A88" s="80"/>
      <c r="B88" s="16"/>
      <c r="C88" s="16"/>
      <c r="D88" s="16"/>
      <c r="E88" s="16"/>
      <c r="F88" s="16"/>
      <c r="G88" s="16"/>
      <c r="H88" s="16"/>
      <c r="I88" s="16"/>
      <c r="J88" s="16"/>
      <c r="K88" s="63"/>
      <c r="L88" s="16"/>
      <c r="M88" s="16"/>
      <c r="N88" s="66"/>
      <c r="O88" s="72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>
      <c r="A89" s="80"/>
      <c r="B89" s="16"/>
      <c r="C89" s="16"/>
      <c r="D89" s="16"/>
      <c r="E89" s="16"/>
      <c r="F89" s="16"/>
      <c r="G89" s="16"/>
      <c r="H89" s="16"/>
      <c r="I89" s="16"/>
      <c r="J89" s="16"/>
      <c r="K89" s="63"/>
      <c r="L89" s="16"/>
      <c r="M89" s="16"/>
      <c r="N89" s="66"/>
      <c r="O89" s="72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>
      <c r="A90" s="80"/>
      <c r="B90" s="16"/>
      <c r="C90" s="16"/>
      <c r="D90" s="16"/>
      <c r="E90" s="16"/>
      <c r="F90" s="16"/>
      <c r="G90" s="16"/>
      <c r="H90" s="16"/>
      <c r="I90" s="16"/>
      <c r="J90" s="16"/>
      <c r="K90" s="63"/>
      <c r="L90" s="16"/>
      <c r="M90" s="16"/>
      <c r="N90" s="66"/>
      <c r="O90" s="67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>
      <c r="A91" s="80"/>
      <c r="B91" s="16"/>
      <c r="C91" s="16"/>
      <c r="D91" s="16"/>
      <c r="E91" s="16"/>
      <c r="F91" s="16"/>
      <c r="G91" s="16"/>
      <c r="H91" s="16"/>
      <c r="I91" s="16"/>
      <c r="J91" s="16"/>
      <c r="K91" s="63"/>
      <c r="L91" s="16"/>
      <c r="M91" s="16"/>
      <c r="N91" s="66"/>
      <c r="O91" s="72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>
      <c r="A92" s="80"/>
      <c r="B92" s="16"/>
      <c r="C92" s="16"/>
      <c r="D92" s="16"/>
      <c r="E92" s="16"/>
      <c r="F92" s="16"/>
      <c r="G92" s="16"/>
      <c r="H92" s="16"/>
      <c r="I92" s="16"/>
      <c r="J92" s="16"/>
      <c r="K92" s="63"/>
      <c r="L92" s="16"/>
      <c r="M92" s="16"/>
      <c r="N92" s="66"/>
      <c r="O92" s="72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>
      <c r="A93" s="80"/>
      <c r="B93" s="16"/>
      <c r="C93" s="16"/>
      <c r="D93" s="16"/>
      <c r="E93" s="16"/>
      <c r="F93" s="16"/>
      <c r="G93" s="16"/>
      <c r="H93" s="16"/>
      <c r="I93" s="16"/>
      <c r="J93" s="16"/>
      <c r="K93" s="63"/>
      <c r="L93" s="16"/>
      <c r="M93" s="16"/>
      <c r="N93" s="66"/>
      <c r="O93" s="72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>
      <c r="A94" s="80"/>
      <c r="B94" s="16"/>
      <c r="C94" s="16"/>
      <c r="D94" s="16"/>
      <c r="E94" s="16"/>
      <c r="F94" s="16"/>
      <c r="G94" s="16"/>
      <c r="H94" s="16"/>
      <c r="I94" s="16"/>
      <c r="J94" s="16"/>
      <c r="K94" s="63"/>
      <c r="L94" s="16"/>
      <c r="M94" s="16"/>
      <c r="N94" s="66"/>
      <c r="O94" s="72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>
      <c r="A95" s="80"/>
      <c r="B95" s="16"/>
      <c r="C95" s="16"/>
      <c r="D95" s="16"/>
      <c r="E95" s="16"/>
      <c r="F95" s="16"/>
      <c r="G95" s="16"/>
      <c r="H95" s="16"/>
      <c r="I95" s="16"/>
      <c r="J95" s="16"/>
      <c r="K95" s="63"/>
      <c r="L95" s="16"/>
      <c r="M95" s="16"/>
      <c r="N95" s="66"/>
      <c r="O95" s="72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>
      <c r="A96" s="80"/>
      <c r="B96" s="16"/>
      <c r="C96" s="16"/>
      <c r="D96" s="16"/>
      <c r="E96" s="16"/>
      <c r="F96" s="16"/>
      <c r="G96" s="16"/>
      <c r="H96" s="16"/>
      <c r="I96" s="16"/>
      <c r="J96" s="16"/>
      <c r="K96" s="63"/>
      <c r="L96" s="16"/>
      <c r="M96" s="16"/>
      <c r="N96" s="66"/>
      <c r="O96" s="72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>
      <c r="A97" s="80"/>
      <c r="B97" s="16"/>
      <c r="C97" s="16"/>
      <c r="D97" s="16"/>
      <c r="E97" s="16"/>
      <c r="F97" s="16"/>
      <c r="G97" s="16"/>
      <c r="H97" s="16"/>
      <c r="I97" s="16"/>
      <c r="J97" s="16"/>
      <c r="K97" s="63"/>
      <c r="L97" s="16"/>
      <c r="M97" s="16"/>
      <c r="N97" s="66"/>
      <c r="O97" s="72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>
      <c r="A98" s="80"/>
      <c r="B98" s="16"/>
      <c r="C98" s="16"/>
      <c r="D98" s="16"/>
      <c r="E98" s="16"/>
      <c r="F98" s="16"/>
      <c r="G98" s="16"/>
      <c r="H98" s="16"/>
      <c r="I98" s="16"/>
      <c r="J98" s="16"/>
      <c r="K98" s="63"/>
      <c r="L98" s="16"/>
      <c r="M98" s="16"/>
      <c r="N98" s="66"/>
      <c r="O98" s="72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>
      <c r="A99" s="80"/>
      <c r="B99" s="16"/>
      <c r="C99" s="16"/>
      <c r="D99" s="16"/>
      <c r="E99" s="16"/>
      <c r="F99" s="16"/>
      <c r="G99" s="16"/>
      <c r="H99" s="16"/>
      <c r="I99" s="16"/>
      <c r="J99" s="16"/>
      <c r="K99" s="63"/>
      <c r="L99" s="16"/>
      <c r="M99" s="16"/>
      <c r="N99" s="66"/>
      <c r="O99" s="72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>
      <c r="A100" s="80"/>
      <c r="B100" s="16"/>
      <c r="C100" s="16"/>
      <c r="D100" s="16"/>
      <c r="E100" s="16"/>
      <c r="F100" s="16"/>
      <c r="G100" s="16"/>
      <c r="H100" s="16"/>
      <c r="I100" s="16"/>
      <c r="J100" s="16"/>
      <c r="K100" s="63"/>
      <c r="L100" s="16"/>
      <c r="M100" s="16"/>
      <c r="N100" s="66"/>
      <c r="O100" s="72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>
      <c r="A101" s="80"/>
      <c r="B101" s="16"/>
      <c r="C101" s="16"/>
      <c r="D101" s="16"/>
      <c r="E101" s="16"/>
      <c r="F101" s="16"/>
      <c r="G101" s="16"/>
      <c r="H101" s="16"/>
      <c r="I101" s="16"/>
      <c r="J101" s="16"/>
      <c r="K101" s="63"/>
      <c r="L101" s="16"/>
      <c r="M101" s="16"/>
      <c r="N101" s="66"/>
      <c r="O101" s="72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>
      <c r="A102" s="80"/>
      <c r="B102" s="16"/>
      <c r="C102" s="16"/>
      <c r="D102" s="16"/>
      <c r="E102" s="16"/>
      <c r="F102" s="16"/>
      <c r="G102" s="16"/>
      <c r="H102" s="16"/>
      <c r="I102" s="16"/>
      <c r="J102" s="16"/>
      <c r="K102" s="63"/>
      <c r="L102" s="16"/>
      <c r="M102" s="16"/>
      <c r="N102" s="66"/>
      <c r="O102" s="72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>
      <c r="A103" s="80"/>
      <c r="B103" s="16"/>
      <c r="C103" s="16"/>
      <c r="D103" s="16"/>
      <c r="E103" s="16"/>
      <c r="F103" s="16"/>
      <c r="G103" s="16"/>
      <c r="H103" s="16"/>
      <c r="I103" s="16"/>
      <c r="J103" s="16"/>
      <c r="K103" s="63"/>
      <c r="L103" s="16"/>
      <c r="M103" s="16"/>
      <c r="N103" s="66"/>
      <c r="O103" s="63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>
      <c r="A104" s="80"/>
      <c r="B104" s="16"/>
      <c r="C104" s="16"/>
      <c r="D104" s="16"/>
      <c r="E104" s="16"/>
      <c r="F104" s="16"/>
      <c r="G104" s="16"/>
      <c r="H104" s="16"/>
      <c r="I104" s="16"/>
      <c r="J104" s="16"/>
      <c r="K104" s="63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>
      <c r="A105" s="80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>
      <c r="A106" s="80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>
      <c r="A107" s="80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>
      <c r="A108" s="80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>
      <c r="A109" s="80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>
      <c r="A110" s="80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>
      <c r="A111" s="80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>
      <c r="A112" s="80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>
      <c r="A113" s="80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>
      <c r="A114" s="80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>
      <c r="A115" s="80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>
      <c r="A116" s="80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>
      <c r="A117" s="80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>
      <c r="A118" s="80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>
      <c r="A119" s="80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>
      <c r="A120" s="80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>
      <c r="A121" s="80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>
      <c r="A122" s="80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>
      <c r="A123" s="80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>
      <c r="A124" s="80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>
      <c r="A125" s="80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>
      <c r="A126" s="80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>
      <c r="A127" s="80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>
      <c r="A128" s="80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>
      <c r="A129" s="80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>
      <c r="A130" s="80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>
      <c r="A131" s="80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>
      <c r="A132" s="80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>
      <c r="A133" s="80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>
      <c r="A134" s="80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>
      <c r="A135" s="80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>
      <c r="A136" s="80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>
      <c r="A137" s="80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>
      <c r="A138" s="80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>
      <c r="A139" s="80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>
      <c r="A140" s="80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>
      <c r="A141" s="80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>
      <c r="A142" s="80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>
      <c r="A143" s="80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>
      <c r="A144" s="80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>
      <c r="A145" s="80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>
      <c r="A146" s="80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>
      <c r="A147" s="80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>
      <c r="A148" s="80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>
      <c r="A149" s="80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>
      <c r="A150" s="80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>
      <c r="A151" s="80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>
      <c r="A152" s="80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>
      <c r="A153" s="80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>
      <c r="A154" s="80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>
      <c r="A155" s="80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>
      <c r="A156" s="80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>
      <c r="A157" s="80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>
      <c r="A158" s="80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>
      <c r="A159" s="80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>
      <c r="A160" s="80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>
      <c r="A161" s="80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>
      <c r="A162" s="80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>
      <c r="A163" s="80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>
      <c r="A164" s="80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>
      <c r="A165" s="80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>
      <c r="A166" s="80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>
      <c r="A167" s="80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>
      <c r="A168" s="80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>
      <c r="A169" s="80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>
      <c r="A170" s="80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>
      <c r="A171" s="80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>
      <c r="A172" s="80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>
      <c r="A173" s="80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>
      <c r="A174" s="80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>
      <c r="A175" s="80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>
      <c r="A176" s="80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>
      <c r="A177" s="80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>
      <c r="A178" s="80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>
      <c r="A179" s="80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>
      <c r="A180" s="80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>
      <c r="A181" s="80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>
      <c r="A182" s="80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>
      <c r="A183" s="80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>
      <c r="A184" s="80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>
      <c r="A185" s="80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>
      <c r="A186" s="80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>
      <c r="A187" s="80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>
      <c r="A188" s="80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>
      <c r="A189" s="80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>
      <c r="A190" s="80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>
      <c r="A191" s="80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>
      <c r="A192" s="80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>
      <c r="A193" s="80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>
      <c r="A194" s="80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>
      <c r="A195" s="80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>
      <c r="A196" s="80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>
      <c r="A197" s="80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>
      <c r="A198" s="80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>
      <c r="A199" s="80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>
      <c r="A200" s="80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>
      <c r="A201" s="80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>
      <c r="A202" s="80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>
      <c r="A203" s="80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>
      <c r="A204" s="80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>
      <c r="A205" s="80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>
      <c r="A206" s="80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>
      <c r="A207" s="80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>
      <c r="A208" s="80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>
      <c r="A209" s="80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>
      <c r="A210" s="80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>
      <c r="A211" s="80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>
      <c r="A212" s="80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>
      <c r="A213" s="80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>
      <c r="A214" s="80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>
      <c r="A215" s="80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>
      <c r="A216" s="80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>
      <c r="A217" s="80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>
      <c r="A218" s="80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>
      <c r="A219" s="80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>
      <c r="A220" s="80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>
      <c r="A221" s="80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>
      <c r="A222" s="80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>
      <c r="A223" s="80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>
      <c r="A224" s="80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>
      <c r="A225" s="80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>
      <c r="A226" s="80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>
      <c r="A227" s="80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>
      <c r="A228" s="80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>
      <c r="A229" s="80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>
      <c r="A230" s="80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>
      <c r="A231" s="80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>
      <c r="A232" s="80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>
      <c r="A233" s="80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>
      <c r="A234" s="80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>
      <c r="A235" s="80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>
      <c r="A236" s="80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>
      <c r="A237" s="80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>
      <c r="A238" s="80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>
      <c r="A239" s="80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>
      <c r="A240" s="80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>
      <c r="A241" s="80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>
      <c r="A242" s="80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>
      <c r="A243" s="80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>
      <c r="A244" s="80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>
      <c r="A245" s="80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>
      <c r="A246" s="80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>
      <c r="A247" s="80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>
      <c r="A248" s="80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>
      <c r="A249" s="80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>
      <c r="A250" s="80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>
      <c r="A251" s="80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>
      <c r="A252" s="80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>
      <c r="A253" s="80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>
      <c r="A254" s="80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>
      <c r="A255" s="80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>
      <c r="A256" s="80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>
      <c r="A257" s="80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>
      <c r="A258" s="80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>
      <c r="A259" s="80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>
      <c r="A260" s="80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>
      <c r="A261" s="80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>
      <c r="A262" s="80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>
      <c r="A263" s="80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>
      <c r="A264" s="80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>
      <c r="A265" s="80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>
      <c r="A266" s="80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>
      <c r="A267" s="80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>
      <c r="A268" s="80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>
      <c r="A269" s="80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>
      <c r="A270" s="80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>
      <c r="A271" s="80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>
      <c r="A272" s="80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>
      <c r="A273" s="80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>
      <c r="A274" s="80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>
      <c r="A275" s="80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>
      <c r="A276" s="80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>
      <c r="A277" s="80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>
      <c r="A278" s="80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>
      <c r="A279" s="80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>
      <c r="A280" s="80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>
      <c r="A281" s="80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>
      <c r="A282" s="80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>
      <c r="A283" s="80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>
      <c r="A284" s="80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>
      <c r="A285" s="80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>
      <c r="A286" s="80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>
      <c r="A287" s="80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>
      <c r="A288" s="80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>
      <c r="A289" s="80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>
      <c r="A290" s="80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>
      <c r="A291" s="80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>
      <c r="A292" s="80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>
      <c r="A293" s="80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>
      <c r="A294" s="80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>
      <c r="A295" s="80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>
      <c r="A296" s="80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>
      <c r="A297" s="80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>
      <c r="A298" s="80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>
      <c r="A299" s="80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>
      <c r="A300" s="80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>
      <c r="A301" s="80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>
      <c r="A302" s="80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>
      <c r="A303" s="80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>
      <c r="A304" s="80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>
      <c r="A305" s="80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>
      <c r="A306" s="80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>
      <c r="A307" s="80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>
      <c r="A308" s="80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>
      <c r="A309" s="80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>
      <c r="A310" s="80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>
      <c r="A311" s="80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>
      <c r="A312" s="80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>
      <c r="A313" s="80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>
      <c r="A314" s="80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>
      <c r="A315" s="80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>
      <c r="A316" s="80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>
      <c r="A317" s="80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>
      <c r="A318" s="80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>
      <c r="A319" s="80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>
      <c r="A320" s="80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>
      <c r="A321" s="80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>
      <c r="A322" s="80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>
      <c r="A323" s="80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>
      <c r="A324" s="80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>
      <c r="A325" s="80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>
      <c r="A326" s="80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>
      <c r="A327" s="80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>
      <c r="A328" s="80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>
      <c r="A329" s="80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>
      <c r="A330" s="80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>
      <c r="A331" s="80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>
      <c r="A332" s="80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>
      <c r="A333" s="80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>
      <c r="A334" s="80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>
      <c r="A335" s="80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>
      <c r="A336" s="80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>
      <c r="A337" s="80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>
      <c r="A338" s="80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>
      <c r="A339" s="80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>
      <c r="A340" s="80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>
      <c r="A341" s="80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>
      <c r="A342" s="80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>
      <c r="A343" s="80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>
      <c r="A344" s="80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>
      <c r="A345" s="80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>
      <c r="A346" s="80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>
      <c r="A347" s="80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>
      <c r="A348" s="80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>
      <c r="A349" s="80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>
      <c r="A350" s="80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>
      <c r="A351" s="80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>
      <c r="A352" s="80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>
      <c r="A353" s="80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>
      <c r="A354" s="80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>
      <c r="A355" s="80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>
      <c r="A356" s="80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>
      <c r="A357" s="80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>
      <c r="A358" s="80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>
      <c r="A359" s="80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>
      <c r="A360" s="80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>
      <c r="A361" s="80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>
      <c r="A362" s="80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>
      <c r="A363" s="80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>
      <c r="A364" s="80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>
      <c r="A365" s="80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>
      <c r="A366" s="80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>
      <c r="A367" s="80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>
      <c r="A368" s="80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>
      <c r="A369" s="80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>
      <c r="A370" s="80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>
      <c r="A371" s="80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>
      <c r="A372" s="80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>
      <c r="A373" s="80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>
      <c r="A374" s="80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>
      <c r="A375" s="80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>
      <c r="A376" s="80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>
      <c r="A377" s="80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>
      <c r="A378" s="80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>
      <c r="A379" s="80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>
      <c r="A380" s="80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>
      <c r="A381" s="80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>
      <c r="A382" s="80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>
      <c r="A383" s="80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>
      <c r="A384" s="80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>
      <c r="A385" s="80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>
      <c r="A386" s="80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>
      <c r="A387" s="80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>
      <c r="A388" s="80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>
      <c r="A389" s="80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>
      <c r="A390" s="80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>
      <c r="A391" s="80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>
      <c r="A392" s="80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>
      <c r="A393" s="80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>
      <c r="A394" s="80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>
      <c r="A395" s="80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>
      <c r="A396" s="80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>
      <c r="A397" s="80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>
      <c r="A398" s="80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>
      <c r="A399" s="80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>
      <c r="A400" s="80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>
      <c r="A401" s="80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>
      <c r="A402" s="80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>
      <c r="A403" s="80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>
      <c r="A404" s="80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>
      <c r="A405" s="80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>
      <c r="A406" s="80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>
      <c r="A407" s="80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>
      <c r="A408" s="80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>
      <c r="A409" s="80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>
      <c r="A410" s="80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>
      <c r="A411" s="80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>
      <c r="A412" s="80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>
      <c r="A413" s="80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>
      <c r="A414" s="80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>
      <c r="A415" s="80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>
      <c r="A416" s="80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>
      <c r="A417" s="80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>
      <c r="A418" s="80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>
      <c r="A419" s="80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>
      <c r="A420" s="80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>
      <c r="A421" s="80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>
      <c r="A422" s="80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>
      <c r="A423" s="80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>
      <c r="A424" s="80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>
      <c r="A425" s="80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>
      <c r="A426" s="80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>
      <c r="A427" s="80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>
      <c r="A428" s="80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>
      <c r="A429" s="80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>
      <c r="A430" s="80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>
      <c r="A431" s="80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>
      <c r="A432" s="80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>
      <c r="A433" s="80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>
      <c r="A434" s="80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>
      <c r="A435" s="80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>
      <c r="A436" s="80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>
      <c r="A437" s="80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>
      <c r="A438" s="80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>
      <c r="A439" s="80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>
      <c r="A440" s="80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>
      <c r="A441" s="80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>
      <c r="A442" s="80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>
      <c r="A443" s="80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>
      <c r="A444" s="80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>
      <c r="A445" s="80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>
      <c r="A446" s="80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>
      <c r="A447" s="80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>
      <c r="A448" s="80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>
      <c r="A449" s="80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>
      <c r="A450" s="80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>
      <c r="A451" s="80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>
      <c r="A452" s="80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>
      <c r="A453" s="80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>
      <c r="A454" s="80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>
      <c r="A455" s="80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>
      <c r="A456" s="80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>
      <c r="A457" s="80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>
      <c r="A458" s="80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>
      <c r="A459" s="80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>
      <c r="A460" s="80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>
      <c r="A461" s="80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>
      <c r="A462" s="80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>
      <c r="A463" s="80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>
      <c r="A464" s="80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>
      <c r="A465" s="80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>
      <c r="A466" s="80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>
      <c r="A467" s="80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>
      <c r="A468" s="80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>
      <c r="A469" s="80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>
      <c r="A470" s="80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>
      <c r="A471" s="80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>
      <c r="A472" s="80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>
      <c r="A473" s="80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>
      <c r="A474" s="80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>
      <c r="A475" s="80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>
      <c r="A476" s="80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>
      <c r="A477" s="80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>
      <c r="A478" s="80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>
      <c r="A479" s="80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>
      <c r="A480" s="80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>
      <c r="A481" s="80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>
      <c r="A482" s="80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>
      <c r="A483" s="80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>
      <c r="A484" s="80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>
      <c r="A485" s="80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>
      <c r="A486" s="80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>
      <c r="A487" s="80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>
      <c r="A488" s="80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>
      <c r="A489" s="80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>
      <c r="A490" s="80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>
      <c r="A491" s="80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>
      <c r="A492" s="80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>
      <c r="A493" s="80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>
      <c r="A494" s="80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>
      <c r="A495" s="80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>
      <c r="A496" s="80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>
      <c r="A497" s="80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>
      <c r="A498" s="80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>
      <c r="A499" s="80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>
      <c r="A500" s="80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>
      <c r="A501" s="80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>
      <c r="A502" s="80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>
      <c r="A503" s="80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>
      <c r="A504" s="80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>
      <c r="A505" s="80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>
      <c r="A506" s="80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>
      <c r="A507" s="80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>
      <c r="A508" s="80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>
      <c r="A509" s="80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>
      <c r="A510" s="80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>
      <c r="A511" s="80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>
      <c r="A512" s="80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>
      <c r="A513" s="80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>
      <c r="A514" s="80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>
      <c r="A515" s="80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>
      <c r="A516" s="80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>
      <c r="A517" s="80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>
      <c r="A518" s="80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>
      <c r="A519" s="80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>
      <c r="A520" s="80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>
      <c r="A521" s="80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>
      <c r="A522" s="80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>
      <c r="A523" s="80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>
      <c r="A524" s="80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>
      <c r="A525" s="80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>
      <c r="A526" s="80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>
      <c r="A527" s="80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>
      <c r="A528" s="80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>
      <c r="A529" s="80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>
      <c r="A530" s="80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>
      <c r="A531" s="80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>
      <c r="A532" s="80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>
      <c r="A533" s="80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>
      <c r="A534" s="80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>
      <c r="A535" s="80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>
      <c r="A536" s="80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>
      <c r="A537" s="80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>
      <c r="A538" s="80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>
      <c r="A539" s="80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>
      <c r="A540" s="80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>
      <c r="A541" s="80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>
      <c r="A542" s="80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>
      <c r="A543" s="80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>
      <c r="A544" s="80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>
      <c r="A545" s="80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>
      <c r="A546" s="80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>
      <c r="A547" s="80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>
      <c r="A548" s="80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>
      <c r="A549" s="80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>
      <c r="A550" s="80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>
      <c r="A551" s="80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>
      <c r="A552" s="80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>
      <c r="A553" s="80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>
      <c r="A554" s="80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>
      <c r="A555" s="80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>
      <c r="A556" s="80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>
      <c r="A557" s="80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>
      <c r="A558" s="80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>
      <c r="A559" s="80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>
      <c r="A560" s="80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>
      <c r="A561" s="80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>
      <c r="A562" s="80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>
      <c r="A563" s="80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>
      <c r="A564" s="80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>
      <c r="A565" s="80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>
      <c r="A566" s="80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>
      <c r="A567" s="80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>
      <c r="A568" s="80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>
      <c r="A569" s="80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>
      <c r="A570" s="80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>
      <c r="A571" s="80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>
      <c r="A572" s="80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>
      <c r="A573" s="80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>
      <c r="A574" s="80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>
      <c r="A575" s="80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>
      <c r="A576" s="80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>
      <c r="A577" s="80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>
      <c r="A578" s="80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>
      <c r="A579" s="80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>
      <c r="A580" s="80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>
      <c r="A581" s="80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>
      <c r="A582" s="80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>
      <c r="A583" s="80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>
      <c r="A584" s="80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>
      <c r="A585" s="80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>
      <c r="A586" s="80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>
      <c r="A587" s="80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>
      <c r="A588" s="80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>
      <c r="A589" s="80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>
      <c r="A590" s="80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>
      <c r="A591" s="80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>
      <c r="A592" s="80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>
      <c r="A593" s="80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>
      <c r="A594" s="80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>
      <c r="A595" s="80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>
      <c r="A596" s="80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>
      <c r="A597" s="80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>
      <c r="A598" s="80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>
      <c r="A599" s="80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>
      <c r="A600" s="80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>
      <c r="A601" s="80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>
      <c r="A602" s="80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>
      <c r="A603" s="80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>
      <c r="A604" s="80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>
      <c r="A605" s="80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>
      <c r="A606" s="80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>
      <c r="A607" s="80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>
      <c r="A608" s="80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>
      <c r="A609" s="80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>
      <c r="A610" s="80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>
      <c r="A611" s="80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>
      <c r="A612" s="80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>
      <c r="A613" s="80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>
      <c r="A614" s="80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>
      <c r="A615" s="80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>
      <c r="A616" s="80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>
      <c r="A617" s="80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>
      <c r="A618" s="80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>
      <c r="A619" s="80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>
      <c r="A620" s="80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>
      <c r="A621" s="80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>
      <c r="A622" s="80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>
      <c r="A623" s="80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>
      <c r="A624" s="80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>
      <c r="A625" s="80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>
      <c r="A626" s="80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>
      <c r="A627" s="80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>
      <c r="A628" s="80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>
      <c r="A629" s="80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>
      <c r="A630" s="80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>
      <c r="A631" s="80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>
      <c r="A632" s="80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>
      <c r="A633" s="80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>
      <c r="A634" s="80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>
      <c r="A635" s="80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>
      <c r="A636" s="80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>
      <c r="A637" s="80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>
      <c r="A638" s="80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>
      <c r="A639" s="80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>
      <c r="A640" s="80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>
      <c r="A641" s="80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>
      <c r="A642" s="80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>
      <c r="A643" s="80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>
      <c r="A644" s="80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>
      <c r="A645" s="80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>
      <c r="A646" s="80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>
      <c r="A647" s="80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>
      <c r="A648" s="80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>
      <c r="A649" s="80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>
      <c r="A650" s="80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>
      <c r="A651" s="80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>
      <c r="A652" s="80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>
      <c r="A653" s="80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>
      <c r="A654" s="80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>
      <c r="A655" s="80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>
      <c r="A656" s="80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>
      <c r="A657" s="80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>
      <c r="A658" s="80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>
      <c r="A659" s="80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>
      <c r="A660" s="80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>
      <c r="A661" s="80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>
      <c r="A662" s="80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>
      <c r="A663" s="80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>
      <c r="A664" s="80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>
      <c r="A665" s="80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>
      <c r="A666" s="80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>
      <c r="A667" s="80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>
      <c r="A668" s="80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>
      <c r="A669" s="80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>
      <c r="A670" s="80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>
      <c r="A671" s="80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>
      <c r="A672" s="80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>
      <c r="A673" s="80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>
      <c r="A674" s="80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>
      <c r="A675" s="80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>
      <c r="A676" s="80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>
      <c r="A677" s="80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>
      <c r="A678" s="80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>
      <c r="A679" s="80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>
      <c r="A680" s="80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>
      <c r="A681" s="80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>
      <c r="A682" s="80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>
      <c r="A683" s="80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>
      <c r="A684" s="80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>
      <c r="A685" s="80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>
      <c r="A686" s="80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>
      <c r="A687" s="80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>
      <c r="A688" s="80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>
      <c r="A689" s="80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>
      <c r="A690" s="80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>
      <c r="A691" s="80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>
      <c r="A692" s="80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>
      <c r="A693" s="80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>
      <c r="A694" s="80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>
      <c r="A695" s="80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>
      <c r="A696" s="80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>
      <c r="A697" s="80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>
      <c r="A698" s="80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>
      <c r="A699" s="80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>
      <c r="A700" s="80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>
      <c r="A701" s="80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>
      <c r="A702" s="80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>
      <c r="A703" s="80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>
      <c r="A704" s="80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>
      <c r="A705" s="80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>
      <c r="A706" s="80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>
      <c r="A707" s="80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>
      <c r="A708" s="80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>
      <c r="A709" s="80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>
      <c r="A710" s="80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>
      <c r="A711" s="80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>
      <c r="A712" s="80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>
      <c r="A713" s="80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>
      <c r="A714" s="80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>
      <c r="A715" s="80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>
      <c r="A716" s="80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>
      <c r="A717" s="80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>
      <c r="A718" s="80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>
      <c r="A719" s="80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>
      <c r="A720" s="80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>
      <c r="A721" s="80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>
      <c r="A722" s="80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>
      <c r="A723" s="80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>
      <c r="A724" s="80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>
      <c r="A725" s="80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>
      <c r="A726" s="80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>
      <c r="A727" s="80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>
      <c r="A728" s="80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>
      <c r="A729" s="80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>
      <c r="A730" s="80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>
      <c r="A731" s="80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>
      <c r="A732" s="80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>
      <c r="A733" s="80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>
      <c r="A734" s="80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>
      <c r="A735" s="80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>
      <c r="A736" s="80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>
      <c r="A737" s="80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>
      <c r="A738" s="80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>
      <c r="A739" s="80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>
      <c r="A740" s="80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>
      <c r="A741" s="80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>
      <c r="A742" s="80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>
      <c r="A743" s="80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>
      <c r="A744" s="80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>
      <c r="A745" s="80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>
      <c r="A746" s="80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>
      <c r="A747" s="80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>
      <c r="A748" s="80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>
      <c r="A749" s="80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>
      <c r="A750" s="80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>
      <c r="A751" s="80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>
      <c r="A752" s="80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>
      <c r="A753" s="80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>
      <c r="A754" s="80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>
      <c r="A755" s="80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>
      <c r="A756" s="80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>
      <c r="A757" s="80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>
      <c r="A758" s="80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>
      <c r="A759" s="80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>
      <c r="A760" s="80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>
      <c r="A761" s="80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>
      <c r="A762" s="80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>
      <c r="A763" s="80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>
      <c r="A764" s="80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>
      <c r="A765" s="80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>
      <c r="A766" s="80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>
      <c r="A767" s="80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>
      <c r="A768" s="80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>
      <c r="A769" s="80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>
      <c r="A770" s="80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>
      <c r="A771" s="80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>
      <c r="A772" s="80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>
      <c r="A773" s="80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>
      <c r="A774" s="80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>
      <c r="A775" s="80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>
      <c r="A776" s="80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>
      <c r="A777" s="80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>
      <c r="A778" s="80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>
      <c r="A779" s="80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>
      <c r="A780" s="80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>
      <c r="A781" s="80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>
      <c r="A782" s="80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>
      <c r="A783" s="80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>
      <c r="A784" s="80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>
      <c r="A785" s="80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>
      <c r="A786" s="80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>
      <c r="A787" s="80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>
      <c r="A788" s="80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>
      <c r="A789" s="80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>
      <c r="A790" s="80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>
      <c r="A791" s="80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>
      <c r="A792" s="80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>
      <c r="A793" s="80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>
      <c r="A794" s="80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>
      <c r="A795" s="80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>
      <c r="A796" s="80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>
      <c r="A797" s="80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>
      <c r="A798" s="80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>
      <c r="A799" s="80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>
      <c r="A800" s="80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>
      <c r="A801" s="80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>
      <c r="A802" s="80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>
      <c r="A803" s="80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>
      <c r="A804" s="80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>
      <c r="A805" s="80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>
      <c r="A806" s="80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>
      <c r="A807" s="80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>
      <c r="A808" s="80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>
      <c r="A809" s="80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>
      <c r="A810" s="80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>
      <c r="A811" s="80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>
      <c r="A812" s="80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>
      <c r="A813" s="80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>
      <c r="A814" s="80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>
      <c r="A815" s="80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>
      <c r="A816" s="80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>
      <c r="A817" s="80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>
      <c r="A818" s="80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>
      <c r="A819" s="80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>
      <c r="A820" s="80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>
      <c r="A821" s="80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>
      <c r="A822" s="80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>
      <c r="A823" s="80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>
      <c r="A824" s="80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>
      <c r="A825" s="80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>
      <c r="A826" s="80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>
      <c r="A827" s="80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>
      <c r="A828" s="80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>
      <c r="A829" s="80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>
      <c r="A830" s="80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>
      <c r="A831" s="80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>
      <c r="A832" s="80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>
      <c r="A833" s="80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>
      <c r="A834" s="80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>
      <c r="A835" s="80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>
      <c r="A836" s="80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>
      <c r="A837" s="80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>
      <c r="A838" s="80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>
      <c r="A839" s="80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>
      <c r="A840" s="80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>
      <c r="A841" s="80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>
      <c r="A842" s="80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>
      <c r="A843" s="80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>
      <c r="A844" s="80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>
      <c r="A845" s="80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>
      <c r="A846" s="80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>
      <c r="A847" s="80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>
      <c r="A848" s="80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>
      <c r="A849" s="80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>
      <c r="A850" s="80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>
      <c r="A851" s="80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>
      <c r="A852" s="80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>
      <c r="A853" s="80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>
      <c r="A854" s="80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>
      <c r="A855" s="80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>
      <c r="A856" s="80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>
      <c r="A857" s="80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>
      <c r="A858" s="80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>
      <c r="A859" s="80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>
      <c r="A860" s="80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>
      <c r="A861" s="80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>
      <c r="A862" s="80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>
      <c r="A863" s="80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>
      <c r="A864" s="80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>
      <c r="A865" s="80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>
      <c r="A866" s="80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>
      <c r="A867" s="80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>
      <c r="A868" s="80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>
      <c r="A869" s="80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>
      <c r="A870" s="80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>
      <c r="A871" s="80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>
      <c r="A872" s="80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>
      <c r="A873" s="80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>
      <c r="A874" s="80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>
      <c r="A875" s="80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>
      <c r="A876" s="80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>
      <c r="A877" s="80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>
      <c r="A878" s="80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>
      <c r="A879" s="80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>
      <c r="A880" s="80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>
      <c r="A881" s="80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>
      <c r="A882" s="80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>
      <c r="A883" s="80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>
      <c r="A884" s="80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>
      <c r="A885" s="80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>
      <c r="A886" s="80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>
      <c r="A887" s="80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>
      <c r="A888" s="80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>
      <c r="A889" s="80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>
      <c r="A890" s="80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>
      <c r="A891" s="80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>
      <c r="A892" s="80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>
      <c r="A893" s="80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>
      <c r="A894" s="80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>
      <c r="A895" s="80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>
      <c r="A896" s="80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>
      <c r="A897" s="80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>
      <c r="A898" s="80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>
      <c r="A899" s="80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>
      <c r="A900" s="80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>
      <c r="A901" s="80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>
      <c r="A902" s="80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>
      <c r="A903" s="80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>
      <c r="A904" s="80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>
      <c r="A905" s="80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>
      <c r="A906" s="80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>
      <c r="A907" s="80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>
      <c r="A908" s="80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>
      <c r="A909" s="80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>
      <c r="A910" s="80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>
      <c r="A911" s="80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>
      <c r="A912" s="80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>
      <c r="A913" s="80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>
      <c r="A914" s="80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>
      <c r="A915" s="80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>
      <c r="A916" s="80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>
      <c r="A917" s="80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>
      <c r="A918" s="80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>
      <c r="A919" s="80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>
      <c r="A920" s="80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  <row r="921">
      <c r="A921" s="80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</row>
    <row r="922">
      <c r="A922" s="80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</row>
    <row r="923">
      <c r="A923" s="80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</row>
    <row r="924">
      <c r="A924" s="80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</row>
    <row r="925">
      <c r="A925" s="80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</row>
    <row r="926">
      <c r="A926" s="80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</row>
    <row r="927">
      <c r="A927" s="80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</row>
    <row r="928">
      <c r="A928" s="80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</row>
    <row r="929">
      <c r="A929" s="80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</row>
    <row r="930">
      <c r="A930" s="80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</row>
    <row r="931">
      <c r="A931" s="80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</row>
    <row r="932">
      <c r="A932" s="80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</row>
    <row r="933">
      <c r="A933" s="80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</row>
    <row r="934">
      <c r="A934" s="80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</row>
    <row r="935">
      <c r="A935" s="80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>
      <c r="A936" s="80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>
      <c r="A937" s="80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>
      <c r="A938" s="80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>
      <c r="A939" s="80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>
      <c r="A940" s="80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>
      <c r="A941" s="80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>
      <c r="A942" s="80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>
      <c r="A943" s="80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>
      <c r="A944" s="80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>
      <c r="A945" s="80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>
      <c r="A946" s="80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  <row r="947">
      <c r="A947" s="80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</row>
    <row r="948">
      <c r="A948" s="80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</row>
    <row r="949">
      <c r="A949" s="80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</row>
    <row r="950">
      <c r="A950" s="80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</row>
    <row r="951">
      <c r="A951" s="80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</row>
    <row r="952">
      <c r="A952" s="80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</row>
    <row r="953">
      <c r="A953" s="80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</row>
    <row r="954">
      <c r="A954" s="80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</row>
    <row r="955">
      <c r="A955" s="80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</row>
    <row r="956">
      <c r="A956" s="80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</row>
    <row r="957">
      <c r="A957" s="80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</row>
    <row r="958">
      <c r="A958" s="80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</row>
    <row r="959">
      <c r="A959" s="80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</row>
    <row r="960">
      <c r="A960" s="80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</row>
    <row r="961">
      <c r="A961" s="80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</row>
    <row r="962">
      <c r="A962" s="80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</row>
    <row r="963">
      <c r="A963" s="80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</row>
    <row r="964">
      <c r="A964" s="80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</row>
    <row r="965">
      <c r="A965" s="80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</row>
    <row r="966">
      <c r="A966" s="80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</row>
    <row r="967">
      <c r="A967" s="80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</row>
    <row r="968">
      <c r="A968" s="80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</row>
    <row r="969">
      <c r="A969" s="80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</row>
    <row r="970">
      <c r="A970" s="80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</row>
    <row r="971">
      <c r="A971" s="80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</row>
    <row r="972">
      <c r="A972" s="80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</row>
    <row r="973">
      <c r="A973" s="80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</row>
    <row r="974">
      <c r="A974" s="80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</row>
    <row r="975">
      <c r="A975" s="80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</row>
    <row r="976">
      <c r="A976" s="80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</row>
    <row r="977">
      <c r="A977" s="80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</row>
    <row r="978">
      <c r="A978" s="80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</row>
    <row r="979">
      <c r="A979" s="80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</row>
    <row r="980">
      <c r="A980" s="80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</row>
    <row r="981">
      <c r="A981" s="80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</row>
    <row r="982">
      <c r="A982" s="80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</row>
    <row r="983">
      <c r="A983" s="80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</row>
    <row r="984">
      <c r="A984" s="80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</row>
    <row r="985">
      <c r="A985" s="80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</row>
    <row r="986">
      <c r="A986" s="80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</row>
    <row r="987">
      <c r="A987" s="80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</row>
    <row r="988">
      <c r="A988" s="80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</row>
    <row r="989">
      <c r="A989" s="80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</row>
    <row r="990">
      <c r="A990" s="80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</row>
    <row r="991">
      <c r="A991" s="80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</row>
    <row r="992">
      <c r="A992" s="80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</row>
    <row r="993">
      <c r="A993" s="80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</row>
    <row r="994">
      <c r="A994" s="80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</row>
    <row r="995">
      <c r="A995" s="80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</row>
    <row r="996">
      <c r="A996" s="80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</row>
    <row r="997">
      <c r="A997" s="80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</row>
    <row r="998">
      <c r="A998" s="80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</row>
    <row r="999">
      <c r="A999" s="80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</row>
    <row r="1000">
      <c r="A1000" s="80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9DAF8"/>
    <outlinePr summaryBelow="0" summaryRight="0"/>
  </sheetPr>
  <sheetViews>
    <sheetView workbookViewId="0"/>
  </sheetViews>
  <sheetFormatPr customHeight="1" defaultColWidth="14.43" defaultRowHeight="15.75"/>
  <cols>
    <col customWidth="1" min="1" max="7" width="17.29"/>
  </cols>
  <sheetData>
    <row r="2">
      <c r="A2" s="90">
        <v>43405.0</v>
      </c>
      <c r="B2" s="91">
        <f t="shared" ref="B2:G2" si="1">A2+1</f>
        <v>43406</v>
      </c>
      <c r="C2" s="91">
        <f t="shared" si="1"/>
        <v>43407</v>
      </c>
      <c r="D2" s="91">
        <f t="shared" si="1"/>
        <v>43408</v>
      </c>
      <c r="E2" s="91">
        <f t="shared" si="1"/>
        <v>43409</v>
      </c>
      <c r="F2" s="91">
        <f t="shared" si="1"/>
        <v>43410</v>
      </c>
      <c r="G2" s="91">
        <f t="shared" si="1"/>
        <v>43411</v>
      </c>
    </row>
    <row r="3" ht="75.0" customHeight="1">
      <c r="A3" s="92" t="str">
        <f>IFERROR(__xludf.DUMMYFUNCTION("IFERROR(JOIN(CHAR(10),FILTER($A$13:$A1000,$B$13:$B1000 = A2)),""No Agenda"")"),"No Agenda")</f>
        <v>No Agenda</v>
      </c>
      <c r="B3" s="92" t="str">
        <f>IFERROR(__xludf.DUMMYFUNCTION("IFERROR(JOIN(CHAR(10),FILTER($A$13:$A1000,$B$13:$B1000 = B2)),""No Agenda"")"),"No Agenda")</f>
        <v>No Agenda</v>
      </c>
      <c r="C3" s="92" t="str">
        <f>IFERROR(__xludf.DUMMYFUNCTION("IFERROR(JOIN(CHAR(10),FILTER($A$13:$A1000,$B$13:$B1000 = C2)),""No Agenda"")"),"No Agenda")</f>
        <v>No Agenda</v>
      </c>
      <c r="D3" s="92" t="str">
        <f>IFERROR(__xludf.DUMMYFUNCTION("IFERROR(JOIN(CHAR(10),FILTER($A$13:$A1000,$B$13:$B1000 = D2)),""No Agenda"")"),"No Agenda")</f>
        <v>No Agenda</v>
      </c>
      <c r="E3" s="92" t="str">
        <f>IFERROR(__xludf.DUMMYFUNCTION("IFERROR(JOIN(CHAR(10),FILTER($A$13:$A1000,$B$13:$B1000 = E2)),""No Agenda"")"),"No Agenda")</f>
        <v>No Agenda</v>
      </c>
      <c r="F3" s="92" t="str">
        <f>IFERROR(__xludf.DUMMYFUNCTION("IFERROR(JOIN(CHAR(10),FILTER($A$13:$A1000,$B$13:$B1000 = F2)),""No Agenda"")"),"No Agenda")</f>
        <v>No Agenda</v>
      </c>
      <c r="G3" s="92" t="str">
        <f>IFERROR(__xludf.DUMMYFUNCTION("IFERROR(JOIN(CHAR(10),FILTER($A$13:$A1000,$B$13:$B1000 = G2)),""No Agenda"")"),"No Agenda")</f>
        <v>No Agenda</v>
      </c>
    </row>
    <row r="4">
      <c r="A4" s="91">
        <f>G2+1</f>
        <v>43412</v>
      </c>
      <c r="B4" s="93">
        <f t="shared" ref="B4:G4" si="2">A4+1</f>
        <v>43413</v>
      </c>
      <c r="C4" s="93">
        <f t="shared" si="2"/>
        <v>43414</v>
      </c>
      <c r="D4" s="93">
        <f t="shared" si="2"/>
        <v>43415</v>
      </c>
      <c r="E4" s="93">
        <f t="shared" si="2"/>
        <v>43416</v>
      </c>
      <c r="F4" s="93">
        <f t="shared" si="2"/>
        <v>43417</v>
      </c>
      <c r="G4" s="93">
        <f t="shared" si="2"/>
        <v>43418</v>
      </c>
    </row>
    <row r="5" ht="75.0" customHeight="1">
      <c r="A5" s="92" t="str">
        <f>IFERROR(__xludf.DUMMYFUNCTION("IFERROR(JOIN(CHAR(10),FILTER($A$13:$A1000,$B$13:$B1000 = A4)),""No Agenda"")"),"No Agenda")</f>
        <v>No Agenda</v>
      </c>
      <c r="B5" s="92" t="str">
        <f>IFERROR(__xludf.DUMMYFUNCTION("IFERROR(JOIN(CHAR(10),FILTER($A$13:$A1000,$B$13:$B1000 = B4)),""No Agenda"")"),"No Agenda")</f>
        <v>No Agenda</v>
      </c>
      <c r="C5" s="92" t="str">
        <f>IFERROR(__xludf.DUMMYFUNCTION("IFERROR(JOIN(CHAR(10),FILTER($A$13:$A1000,$B$13:$B1000 = C4)),""No Agenda"")"),"Go to the doctor")</f>
        <v>Go to the doctor</v>
      </c>
      <c r="D5" s="92" t="str">
        <f>IFERROR(__xludf.DUMMYFUNCTION("IFERROR(JOIN(CHAR(10),FILTER($A$13:$A1000,$B$13:$B1000 = D4)),""No Agenda"")"),"No Agenda")</f>
        <v>No Agenda</v>
      </c>
      <c r="E5" s="92" t="str">
        <f>IFERROR(__xludf.DUMMYFUNCTION("IFERROR(JOIN(CHAR(10),FILTER($A$13:$A1000,$B$13:$B1000 = E4)),""No Agenda"")"),"No Agenda")</f>
        <v>No Agenda</v>
      </c>
      <c r="F5" s="92" t="str">
        <f>IFERROR(__xludf.DUMMYFUNCTION("IFERROR(JOIN(CHAR(10),FILTER($A$13:$A1000,$B$13:$B1000 = F4)),""No Agenda"")"),"No Agenda")</f>
        <v>No Agenda</v>
      </c>
      <c r="G5" s="92" t="str">
        <f>IFERROR(__xludf.DUMMYFUNCTION("IFERROR(JOIN(CHAR(10),FILTER($A$13:$A1000,$B$13:$B1000 = G4)),""No Agenda"")"),"No Agenda")</f>
        <v>No Agenda</v>
      </c>
    </row>
    <row r="6">
      <c r="A6" s="93">
        <f>G4+1</f>
        <v>43419</v>
      </c>
      <c r="B6" s="93">
        <f t="shared" ref="B6:G6" si="3">A6+1</f>
        <v>43420</v>
      </c>
      <c r="C6" s="93">
        <f t="shared" si="3"/>
        <v>43421</v>
      </c>
      <c r="D6" s="93">
        <f t="shared" si="3"/>
        <v>43422</v>
      </c>
      <c r="E6" s="93">
        <f t="shared" si="3"/>
        <v>43423</v>
      </c>
      <c r="F6" s="93">
        <f t="shared" si="3"/>
        <v>43424</v>
      </c>
      <c r="G6" s="93">
        <f t="shared" si="3"/>
        <v>43425</v>
      </c>
    </row>
    <row r="7" ht="75.0" customHeight="1">
      <c r="A7" s="92" t="str">
        <f>IFERROR(__xludf.DUMMYFUNCTION("IFERROR(JOIN(CHAR(10),ARRAYFORMULA(FILTER($A$13:$A1000,$B$13:$B1000 = A6))),""No Agenda"")"),"Go to the dentist")</f>
        <v>Go to the dentist</v>
      </c>
      <c r="B7" s="92" t="str">
        <f>IFERROR(__xludf.DUMMYFUNCTION("IFERROR(JOIN(CHAR(10),ARRAYFORMULA(FILTER($A$13:$A1000,$B$13:$B1000 = B6))),""No Agenda"")"),"No Agenda")</f>
        <v>No Agenda</v>
      </c>
      <c r="C7" s="92" t="str">
        <f>IFERROR(__xludf.DUMMYFUNCTION("IFERROR(JOIN(CHAR(10),ARRAYFORMULA(FILTER($A$13:$A1000,$B$13:$B1000 = C6))),""No Agenda"")"),"No Agenda")</f>
        <v>No Agenda</v>
      </c>
      <c r="D7" s="92" t="str">
        <f>IFERROR(__xludf.DUMMYFUNCTION("IFERROR(JOIN(CHAR(10),ARRAYFORMULA(FILTER($A$13:$A1000,$B$13:$B1000 = D6))),""No Agenda"")"),"No Agenda")</f>
        <v>No Agenda</v>
      </c>
      <c r="E7" s="92" t="str">
        <f>IFERROR(__xludf.DUMMYFUNCTION("IFERROR(JOIN(CHAR(10),ARRAYFORMULA(FILTER($A$13:$A1000,$B$13:$B1000 = E6))),""No Agenda"")"),"No Agenda")</f>
        <v>No Agenda</v>
      </c>
      <c r="F7" s="92" t="str">
        <f>IFERROR(__xludf.DUMMYFUNCTION("IFERROR(JOIN(CHAR(10),ARRAYFORMULA(FILTER($A$13:$A1000,$B$13:$B1000 = F6))),""No Agenda"")"),"No Agenda")</f>
        <v>No Agenda</v>
      </c>
      <c r="G7" s="92" t="str">
        <f>IFERROR(__xludf.DUMMYFUNCTION("IFERROR(JOIN(CHAR(10),ARRAYFORMULA(FILTER($A$13:$A1000,$B$13:$B1000 = G6))),""No Agenda"")"),"No Agenda")</f>
        <v>No Agenda</v>
      </c>
      <c r="H7" s="94"/>
    </row>
    <row r="8">
      <c r="A8" s="95">
        <f>G6+1</f>
        <v>43426</v>
      </c>
      <c r="B8" s="95">
        <f t="shared" ref="B8:G8" si="4">A8+1</f>
        <v>43427</v>
      </c>
      <c r="C8" s="95">
        <f t="shared" si="4"/>
        <v>43428</v>
      </c>
      <c r="D8" s="95">
        <f t="shared" si="4"/>
        <v>43429</v>
      </c>
      <c r="E8" s="95">
        <f t="shared" si="4"/>
        <v>43430</v>
      </c>
      <c r="F8" s="95">
        <f t="shared" si="4"/>
        <v>43431</v>
      </c>
      <c r="G8" s="95">
        <f t="shared" si="4"/>
        <v>43432</v>
      </c>
    </row>
    <row r="9" ht="75.0" customHeight="1">
      <c r="A9" s="92" t="str">
        <f>IFERROR(__xludf.DUMMYFUNCTION("IFERROR(JOIN(CHAR(10),FILTER($A$13:$A1000,$B$13:$B1000 = A8)),""No Agenda"")"),"No Agenda")</f>
        <v>No Agenda</v>
      </c>
      <c r="B9" s="92" t="str">
        <f>IFERROR(__xludf.DUMMYFUNCTION("IFERROR(JOIN(CHAR(10),FILTER($A$13:$A1000,$B$13:$B1000 = B8)),""No Agenda"")"),"No Agenda")</f>
        <v>No Agenda</v>
      </c>
      <c r="C9" s="92" t="str">
        <f>IFERROR(__xludf.DUMMYFUNCTION("IFERROR(JOIN(CHAR(10),FILTER($A$13:$A1000,$B$13:$B1000 = C8)),""No Agenda"")"),"No Agenda")</f>
        <v>No Agenda</v>
      </c>
      <c r="D9" s="92" t="str">
        <f>IFERROR(__xludf.DUMMYFUNCTION("IFERROR(JOIN(CHAR(10),FILTER($A$13:$A1000,$B$13:$B1000 = D8)),""No Agenda"")"),"Thanksgiving")</f>
        <v>Thanksgiving</v>
      </c>
      <c r="E9" s="92" t="str">
        <f>IFERROR(__xludf.DUMMYFUNCTION("IFERROR(JOIN(CHAR(10),FILTER($A$13:$A1000,$B$13:$B1000 = E8)),""No Agenda"")"),"Visit Dad")</f>
        <v>Visit Dad</v>
      </c>
      <c r="F9" s="92" t="str">
        <f>IFERROR(__xludf.DUMMYFUNCTION("IFERROR(JOIN(CHAR(10),FILTER($A$13:$A1000,$B$13:$B1000 = F8)),""No Agenda"")"),"No Agenda")</f>
        <v>No Agenda</v>
      </c>
      <c r="G9" s="96" t="str">
        <f>IFERROR(__xludf.DUMMYFUNCTION("IFERROR(JOIN(CHAR(10),FILTER($A$13:$A1000,$B$13:$B1000 = G8)),""No Agenda"")"),"Visit Mom
Visit Sister")</f>
        <v>Visit Mom
Visit Sister</v>
      </c>
      <c r="H9" s="94"/>
    </row>
    <row r="12">
      <c r="A12" s="54" t="s">
        <v>497</v>
      </c>
      <c r="B12" s="54" t="s">
        <v>96</v>
      </c>
    </row>
    <row r="13">
      <c r="A13" s="61" t="s">
        <v>498</v>
      </c>
      <c r="B13" s="97">
        <v>43419.0</v>
      </c>
    </row>
    <row r="14">
      <c r="A14" s="61" t="s">
        <v>499</v>
      </c>
      <c r="B14" s="97">
        <v>43414.0</v>
      </c>
    </row>
    <row r="15">
      <c r="A15" s="61" t="s">
        <v>500</v>
      </c>
      <c r="B15" s="97">
        <v>43432.0</v>
      </c>
    </row>
    <row r="16">
      <c r="A16" s="61" t="s">
        <v>501</v>
      </c>
      <c r="B16" s="97">
        <v>43430.0</v>
      </c>
    </row>
    <row r="17">
      <c r="A17" s="61" t="s">
        <v>502</v>
      </c>
      <c r="B17" s="97">
        <v>42679.0</v>
      </c>
    </row>
    <row r="18">
      <c r="A18" s="61" t="s">
        <v>503</v>
      </c>
      <c r="B18" s="97">
        <v>43429.0</v>
      </c>
    </row>
    <row r="19">
      <c r="A19" s="98" t="s">
        <v>504</v>
      </c>
      <c r="B19" s="99">
        <v>43432.0</v>
      </c>
    </row>
    <row r="20">
      <c r="A20" s="100"/>
      <c r="B20" s="100"/>
    </row>
    <row r="21">
      <c r="A21" s="100"/>
      <c r="B21" s="100"/>
    </row>
    <row r="22">
      <c r="A22" s="100"/>
      <c r="B22" s="100"/>
    </row>
    <row r="23">
      <c r="A23" s="100"/>
      <c r="B23" s="100"/>
    </row>
    <row r="24">
      <c r="A24" s="100"/>
      <c r="B24" s="100"/>
    </row>
    <row r="25">
      <c r="A25" s="100"/>
      <c r="B25" s="100"/>
    </row>
    <row r="26">
      <c r="A26" s="100"/>
      <c r="B26" s="100"/>
    </row>
    <row r="27">
      <c r="A27" s="100"/>
      <c r="B27" s="100"/>
    </row>
    <row r="28">
      <c r="A28" s="100"/>
      <c r="B28" s="100"/>
    </row>
    <row r="29">
      <c r="A29" s="100"/>
      <c r="B29" s="100"/>
    </row>
    <row r="30">
      <c r="A30" s="100"/>
      <c r="B30" s="100"/>
    </row>
    <row r="31">
      <c r="A31" s="100"/>
      <c r="B31" s="100"/>
    </row>
    <row r="32">
      <c r="A32" s="100"/>
      <c r="B32" s="100"/>
    </row>
    <row r="33">
      <c r="A33" s="100"/>
      <c r="B33" s="100"/>
    </row>
    <row r="34">
      <c r="A34" s="100"/>
      <c r="B34" s="100"/>
    </row>
    <row r="35">
      <c r="A35" s="100"/>
      <c r="B35" s="100"/>
    </row>
    <row r="36">
      <c r="A36" s="100"/>
      <c r="B36" s="100"/>
    </row>
    <row r="37">
      <c r="A37" s="100"/>
      <c r="B37" s="100"/>
    </row>
  </sheetData>
  <conditionalFormatting sqref="A3:G3 A5:G5 A7:G7 A9:G9">
    <cfRule type="notContainsText" dxfId="0" priority="1" operator="notContains" text="No Agenda">
      <formula>ISERROR(SEARCH(("No Agenda"),(A3)))</formula>
    </cfRule>
  </conditionalFormatting>
  <conditionalFormatting sqref="H7">
    <cfRule type="notContainsBlanks" dxfId="1" priority="2">
      <formula>LEN(TRIM(H7))&gt;0</formula>
    </cfRule>
  </conditionalFormatting>
  <drawing r:id="rId1"/>
</worksheet>
</file>