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personal\MPT.Net\MPT\Geometry\docs\"/>
    </mc:Choice>
  </mc:AlternateContent>
  <xr:revisionPtr revIDLastSave="0" documentId="13_ncr:1_{4EA2EC4C-4861-48A6-B0F0-02BE7EE38286}" xr6:coauthVersionLast="45" xr6:coauthVersionMax="45" xr10:uidLastSave="{00000000-0000-0000-0000-000000000000}"/>
  <bookViews>
    <workbookView xWindow="-108" yWindow="-108" windowWidth="23256" windowHeight="12576" tabRatio="824" activeTab="1" xr2:uid="{00000000-000D-0000-FFFF-FFFF00000000}"/>
  </bookViews>
  <sheets>
    <sheet name="Extents" sheetId="4" r:id="rId1"/>
    <sheet name="LineSegment" sheetId="1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" i="12" l="1"/>
  <c r="K36" i="12"/>
  <c r="N42" i="12"/>
  <c r="M42" i="12"/>
  <c r="L42" i="12"/>
  <c r="I42" i="12"/>
  <c r="H42" i="12"/>
  <c r="G42" i="12"/>
  <c r="F42" i="12"/>
  <c r="E42" i="12"/>
  <c r="E41" i="12"/>
  <c r="F41" i="12" s="1"/>
  <c r="M41" i="12"/>
  <c r="H41" i="12"/>
  <c r="L41" i="12"/>
  <c r="N41" i="12" s="1"/>
  <c r="Q41" i="12" s="1"/>
  <c r="E40" i="12"/>
  <c r="F40" i="12" s="1"/>
  <c r="I40" i="12"/>
  <c r="M40" i="12"/>
  <c r="H40" i="12"/>
  <c r="L40" i="12"/>
  <c r="E39" i="12"/>
  <c r="F39" i="12" s="1"/>
  <c r="I39" i="12"/>
  <c r="M39" i="12"/>
  <c r="H39" i="12"/>
  <c r="L39" i="12"/>
  <c r="N39" i="12" s="1"/>
  <c r="I38" i="12"/>
  <c r="H38" i="12"/>
  <c r="E38" i="12"/>
  <c r="F38" i="12" s="1"/>
  <c r="M38" i="12"/>
  <c r="L38" i="12"/>
  <c r="L34" i="12"/>
  <c r="N34" i="12" s="1"/>
  <c r="M34" i="12"/>
  <c r="O34" i="12" s="1"/>
  <c r="L35" i="12"/>
  <c r="M35" i="12"/>
  <c r="L36" i="12"/>
  <c r="N36" i="12" s="1"/>
  <c r="M36" i="12"/>
  <c r="R36" i="12" s="1"/>
  <c r="L37" i="12"/>
  <c r="M37" i="12"/>
  <c r="N33" i="12"/>
  <c r="M33" i="12"/>
  <c r="O33" i="12" s="1"/>
  <c r="L33" i="12"/>
  <c r="P33" i="12" s="1"/>
  <c r="H34" i="12"/>
  <c r="K34" i="12" s="1"/>
  <c r="I34" i="12"/>
  <c r="H35" i="12"/>
  <c r="I35" i="12"/>
  <c r="H36" i="12"/>
  <c r="I36" i="12"/>
  <c r="H37" i="12"/>
  <c r="I37" i="12"/>
  <c r="K37" i="12" s="1"/>
  <c r="I33" i="12"/>
  <c r="H33" i="12"/>
  <c r="E34" i="12"/>
  <c r="F34" i="12" s="1"/>
  <c r="E35" i="12"/>
  <c r="F35" i="12" s="1"/>
  <c r="E36" i="12"/>
  <c r="G36" i="12" s="1"/>
  <c r="E37" i="12"/>
  <c r="F37" i="12" s="1"/>
  <c r="G37" i="12"/>
  <c r="G33" i="12"/>
  <c r="E33" i="12"/>
  <c r="F33" i="12" s="1"/>
  <c r="H25" i="12"/>
  <c r="I25" i="12"/>
  <c r="H26" i="12"/>
  <c r="I26" i="12"/>
  <c r="H27" i="12"/>
  <c r="I27" i="12"/>
  <c r="H28" i="12"/>
  <c r="I28" i="12"/>
  <c r="I24" i="12"/>
  <c r="H24" i="12"/>
  <c r="E25" i="12"/>
  <c r="F25" i="12"/>
  <c r="E26" i="12"/>
  <c r="F26" i="12"/>
  <c r="E27" i="12"/>
  <c r="F27" i="12"/>
  <c r="E28" i="12"/>
  <c r="F28" i="12"/>
  <c r="G28" i="12" s="1"/>
  <c r="F24" i="12"/>
  <c r="G24" i="12" s="1"/>
  <c r="E24" i="12"/>
  <c r="L19" i="12"/>
  <c r="N19" i="12" s="1"/>
  <c r="E19" i="12"/>
  <c r="G19" i="12" s="1"/>
  <c r="L16" i="12"/>
  <c r="N16" i="12" s="1"/>
  <c r="E16" i="12"/>
  <c r="G16" i="12" s="1"/>
  <c r="L18" i="12"/>
  <c r="N18" i="12" s="1"/>
  <c r="E18" i="12"/>
  <c r="G18" i="12" s="1"/>
  <c r="L17" i="12"/>
  <c r="N17" i="12" s="1"/>
  <c r="E17" i="12"/>
  <c r="G17" i="12" s="1"/>
  <c r="L15" i="12"/>
  <c r="N15" i="12" s="1"/>
  <c r="E15" i="12"/>
  <c r="F15" i="12" s="1"/>
  <c r="E4" i="12"/>
  <c r="G4" i="12" s="1"/>
  <c r="K4" i="12" s="1"/>
  <c r="E5" i="12"/>
  <c r="G5" i="12" s="1"/>
  <c r="E6" i="12"/>
  <c r="F6" i="12" s="1"/>
  <c r="G6" i="12"/>
  <c r="E7" i="12"/>
  <c r="G7" i="12" s="1"/>
  <c r="E8" i="12"/>
  <c r="G8" i="12" s="1"/>
  <c r="E9" i="12"/>
  <c r="F9" i="12" s="1"/>
  <c r="E10" i="12"/>
  <c r="G10" i="12" s="1"/>
  <c r="E3" i="12"/>
  <c r="F3" i="12" s="1"/>
  <c r="K19" i="4"/>
  <c r="F10" i="4"/>
  <c r="G10" i="4"/>
  <c r="F11" i="4"/>
  <c r="G11" i="4"/>
  <c r="F12" i="4"/>
  <c r="G12" i="4"/>
  <c r="F9" i="4"/>
  <c r="G9" i="4"/>
  <c r="E10" i="4"/>
  <c r="E11" i="4" s="1"/>
  <c r="E12" i="4" s="1"/>
  <c r="E9" i="4"/>
  <c r="D9" i="4"/>
  <c r="D10" i="4" s="1"/>
  <c r="D11" i="4" s="1"/>
  <c r="D12" i="4" s="1"/>
  <c r="C9" i="4"/>
  <c r="C10" i="4" s="1"/>
  <c r="C11" i="4" s="1"/>
  <c r="C12" i="4" s="1"/>
  <c r="B12" i="4"/>
  <c r="B11" i="4"/>
  <c r="B10" i="4"/>
  <c r="B9" i="4"/>
  <c r="A12" i="4"/>
  <c r="A11" i="4"/>
  <c r="A10" i="4"/>
  <c r="A9" i="4"/>
  <c r="C5" i="4"/>
  <c r="C6" i="4" s="1"/>
  <c r="D5" i="4"/>
  <c r="D6" i="4" s="1"/>
  <c r="E5" i="4"/>
  <c r="E6" i="4"/>
  <c r="E4" i="4"/>
  <c r="D4" i="4"/>
  <c r="C4" i="4"/>
  <c r="D3" i="4"/>
  <c r="C3" i="4"/>
  <c r="G3" i="4"/>
  <c r="F3" i="4"/>
  <c r="E3" i="4"/>
  <c r="R39" i="12" l="1"/>
  <c r="O39" i="12"/>
  <c r="P39" i="12"/>
  <c r="Q39" i="12"/>
  <c r="K5" i="12"/>
  <c r="G15" i="12"/>
  <c r="P15" i="12" s="1"/>
  <c r="F5" i="12"/>
  <c r="J5" i="12" s="1"/>
  <c r="M18" i="12"/>
  <c r="G35" i="12"/>
  <c r="N37" i="12"/>
  <c r="Q37" i="12" s="1"/>
  <c r="P34" i="12"/>
  <c r="O36" i="12"/>
  <c r="J6" i="12"/>
  <c r="F4" i="12"/>
  <c r="M19" i="12"/>
  <c r="G3" i="12"/>
  <c r="M15" i="12"/>
  <c r="G27" i="12"/>
  <c r="K35" i="12"/>
  <c r="Q33" i="12"/>
  <c r="R34" i="12"/>
  <c r="N38" i="12"/>
  <c r="R38" i="12" s="1"/>
  <c r="J10" i="12"/>
  <c r="F10" i="12"/>
  <c r="F19" i="12"/>
  <c r="R33" i="12"/>
  <c r="Q34" i="12"/>
  <c r="G38" i="12"/>
  <c r="N40" i="12"/>
  <c r="G9" i="12"/>
  <c r="J9" i="12" s="1"/>
  <c r="F18" i="12"/>
  <c r="F8" i="12"/>
  <c r="J8" i="12" s="1"/>
  <c r="F17" i="12"/>
  <c r="N35" i="12"/>
  <c r="G40" i="12"/>
  <c r="G41" i="12"/>
  <c r="F7" i="12"/>
  <c r="J7" i="12" s="1"/>
  <c r="F16" i="12"/>
  <c r="G25" i="12"/>
  <c r="P36" i="12"/>
  <c r="O38" i="12"/>
  <c r="G39" i="12"/>
  <c r="M16" i="12"/>
  <c r="Q36" i="12"/>
  <c r="O41" i="12"/>
  <c r="P41" i="12"/>
  <c r="R41" i="12"/>
  <c r="R40" i="12"/>
  <c r="O40" i="12"/>
  <c r="P40" i="12"/>
  <c r="Q40" i="12"/>
  <c r="P38" i="12"/>
  <c r="Q38" i="12"/>
  <c r="K33" i="12"/>
  <c r="G34" i="12"/>
  <c r="F36" i="12"/>
  <c r="G26" i="12"/>
  <c r="O15" i="12"/>
  <c r="P19" i="12"/>
  <c r="O19" i="12"/>
  <c r="P16" i="12"/>
  <c r="O16" i="12"/>
  <c r="P18" i="12"/>
  <c r="O18" i="12"/>
  <c r="J4" i="12"/>
  <c r="K8" i="12"/>
  <c r="K7" i="12"/>
  <c r="K6" i="12"/>
  <c r="K10" i="12"/>
  <c r="F13" i="4"/>
  <c r="F14" i="4" s="1"/>
  <c r="G13" i="4"/>
  <c r="G14" i="4" s="1"/>
  <c r="F6" i="4"/>
  <c r="G6" i="4"/>
  <c r="G5" i="4"/>
  <c r="F5" i="4"/>
  <c r="F4" i="4"/>
  <c r="F7" i="4" s="1"/>
  <c r="F8" i="4" s="1"/>
  <c r="G4" i="4"/>
  <c r="P37" i="12" l="1"/>
  <c r="K9" i="12"/>
  <c r="O35" i="12"/>
  <c r="Q35" i="12"/>
  <c r="R35" i="12"/>
  <c r="P35" i="12"/>
  <c r="R37" i="12"/>
  <c r="O37" i="12"/>
  <c r="G7" i="4"/>
  <c r="G8" i="4" s="1"/>
</calcChain>
</file>

<file path=xl/sharedStrings.xml><?xml version="1.0" encoding="utf-8"?>
<sst xmlns="http://schemas.openxmlformats.org/spreadsheetml/2006/main" count="80" uniqueCount="44">
  <si>
    <t>X</t>
  </si>
  <si>
    <t>Y</t>
  </si>
  <si>
    <t>x</t>
  </si>
  <si>
    <t>y</t>
  </si>
  <si>
    <t>Length</t>
  </si>
  <si>
    <t>x1</t>
  </si>
  <si>
    <t>y1</t>
  </si>
  <si>
    <t>x2</t>
  </si>
  <si>
    <t>y2</t>
  </si>
  <si>
    <t>Rotation(Radians)</t>
  </si>
  <si>
    <t>ResultX</t>
  </si>
  <si>
    <t>ResultY</t>
  </si>
  <si>
    <t>s</t>
  </si>
  <si>
    <t>Rotate</t>
  </si>
  <si>
    <t>Xcenter</t>
  </si>
  <si>
    <t>Ycenter</t>
  </si>
  <si>
    <t>Min</t>
  </si>
  <si>
    <t>Max</t>
  </si>
  <si>
    <t>Intercepts</t>
  </si>
  <si>
    <t>x-intercept</t>
  </si>
  <si>
    <t>y-intercept</t>
  </si>
  <si>
    <t>i coordinate at x-intercept</t>
  </si>
  <si>
    <t>j coordinate at x-intercept</t>
  </si>
  <si>
    <t>i coordinate at y-intercept</t>
  </si>
  <si>
    <t>j coordinate at y-intercept</t>
  </si>
  <si>
    <t>- intercept</t>
  </si>
  <si>
    <t>+ intercept</t>
  </si>
  <si>
    <t>decimal</t>
  </si>
  <si>
    <t>Intersections</t>
  </si>
  <si>
    <t>x-intersection</t>
  </si>
  <si>
    <t>y-intersection</t>
  </si>
  <si>
    <t>slope</t>
  </si>
  <si>
    <t>segment 1</t>
  </si>
  <si>
    <t>segment 2</t>
  </si>
  <si>
    <t>Perpendicular</t>
  </si>
  <si>
    <t>Parallel</t>
  </si>
  <si>
    <t>xo</t>
  </si>
  <si>
    <t>yo</t>
  </si>
  <si>
    <t>deltaX</t>
  </si>
  <si>
    <t>deltaY</t>
  </si>
  <si>
    <t>Length, Xo, Yo</t>
  </si>
  <si>
    <t>X, Y, PointByPathPosition</t>
  </si>
  <si>
    <t>Normal Vector</t>
  </si>
  <si>
    <t>Tangent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</si>
</sst>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1" fillId="3" borderId="0" xfId="0" applyFont="1" applyFill="1"/>
    <xf numFmtId="166" fontId="0" fillId="3" borderId="0" xfId="0" applyNumberFormat="1" applyFill="1"/>
  </cellXfs>
  <cellStyles count="2">
    <cellStyle name="Normal" xfId="0" builtinId="0"/>
    <cellStyle name="Normal 2 2" xfId="1" xr:uid="{C4FB165C-2132-42F8-944E-A2831D18F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11E1-220A-447B-A3F4-1C24A01EFBA2}">
  <sheetPr codeName="Sheet1"/>
  <dimension ref="A1:K19"/>
  <sheetViews>
    <sheetView zoomScaleNormal="100" workbookViewId="0">
      <selection activeCell="K19" sqref="K19"/>
    </sheetView>
  </sheetViews>
  <sheetFormatPr defaultRowHeight="14.4" x14ac:dyDescent="0.3"/>
  <cols>
    <col min="1" max="1" width="11.6640625" customWidth="1"/>
    <col min="2" max="2" width="12" customWidth="1"/>
    <col min="3" max="3" width="16.21875" customWidth="1"/>
    <col min="5" max="5" width="16.33203125" customWidth="1"/>
    <col min="6" max="7" width="12.6640625" bestFit="1" customWidth="1"/>
  </cols>
  <sheetData>
    <row r="1" spans="1:7" s="2" customFormat="1" x14ac:dyDescent="0.3">
      <c r="A1" s="2" t="s">
        <v>13</v>
      </c>
    </row>
    <row r="2" spans="1:7" x14ac:dyDescent="0.3">
      <c r="A2" s="4" t="s">
        <v>0</v>
      </c>
      <c r="B2" s="4" t="s">
        <v>1</v>
      </c>
      <c r="C2" s="4" t="s">
        <v>14</v>
      </c>
      <c r="D2" s="4" t="s">
        <v>15</v>
      </c>
      <c r="E2" s="4" t="s">
        <v>9</v>
      </c>
      <c r="F2" s="4" t="s">
        <v>10</v>
      </c>
      <c r="G2" s="4" t="s">
        <v>11</v>
      </c>
    </row>
    <row r="3" spans="1:7" x14ac:dyDescent="0.3">
      <c r="A3">
        <v>0</v>
      </c>
      <c r="B3">
        <v>-2</v>
      </c>
      <c r="C3">
        <f>A3+(A5-A3)/2</f>
        <v>2.5</v>
      </c>
      <c r="D3">
        <f>B3+(B5-B3)/2</f>
        <v>2.5</v>
      </c>
      <c r="E3">
        <f t="shared" ref="E3:E11" si="0">PI()/4</f>
        <v>0.78539816339744828</v>
      </c>
      <c r="F3">
        <f>ROUND(((A3-C3)*COS(E3)-(B3-D3)*SIN(E3))+C3,6)</f>
        <v>3.9142139999999999</v>
      </c>
      <c r="G3">
        <f>ROUND(((A3-C3)*SIN(E3)+(B3-D3)*COS(E3))+D3,6)</f>
        <v>-2.4497469999999999</v>
      </c>
    </row>
    <row r="4" spans="1:7" x14ac:dyDescent="0.3">
      <c r="A4">
        <v>0</v>
      </c>
      <c r="B4">
        <v>7</v>
      </c>
      <c r="C4">
        <f>C3</f>
        <v>2.5</v>
      </c>
      <c r="D4">
        <f>D3</f>
        <v>2.5</v>
      </c>
      <c r="E4">
        <f>E3</f>
        <v>0.78539816339744828</v>
      </c>
      <c r="F4">
        <f t="shared" ref="F4:F6" si="1">ROUND(((A4-C4)*COS(E4)-(B4-D4)*SIN(E4))+C4,6)</f>
        <v>-2.4497469999999999</v>
      </c>
      <c r="G4">
        <f t="shared" ref="G4:G6" si="2">ROUND(((A4-C4)*SIN(E4)+(B4-D4)*COS(E4))+D4,6)</f>
        <v>3.9142139999999999</v>
      </c>
    </row>
    <row r="5" spans="1:7" x14ac:dyDescent="0.3">
      <c r="A5">
        <v>5</v>
      </c>
      <c r="B5">
        <v>7</v>
      </c>
      <c r="C5">
        <f t="shared" ref="C5:C6" si="3">C4</f>
        <v>2.5</v>
      </c>
      <c r="D5">
        <f t="shared" ref="D5:D6" si="4">D4</f>
        <v>2.5</v>
      </c>
      <c r="E5">
        <f t="shared" ref="E5:E6" si="5">E4</f>
        <v>0.78539816339744828</v>
      </c>
      <c r="F5">
        <f t="shared" si="1"/>
        <v>1.0857859999999999</v>
      </c>
      <c r="G5">
        <f t="shared" si="2"/>
        <v>7.4497470000000003</v>
      </c>
    </row>
    <row r="6" spans="1:7" x14ac:dyDescent="0.3">
      <c r="A6">
        <v>5</v>
      </c>
      <c r="B6">
        <v>-2</v>
      </c>
      <c r="C6">
        <f t="shared" si="3"/>
        <v>2.5</v>
      </c>
      <c r="D6">
        <f t="shared" si="4"/>
        <v>2.5</v>
      </c>
      <c r="E6">
        <f t="shared" si="5"/>
        <v>0.78539816339744828</v>
      </c>
      <c r="F6">
        <f t="shared" si="1"/>
        <v>7.4497470000000003</v>
      </c>
      <c r="G6">
        <f t="shared" si="2"/>
        <v>1.0857859999999999</v>
      </c>
    </row>
    <row r="7" spans="1:7" x14ac:dyDescent="0.3">
      <c r="E7" s="13" t="s">
        <v>16</v>
      </c>
      <c r="F7">
        <f>MIN(F3:F6)</f>
        <v>-2.4497469999999999</v>
      </c>
      <c r="G7">
        <f>MIN(G3:G6)</f>
        <v>-2.4497469999999999</v>
      </c>
    </row>
    <row r="8" spans="1:7" x14ac:dyDescent="0.3">
      <c r="E8" s="13" t="s">
        <v>17</v>
      </c>
      <c r="F8">
        <f>MAX(F3:F7)</f>
        <v>7.4497470000000003</v>
      </c>
      <c r="G8">
        <f>MAX(G3:G7)</f>
        <v>7.4497470000000003</v>
      </c>
    </row>
    <row r="9" spans="1:7" x14ac:dyDescent="0.3">
      <c r="A9">
        <f>F7</f>
        <v>-2.4497469999999999</v>
      </c>
      <c r="B9">
        <f>G7</f>
        <v>-2.4497469999999999</v>
      </c>
      <c r="C9">
        <f>A9+(A11-A9)/2</f>
        <v>2.5000000000000004</v>
      </c>
      <c r="D9">
        <f>B9+(B11-B9)/2</f>
        <v>2.5000000000000004</v>
      </c>
      <c r="E9">
        <f>1.8*PI()</f>
        <v>5.6548667764616276</v>
      </c>
      <c r="F9">
        <f>ROUND(((A9-C9)*COS(E9)-(B9-D9)*SIN(E9))+C9,6)</f>
        <v>-4.413818</v>
      </c>
      <c r="G9">
        <f>ROUND(((A9-C9)*SIN(E9)+(B9-D9)*COS(E9))+D9,6)</f>
        <v>1.4049590000000001</v>
      </c>
    </row>
    <row r="10" spans="1:7" x14ac:dyDescent="0.3">
      <c r="A10">
        <f>F7</f>
        <v>-2.4497469999999999</v>
      </c>
      <c r="B10">
        <f>G8</f>
        <v>7.4497470000000003</v>
      </c>
      <c r="C10">
        <f t="shared" ref="C10:C12" si="6">C9</f>
        <v>2.5000000000000004</v>
      </c>
      <c r="D10">
        <f t="shared" ref="D10:D12" si="7">D9</f>
        <v>2.5000000000000004</v>
      </c>
      <c r="E10">
        <f t="shared" ref="E10:E12" si="8">E9</f>
        <v>5.6548667764616276</v>
      </c>
      <c r="F10">
        <f t="shared" ref="F10:F12" si="9">ROUND(((A10-C10)*COS(E10)-(B10-D10)*SIN(E10))+C10,6)</f>
        <v>1.4049590000000001</v>
      </c>
      <c r="G10">
        <f t="shared" ref="G10:G12" si="10">ROUND(((A10-C10)*SIN(E10)+(B10-D10)*COS(E10))+D10,6)</f>
        <v>9.4138179999999991</v>
      </c>
    </row>
    <row r="11" spans="1:7" x14ac:dyDescent="0.3">
      <c r="A11">
        <f>F8</f>
        <v>7.4497470000000003</v>
      </c>
      <c r="B11">
        <f>G8</f>
        <v>7.4497470000000003</v>
      </c>
      <c r="C11">
        <f t="shared" si="6"/>
        <v>2.5000000000000004</v>
      </c>
      <c r="D11">
        <f t="shared" si="7"/>
        <v>2.5000000000000004</v>
      </c>
      <c r="E11">
        <f t="shared" si="8"/>
        <v>5.6548667764616276</v>
      </c>
      <c r="F11">
        <f t="shared" si="9"/>
        <v>9.4138179999999991</v>
      </c>
      <c r="G11">
        <f t="shared" si="10"/>
        <v>3.5950410000000002</v>
      </c>
    </row>
    <row r="12" spans="1:7" x14ac:dyDescent="0.3">
      <c r="A12">
        <f>F8</f>
        <v>7.4497470000000003</v>
      </c>
      <c r="B12">
        <f>G7</f>
        <v>-2.4497469999999999</v>
      </c>
      <c r="C12">
        <f t="shared" si="6"/>
        <v>2.5000000000000004</v>
      </c>
      <c r="D12">
        <f t="shared" si="7"/>
        <v>2.5000000000000004</v>
      </c>
      <c r="E12">
        <f t="shared" si="8"/>
        <v>5.6548667764616276</v>
      </c>
      <c r="F12">
        <f t="shared" si="9"/>
        <v>3.5950410000000002</v>
      </c>
      <c r="G12">
        <f t="shared" si="10"/>
        <v>-4.413818</v>
      </c>
    </row>
    <row r="13" spans="1:7" x14ac:dyDescent="0.3">
      <c r="E13" s="13" t="s">
        <v>16</v>
      </c>
      <c r="F13">
        <f>MIN(F9:F12)</f>
        <v>-4.413818</v>
      </c>
      <c r="G13">
        <f>MIN(G9:G12)</f>
        <v>-4.413818</v>
      </c>
    </row>
    <row r="14" spans="1:7" x14ac:dyDescent="0.3">
      <c r="E14" s="13" t="s">
        <v>17</v>
      </c>
      <c r="F14">
        <f>MAX(F9:F13)</f>
        <v>9.4138179999999991</v>
      </c>
      <c r="G14">
        <f>MAX(G9:G13)</f>
        <v>9.4138179999999991</v>
      </c>
    </row>
    <row r="19" spans="11:11" x14ac:dyDescent="0.3">
      <c r="K19">
        <f>31/5</f>
        <v>6.2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20A0-5044-4817-9532-D9946D0E8FC8}">
  <dimension ref="A1:R42"/>
  <sheetViews>
    <sheetView tabSelected="1" topLeftCell="A25" workbookViewId="0">
      <selection activeCell="K42" sqref="K42"/>
    </sheetView>
  </sheetViews>
  <sheetFormatPr defaultRowHeight="14.4" x14ac:dyDescent="0.3"/>
  <cols>
    <col min="6" max="6" width="12.6640625" bestFit="1" customWidth="1"/>
    <col min="7" max="7" width="12.5546875" bestFit="1" customWidth="1"/>
    <col min="8" max="8" width="13.44140625" customWidth="1"/>
    <col min="9" max="9" width="12.5546875" bestFit="1" customWidth="1"/>
    <col min="10" max="10" width="9.33203125" customWidth="1"/>
    <col min="11" max="11" width="10.33203125" customWidth="1"/>
    <col min="12" max="13" width="11" customWidth="1"/>
    <col min="14" max="14" width="12.88671875" customWidth="1"/>
    <col min="15" max="15" width="12.44140625" bestFit="1" customWidth="1"/>
    <col min="16" max="16" width="12.5546875" bestFit="1" customWidth="1"/>
    <col min="17" max="18" width="9.21875" bestFit="1" customWidth="1"/>
  </cols>
  <sheetData>
    <row r="1" spans="1:17" s="2" customFormat="1" x14ac:dyDescent="0.3">
      <c r="A1" s="2" t="s">
        <v>18</v>
      </c>
    </row>
    <row r="2" spans="1:17" x14ac:dyDescent="0.3">
      <c r="A2" s="4" t="s">
        <v>5</v>
      </c>
      <c r="B2" s="4" t="s">
        <v>6</v>
      </c>
      <c r="C2" s="4" t="s">
        <v>7</v>
      </c>
      <c r="D2" s="4" t="s">
        <v>8</v>
      </c>
      <c r="E2" s="4" t="s">
        <v>31</v>
      </c>
      <c r="F2" s="4" t="s">
        <v>19</v>
      </c>
      <c r="G2" s="4" t="s">
        <v>20</v>
      </c>
    </row>
    <row r="3" spans="1:17" x14ac:dyDescent="0.3">
      <c r="A3">
        <v>0</v>
      </c>
      <c r="B3">
        <v>0</v>
      </c>
      <c r="C3">
        <v>0</v>
      </c>
      <c r="D3">
        <v>0</v>
      </c>
      <c r="E3" t="e">
        <f>(D3-B3)/(C3-A3)</f>
        <v>#DIV/0!</v>
      </c>
      <c r="F3" t="e">
        <f>A3-B3/E3</f>
        <v>#DIV/0!</v>
      </c>
      <c r="G3" t="e">
        <f>B3-A3*E3</f>
        <v>#DIV/0!</v>
      </c>
    </row>
    <row r="4" spans="1:17" x14ac:dyDescent="0.3">
      <c r="A4">
        <v>1</v>
      </c>
      <c r="B4">
        <v>0</v>
      </c>
      <c r="C4">
        <v>2</v>
      </c>
      <c r="D4">
        <v>3</v>
      </c>
      <c r="E4">
        <f t="shared" ref="E4:E10" si="0">(D4-B4)/(C4-A4)</f>
        <v>3</v>
      </c>
      <c r="F4">
        <f t="shared" ref="F4:F10" si="1">A4-B4/E4</f>
        <v>1</v>
      </c>
      <c r="G4">
        <f t="shared" ref="G4:G10" si="2">B4-A4*E4</f>
        <v>-3</v>
      </c>
      <c r="H4" s="1" t="s">
        <v>21</v>
      </c>
      <c r="J4" t="str">
        <f>"[TestCase("&amp;A4&amp;", "&amp;B4&amp;", "&amp;C4&amp;", "&amp;D4&amp;", "&amp;ROUND(F4,6)&amp;")]    // "&amp;H4</f>
        <v>[TestCase(1, 0, 2, 3, 1)]    // i coordinate at x-intercept</v>
      </c>
      <c r="K4" t="str">
        <f>"[TestCase("&amp;A4&amp;", "&amp;B4&amp;", "&amp;C4&amp;", "&amp;D4&amp;", "&amp;ROUND(G4,6)&amp;")]    // "&amp;H4</f>
        <v>[TestCase(1, 0, 2, 3, -3)]    // i coordinate at x-intercept</v>
      </c>
    </row>
    <row r="5" spans="1:17" x14ac:dyDescent="0.3">
      <c r="A5">
        <v>1</v>
      </c>
      <c r="B5">
        <v>2</v>
      </c>
      <c r="C5">
        <v>-4</v>
      </c>
      <c r="D5">
        <v>0</v>
      </c>
      <c r="E5">
        <f t="shared" si="0"/>
        <v>0.4</v>
      </c>
      <c r="F5">
        <f t="shared" si="1"/>
        <v>-4</v>
      </c>
      <c r="G5">
        <f t="shared" si="2"/>
        <v>1.6</v>
      </c>
      <c r="H5" s="1" t="s">
        <v>22</v>
      </c>
      <c r="J5" t="str">
        <f t="shared" ref="J5:J9" si="3">"[TestCase("&amp;A5&amp;", "&amp;B5&amp;", "&amp;C5&amp;", "&amp;D5&amp;", "&amp;ROUND(F5,6)&amp;")]    // "&amp;H5</f>
        <v>[TestCase(1, 2, -4, 0, -4)]    // j coordinate at x-intercept</v>
      </c>
      <c r="K5" t="str">
        <f t="shared" ref="K5:K9" si="4">"[TestCase("&amp;A5&amp;", "&amp;B5&amp;", "&amp;C5&amp;", "&amp;D5&amp;", "&amp;ROUND(G5,6)&amp;")]    // "&amp;H5</f>
        <v>[TestCase(1, 2, -4, 0, 1.6)]    // j coordinate at x-intercept</v>
      </c>
    </row>
    <row r="6" spans="1:17" x14ac:dyDescent="0.3">
      <c r="A6">
        <v>0</v>
      </c>
      <c r="B6">
        <v>1</v>
      </c>
      <c r="C6">
        <v>2</v>
      </c>
      <c r="D6">
        <v>3</v>
      </c>
      <c r="E6">
        <f t="shared" si="0"/>
        <v>1</v>
      </c>
      <c r="F6">
        <f t="shared" si="1"/>
        <v>-1</v>
      </c>
      <c r="G6">
        <f t="shared" si="2"/>
        <v>1</v>
      </c>
      <c r="H6" s="1" t="s">
        <v>23</v>
      </c>
      <c r="J6" t="str">
        <f t="shared" si="3"/>
        <v>[TestCase(0, 1, 2, 3, -1)]    // i coordinate at y-intercept</v>
      </c>
      <c r="K6" t="str">
        <f t="shared" si="4"/>
        <v>[TestCase(0, 1, 2, 3, 1)]    // i coordinate at y-intercept</v>
      </c>
    </row>
    <row r="7" spans="1:17" x14ac:dyDescent="0.3">
      <c r="A7">
        <v>1</v>
      </c>
      <c r="B7">
        <v>2</v>
      </c>
      <c r="C7">
        <v>0</v>
      </c>
      <c r="D7">
        <v>-4</v>
      </c>
      <c r="E7">
        <f t="shared" si="0"/>
        <v>6</v>
      </c>
      <c r="F7">
        <f t="shared" si="1"/>
        <v>0.66666666666666674</v>
      </c>
      <c r="G7">
        <f t="shared" si="2"/>
        <v>-4</v>
      </c>
      <c r="H7" s="1" t="s">
        <v>24</v>
      </c>
      <c r="J7" t="str">
        <f t="shared" si="3"/>
        <v>[TestCase(1, 2, 0, -4, 0.666667)]    // j coordinate at y-intercept</v>
      </c>
      <c r="K7" t="str">
        <f t="shared" si="4"/>
        <v>[TestCase(1, 2, 0, -4, -4)]    // j coordinate at y-intercept</v>
      </c>
    </row>
    <row r="8" spans="1:17" x14ac:dyDescent="0.3">
      <c r="A8">
        <v>1</v>
      </c>
      <c r="B8">
        <v>2</v>
      </c>
      <c r="C8">
        <v>3</v>
      </c>
      <c r="D8">
        <v>4</v>
      </c>
      <c r="E8">
        <f t="shared" si="0"/>
        <v>1</v>
      </c>
      <c r="F8">
        <f t="shared" si="1"/>
        <v>-1</v>
      </c>
      <c r="G8">
        <f t="shared" si="2"/>
        <v>1</v>
      </c>
      <c r="H8" s="1" t="s">
        <v>26</v>
      </c>
      <c r="J8" t="str">
        <f t="shared" si="3"/>
        <v>[TestCase(1, 2, 3, 4, -1)]    // + intercept</v>
      </c>
      <c r="K8" t="str">
        <f t="shared" si="4"/>
        <v>[TestCase(1, 2, 3, 4, 1)]    // + intercept</v>
      </c>
    </row>
    <row r="9" spans="1:17" x14ac:dyDescent="0.3">
      <c r="A9">
        <v>-1</v>
      </c>
      <c r="B9">
        <v>-2</v>
      </c>
      <c r="C9">
        <v>-3</v>
      </c>
      <c r="D9">
        <v>-4</v>
      </c>
      <c r="E9">
        <f t="shared" si="0"/>
        <v>1</v>
      </c>
      <c r="F9">
        <f t="shared" si="1"/>
        <v>1</v>
      </c>
      <c r="G9">
        <f t="shared" si="2"/>
        <v>-1</v>
      </c>
      <c r="H9" s="1" t="s">
        <v>25</v>
      </c>
      <c r="J9" t="str">
        <f t="shared" si="3"/>
        <v>[TestCase(-1, -2, -3, -4, 1)]    // - intercept</v>
      </c>
      <c r="K9" t="str">
        <f t="shared" si="4"/>
        <v>[TestCase(-1, -2, -3, -4, -1)]    // - intercept</v>
      </c>
    </row>
    <row r="10" spans="1:17" x14ac:dyDescent="0.3">
      <c r="A10">
        <v>1.5</v>
      </c>
      <c r="B10">
        <v>2.75</v>
      </c>
      <c r="C10">
        <v>3.75</v>
      </c>
      <c r="D10">
        <v>4.5</v>
      </c>
      <c r="E10">
        <f t="shared" si="0"/>
        <v>0.77777777777777779</v>
      </c>
      <c r="F10">
        <f t="shared" si="1"/>
        <v>-2.0357142857142856</v>
      </c>
      <c r="G10">
        <f t="shared" si="2"/>
        <v>1.5833333333333333</v>
      </c>
      <c r="H10" t="s">
        <v>27</v>
      </c>
      <c r="J10" t="str">
        <f t="shared" ref="J10" si="5">"[TestCase("&amp;A10&amp;", "&amp;B10&amp;", "&amp;C10&amp;", "&amp;D10&amp;", "&amp;ROUND(F10,6)&amp;")]    // "&amp;H10</f>
        <v>[TestCase(1.5, 2.75, 3.75, 4.5, -2.035714)]    // decimal</v>
      </c>
      <c r="K10" t="str">
        <f t="shared" ref="K10" si="6">"[TestCase("&amp;A10&amp;", "&amp;B10&amp;", "&amp;C10&amp;", "&amp;D10&amp;", "&amp;ROUND(G10,6)&amp;")]    // "&amp;H10</f>
        <v>[TestCase(1.5, 2.75, 3.75, 4.5, 1.583333)]    // decimal</v>
      </c>
    </row>
    <row r="12" spans="1:17" s="2" customFormat="1" x14ac:dyDescent="0.3">
      <c r="A12" s="2" t="s">
        <v>28</v>
      </c>
    </row>
    <row r="13" spans="1:17" s="3" customFormat="1" x14ac:dyDescent="0.3">
      <c r="A13" s="12" t="s">
        <v>32</v>
      </c>
      <c r="B13" s="12"/>
      <c r="C13" s="12"/>
      <c r="D13" s="12"/>
      <c r="E13" s="12"/>
      <c r="F13" s="12"/>
      <c r="G13" s="12"/>
      <c r="H13" s="14" t="s">
        <v>33</v>
      </c>
      <c r="I13" s="15"/>
      <c r="J13" s="15"/>
      <c r="K13" s="15"/>
      <c r="L13" s="15"/>
      <c r="M13" s="15"/>
      <c r="N13" s="16"/>
    </row>
    <row r="14" spans="1:17" x14ac:dyDescent="0.3">
      <c r="A14" s="4" t="s">
        <v>5</v>
      </c>
      <c r="B14" s="4" t="s">
        <v>6</v>
      </c>
      <c r="C14" s="4" t="s">
        <v>7</v>
      </c>
      <c r="D14" s="4" t="s">
        <v>8</v>
      </c>
      <c r="E14" s="4" t="s">
        <v>31</v>
      </c>
      <c r="F14" s="4" t="s">
        <v>19</v>
      </c>
      <c r="G14" s="4" t="s">
        <v>20</v>
      </c>
      <c r="H14" s="6" t="s">
        <v>5</v>
      </c>
      <c r="I14" s="7" t="s">
        <v>6</v>
      </c>
      <c r="J14" s="7" t="s">
        <v>7</v>
      </c>
      <c r="K14" s="7" t="s">
        <v>8</v>
      </c>
      <c r="L14" s="7" t="s">
        <v>31</v>
      </c>
      <c r="M14" s="7" t="s">
        <v>19</v>
      </c>
      <c r="N14" s="9" t="s">
        <v>20</v>
      </c>
      <c r="O14" s="4" t="s">
        <v>29</v>
      </c>
      <c r="P14" s="4" t="s">
        <v>30</v>
      </c>
    </row>
    <row r="15" spans="1:17" x14ac:dyDescent="0.3">
      <c r="A15" s="5">
        <v>0</v>
      </c>
      <c r="B15" s="5">
        <v>0</v>
      </c>
      <c r="C15" s="5">
        <v>0</v>
      </c>
      <c r="D15" s="5">
        <v>0</v>
      </c>
      <c r="E15" t="e">
        <f>(D15-B15)/(C15-A15)</f>
        <v>#DIV/0!</v>
      </c>
      <c r="F15" t="e">
        <f>A15-B15/E15</f>
        <v>#DIV/0!</v>
      </c>
      <c r="G15" t="e">
        <f>B15-A15*E15</f>
        <v>#DIV/0!</v>
      </c>
      <c r="H15" s="17">
        <v>0</v>
      </c>
      <c r="I15" s="18">
        <v>0</v>
      </c>
      <c r="J15" s="18">
        <v>0</v>
      </c>
      <c r="K15" s="18">
        <v>0</v>
      </c>
      <c r="L15" s="8" t="e">
        <f>(K15-I15)/(J15-H15)</f>
        <v>#DIV/0!</v>
      </c>
      <c r="M15" s="8" t="e">
        <f>H15-I15/L15</f>
        <v>#DIV/0!</v>
      </c>
      <c r="N15" s="10" t="e">
        <f>I15-H15*L15</f>
        <v>#DIV/0!</v>
      </c>
      <c r="O15" t="e">
        <f>(G15-N15)/(L15-E15)</f>
        <v>#DIV/0!</v>
      </c>
      <c r="P15" t="e">
        <f>G15+E15*(G15-N15)/(L15-E15)</f>
        <v>#DIV/0!</v>
      </c>
    </row>
    <row r="16" spans="1:17" x14ac:dyDescent="0.3">
      <c r="A16" s="5">
        <v>1</v>
      </c>
      <c r="B16" s="5">
        <v>2</v>
      </c>
      <c r="C16" s="5">
        <v>3</v>
      </c>
      <c r="D16" s="5">
        <v>4</v>
      </c>
      <c r="E16">
        <f>(D16-B16)/(C16-A16)</f>
        <v>1</v>
      </c>
      <c r="F16">
        <f t="shared" ref="F16:F19" si="7">A16-B16/E16</f>
        <v>-1</v>
      </c>
      <c r="G16">
        <f>B16-A16*E16</f>
        <v>1</v>
      </c>
      <c r="H16" s="17">
        <v>1</v>
      </c>
      <c r="I16" s="18">
        <v>3</v>
      </c>
      <c r="J16" s="18">
        <v>3</v>
      </c>
      <c r="K16" s="18">
        <v>5</v>
      </c>
      <c r="L16" s="8">
        <f>(K16-I16)/(J16-H16)</f>
        <v>1</v>
      </c>
      <c r="M16" s="8">
        <f t="shared" ref="M16:M19" si="8">H16-I16/L16</f>
        <v>-2</v>
      </c>
      <c r="N16" s="10">
        <f>I16-H16*L16</f>
        <v>2</v>
      </c>
      <c r="O16" t="e">
        <f>(G16-N16)/(L16-E16)</f>
        <v>#DIV/0!</v>
      </c>
      <c r="P16" t="e">
        <f>G16+E16*(G16-N16)/(L16-E16)</f>
        <v>#DIV/0!</v>
      </c>
      <c r="Q16" t="s">
        <v>35</v>
      </c>
    </row>
    <row r="17" spans="1:18" x14ac:dyDescent="0.3">
      <c r="A17" s="5">
        <v>-5</v>
      </c>
      <c r="B17" s="5">
        <v>1</v>
      </c>
      <c r="C17" s="5">
        <v>5</v>
      </c>
      <c r="D17" s="5">
        <v>1</v>
      </c>
      <c r="E17">
        <f>(D17-B17)/(C17-A17)</f>
        <v>0</v>
      </c>
      <c r="F17" t="e">
        <f t="shared" si="7"/>
        <v>#DIV/0!</v>
      </c>
      <c r="G17">
        <f>B17-A17*E17</f>
        <v>1</v>
      </c>
      <c r="H17" s="17">
        <v>3.3</v>
      </c>
      <c r="I17" s="18">
        <v>-2.4</v>
      </c>
      <c r="J17" s="18">
        <v>3.3</v>
      </c>
      <c r="K17" s="18">
        <v>6.6</v>
      </c>
      <c r="L17" s="8" t="e">
        <f>(K17-I17)/(J17-H17)</f>
        <v>#DIV/0!</v>
      </c>
      <c r="M17" s="18">
        <v>3.3</v>
      </c>
      <c r="N17" s="10" t="e">
        <f>I17-H17*L17</f>
        <v>#DIV/0!</v>
      </c>
      <c r="O17" s="5">
        <v>3.3</v>
      </c>
      <c r="P17" s="5">
        <v>1</v>
      </c>
      <c r="Q17" t="s">
        <v>34</v>
      </c>
    </row>
    <row r="18" spans="1:18" x14ac:dyDescent="0.3">
      <c r="A18" s="5">
        <v>1</v>
      </c>
      <c r="B18" s="5">
        <v>2</v>
      </c>
      <c r="C18" s="5">
        <v>3</v>
      </c>
      <c r="D18" s="5">
        <v>4</v>
      </c>
      <c r="E18">
        <f>(D18-B18)/(C18-A18)</f>
        <v>1</v>
      </c>
      <c r="F18">
        <f t="shared" si="7"/>
        <v>-1</v>
      </c>
      <c r="G18">
        <f>B18-A18*E18</f>
        <v>1</v>
      </c>
      <c r="H18" s="17">
        <v>3.3</v>
      </c>
      <c r="I18" s="18">
        <v>-2.4</v>
      </c>
      <c r="J18" s="18">
        <v>-5.7</v>
      </c>
      <c r="K18" s="18">
        <v>6.6</v>
      </c>
      <c r="L18" s="8">
        <f>(K18-I18)/(J18-H18)</f>
        <v>-1</v>
      </c>
      <c r="M18" s="8">
        <f t="shared" si="8"/>
        <v>0.89999999999999991</v>
      </c>
      <c r="N18" s="10">
        <f>I18-H18*L18</f>
        <v>0.89999999999999991</v>
      </c>
      <c r="O18">
        <f>(G18-N18)/(L18-E18)</f>
        <v>-5.0000000000000044E-2</v>
      </c>
      <c r="P18">
        <f>G18+E18*(G18-N18)/(L18-E18)</f>
        <v>0.95</v>
      </c>
      <c r="Q18" t="s">
        <v>34</v>
      </c>
    </row>
    <row r="19" spans="1:18" x14ac:dyDescent="0.3">
      <c r="A19" s="5">
        <v>1</v>
      </c>
      <c r="B19" s="5">
        <v>2</v>
      </c>
      <c r="C19" s="5">
        <v>3</v>
      </c>
      <c r="D19" s="5">
        <v>4</v>
      </c>
      <c r="E19">
        <f>(D19-B19)/(C19-A19)</f>
        <v>1</v>
      </c>
      <c r="F19">
        <f t="shared" si="7"/>
        <v>-1</v>
      </c>
      <c r="G19">
        <f>B19-A19*E19</f>
        <v>1</v>
      </c>
      <c r="H19" s="17">
        <v>3.3</v>
      </c>
      <c r="I19" s="18">
        <v>-2.4</v>
      </c>
      <c r="J19" s="18">
        <v>-1</v>
      </c>
      <c r="K19" s="18">
        <v>6.6</v>
      </c>
      <c r="L19" s="8">
        <f>(K19-I19)/(J19-H19)</f>
        <v>-2.0930232558139537</v>
      </c>
      <c r="M19" s="8">
        <f t="shared" si="8"/>
        <v>2.1533333333333333</v>
      </c>
      <c r="N19" s="10">
        <f>I19-H19*L19</f>
        <v>4.506976744186046</v>
      </c>
      <c r="O19">
        <f>(G19-N19)/(L19-E19)</f>
        <v>1.1338345864661652</v>
      </c>
      <c r="P19">
        <f>G19+E19*(G19-N19)/(L19-E19)</f>
        <v>2.1338345864661652</v>
      </c>
    </row>
    <row r="22" spans="1:18" s="2" customFormat="1" x14ac:dyDescent="0.3">
      <c r="A22" s="2" t="s">
        <v>40</v>
      </c>
    </row>
    <row r="23" spans="1:18" x14ac:dyDescent="0.3">
      <c r="A23" s="4" t="s">
        <v>5</v>
      </c>
      <c r="B23" s="4" t="s">
        <v>6</v>
      </c>
      <c r="C23" s="4" t="s">
        <v>7</v>
      </c>
      <c r="D23" s="4" t="s">
        <v>8</v>
      </c>
      <c r="E23" s="4" t="s">
        <v>38</v>
      </c>
      <c r="F23" s="4" t="s">
        <v>39</v>
      </c>
      <c r="G23" s="4" t="s">
        <v>4</v>
      </c>
      <c r="H23" s="4" t="s">
        <v>36</v>
      </c>
      <c r="I23" s="4" t="s">
        <v>37</v>
      </c>
    </row>
    <row r="24" spans="1:18" x14ac:dyDescent="0.3">
      <c r="A24" s="5">
        <v>1</v>
      </c>
      <c r="B24" s="5">
        <v>1</v>
      </c>
      <c r="C24" s="5">
        <v>2</v>
      </c>
      <c r="D24" s="5">
        <v>1</v>
      </c>
      <c r="E24">
        <f>C24-A24</f>
        <v>1</v>
      </c>
      <c r="F24">
        <f>D24-B24</f>
        <v>0</v>
      </c>
      <c r="G24">
        <f>SQRT(E24^2+F24^2)</f>
        <v>1</v>
      </c>
      <c r="H24">
        <f>0.5*(A24+C24)</f>
        <v>1.5</v>
      </c>
      <c r="I24">
        <f>0.5*(B24+D24)</f>
        <v>1</v>
      </c>
    </row>
    <row r="25" spans="1:18" x14ac:dyDescent="0.3">
      <c r="A25" s="5">
        <v>1</v>
      </c>
      <c r="B25" s="5">
        <v>1</v>
      </c>
      <c r="C25" s="5">
        <v>1</v>
      </c>
      <c r="D25" s="5">
        <v>2</v>
      </c>
      <c r="E25">
        <f t="shared" ref="E25:E28" si="9">C25-A25</f>
        <v>0</v>
      </c>
      <c r="F25">
        <f t="shared" ref="F25:F28" si="10">D25-B25</f>
        <v>1</v>
      </c>
      <c r="G25">
        <f t="shared" ref="G25:G28" si="11">SQRT(E25^2+F25^2)</f>
        <v>1</v>
      </c>
      <c r="H25">
        <f t="shared" ref="H25:H28" si="12">0.5*(A25+C25)</f>
        <v>1</v>
      </c>
      <c r="I25">
        <f t="shared" ref="I25:I28" si="13">0.5*(B25+D25)</f>
        <v>1.5</v>
      </c>
    </row>
    <row r="26" spans="1:18" x14ac:dyDescent="0.3">
      <c r="A26" s="5">
        <v>1</v>
      </c>
      <c r="B26" s="5">
        <v>2</v>
      </c>
      <c r="C26" s="5">
        <v>3</v>
      </c>
      <c r="D26" s="5">
        <v>4</v>
      </c>
      <c r="E26">
        <f t="shared" si="9"/>
        <v>2</v>
      </c>
      <c r="F26">
        <f t="shared" si="10"/>
        <v>2</v>
      </c>
      <c r="G26">
        <f t="shared" si="11"/>
        <v>2.8284271247461903</v>
      </c>
      <c r="H26">
        <f t="shared" si="12"/>
        <v>2</v>
      </c>
      <c r="I26">
        <f t="shared" si="13"/>
        <v>3</v>
      </c>
    </row>
    <row r="27" spans="1:18" x14ac:dyDescent="0.3">
      <c r="A27" s="5">
        <v>-1</v>
      </c>
      <c r="B27" s="5">
        <v>-2</v>
      </c>
      <c r="C27" s="5">
        <v>-3</v>
      </c>
      <c r="D27" s="5">
        <v>-4</v>
      </c>
      <c r="E27">
        <f t="shared" si="9"/>
        <v>-2</v>
      </c>
      <c r="F27">
        <f t="shared" si="10"/>
        <v>-2</v>
      </c>
      <c r="G27">
        <f t="shared" si="11"/>
        <v>2.8284271247461903</v>
      </c>
      <c r="H27">
        <f t="shared" si="12"/>
        <v>-2</v>
      </c>
      <c r="I27">
        <f t="shared" si="13"/>
        <v>-3</v>
      </c>
    </row>
    <row r="28" spans="1:18" x14ac:dyDescent="0.3">
      <c r="A28" s="5">
        <v>1</v>
      </c>
      <c r="B28" s="5">
        <v>2</v>
      </c>
      <c r="C28" s="5">
        <v>-3</v>
      </c>
      <c r="D28" s="5">
        <v>-4</v>
      </c>
      <c r="E28">
        <f t="shared" si="9"/>
        <v>-4</v>
      </c>
      <c r="F28">
        <f t="shared" si="10"/>
        <v>-6</v>
      </c>
      <c r="G28">
        <f t="shared" si="11"/>
        <v>7.2111025509279782</v>
      </c>
      <c r="H28">
        <f t="shared" si="12"/>
        <v>-1</v>
      </c>
      <c r="I28">
        <f t="shared" si="13"/>
        <v>-1</v>
      </c>
    </row>
    <row r="30" spans="1:18" s="2" customFormat="1" x14ac:dyDescent="0.3">
      <c r="A30" s="2" t="s">
        <v>41</v>
      </c>
    </row>
    <row r="31" spans="1:18" s="3" customFormat="1" x14ac:dyDescent="0.3">
      <c r="O31" s="12" t="s">
        <v>42</v>
      </c>
      <c r="P31" s="12"/>
      <c r="Q31" s="12" t="s">
        <v>43</v>
      </c>
      <c r="R31" s="12"/>
    </row>
    <row r="32" spans="1:18" x14ac:dyDescent="0.3">
      <c r="A32" s="4" t="s">
        <v>5</v>
      </c>
      <c r="B32" s="4" t="s">
        <v>6</v>
      </c>
      <c r="C32" s="4" t="s">
        <v>7</v>
      </c>
      <c r="D32" s="4" t="s">
        <v>8</v>
      </c>
      <c r="E32" s="4" t="s">
        <v>31</v>
      </c>
      <c r="F32" s="4" t="s">
        <v>19</v>
      </c>
      <c r="G32" s="4" t="s">
        <v>20</v>
      </c>
      <c r="H32" s="19" t="s">
        <v>2</v>
      </c>
      <c r="I32" s="19" t="s">
        <v>3</v>
      </c>
      <c r="J32" s="4" t="s">
        <v>12</v>
      </c>
      <c r="K32" s="19" t="s">
        <v>12</v>
      </c>
      <c r="L32" s="4" t="s">
        <v>38</v>
      </c>
      <c r="M32" s="4" t="s">
        <v>39</v>
      </c>
      <c r="N32" s="4" t="s">
        <v>4</v>
      </c>
      <c r="O32" s="19" t="s">
        <v>2</v>
      </c>
      <c r="P32" s="19" t="s">
        <v>3</v>
      </c>
      <c r="Q32" s="19" t="s">
        <v>2</v>
      </c>
      <c r="R32" s="19" t="s">
        <v>3</v>
      </c>
    </row>
    <row r="33" spans="1:18" x14ac:dyDescent="0.3">
      <c r="A33" s="5">
        <v>1</v>
      </c>
      <c r="B33" s="5">
        <v>1</v>
      </c>
      <c r="C33" s="5">
        <v>2</v>
      </c>
      <c r="D33" s="5">
        <v>1</v>
      </c>
      <c r="E33">
        <f>(D33-B33)/(C33-A33)</f>
        <v>0</v>
      </c>
      <c r="F33" t="e">
        <f>A33-B33/E33</f>
        <v>#DIV/0!</v>
      </c>
      <c r="G33">
        <f>B33-A33*E33</f>
        <v>1</v>
      </c>
      <c r="H33" s="11">
        <f>A33+J33*(C33-A33)</f>
        <v>1.25</v>
      </c>
      <c r="I33" s="11">
        <f>B33+J33*(D33-B33)</f>
        <v>1</v>
      </c>
      <c r="J33" s="5">
        <v>0.25</v>
      </c>
      <c r="K33" s="11">
        <f>SQRT((H33-A33)^2+(I33-B33)^2)/SQRT((C33-A33)^2+(D33-B33)^2)</f>
        <v>0.25</v>
      </c>
      <c r="L33">
        <f>C33-A33</f>
        <v>1</v>
      </c>
      <c r="M33">
        <f>D33-B33</f>
        <v>0</v>
      </c>
      <c r="N33">
        <f>SQRT(L33^2+M33^2)</f>
        <v>1</v>
      </c>
      <c r="O33" s="11">
        <f>-M33/$N33</f>
        <v>0</v>
      </c>
      <c r="P33" s="11">
        <f>L33/$N33</f>
        <v>1</v>
      </c>
      <c r="Q33" s="11">
        <f>L33/$N33</f>
        <v>1</v>
      </c>
      <c r="R33" s="11">
        <f>M33/$N33</f>
        <v>0</v>
      </c>
    </row>
    <row r="34" spans="1:18" x14ac:dyDescent="0.3">
      <c r="A34" s="5">
        <v>1</v>
      </c>
      <c r="B34" s="5">
        <v>1</v>
      </c>
      <c r="C34" s="5">
        <v>1</v>
      </c>
      <c r="D34" s="5">
        <v>2</v>
      </c>
      <c r="E34" t="e">
        <f t="shared" ref="E34:E41" si="14">(D34-B34)/(C34-A34)</f>
        <v>#DIV/0!</v>
      </c>
      <c r="F34" t="e">
        <f t="shared" ref="F34:F41" si="15">A34-B34/E34</f>
        <v>#DIV/0!</v>
      </c>
      <c r="G34" t="e">
        <f t="shared" ref="G34:G41" si="16">B34-A34*E34</f>
        <v>#DIV/0!</v>
      </c>
      <c r="H34" s="11">
        <f t="shared" ref="H34:H37" si="17">A34+J34*(C34-A34)</f>
        <v>1</v>
      </c>
      <c r="I34" s="11">
        <f t="shared" ref="I34:I37" si="18">B34+J34*(D34-B34)</f>
        <v>1.25</v>
      </c>
      <c r="J34" s="5">
        <v>0.25</v>
      </c>
      <c r="K34" s="11">
        <f>SQRT((H34-A34)^2+(I34-B34)^2)/SQRT((C34-A34)^2+(D34-B34)^2)</f>
        <v>0.25</v>
      </c>
      <c r="L34">
        <f t="shared" ref="L34:L41" si="19">C34-A34</f>
        <v>0</v>
      </c>
      <c r="M34">
        <f t="shared" ref="M34:M41" si="20">D34-B34</f>
        <v>1</v>
      </c>
      <c r="N34">
        <f t="shared" ref="N34:N41" si="21">SQRT(L34^2+M34^2)</f>
        <v>1</v>
      </c>
      <c r="O34" s="11">
        <f t="shared" ref="O34:O41" si="22">-M34/$N34</f>
        <v>-1</v>
      </c>
      <c r="P34" s="11">
        <f t="shared" ref="P34:P41" si="23">L34/$N34</f>
        <v>0</v>
      </c>
      <c r="Q34" s="11">
        <f t="shared" ref="Q34:Q41" si="24">L34/$N34</f>
        <v>0</v>
      </c>
      <c r="R34" s="11">
        <f t="shared" ref="R34:R41" si="25">M34/$N34</f>
        <v>1</v>
      </c>
    </row>
    <row r="35" spans="1:18" x14ac:dyDescent="0.3">
      <c r="A35" s="5">
        <v>1</v>
      </c>
      <c r="B35" s="5">
        <v>2</v>
      </c>
      <c r="C35" s="5">
        <v>3</v>
      </c>
      <c r="D35" s="5">
        <v>4</v>
      </c>
      <c r="E35">
        <f t="shared" si="14"/>
        <v>1</v>
      </c>
      <c r="F35">
        <f t="shared" si="15"/>
        <v>-1</v>
      </c>
      <c r="G35">
        <f t="shared" si="16"/>
        <v>1</v>
      </c>
      <c r="H35" s="11">
        <f t="shared" si="17"/>
        <v>1.5</v>
      </c>
      <c r="I35" s="11">
        <f t="shared" si="18"/>
        <v>2.5</v>
      </c>
      <c r="J35" s="5">
        <v>0.25</v>
      </c>
      <c r="K35" s="11">
        <f>SQRT((H35-A35)^2+(I35-B35)^2)/SQRT((C35-A35)^2+(D35-B35)^2)</f>
        <v>0.25</v>
      </c>
      <c r="L35">
        <f t="shared" si="19"/>
        <v>2</v>
      </c>
      <c r="M35">
        <f t="shared" si="20"/>
        <v>2</v>
      </c>
      <c r="N35">
        <f t="shared" si="21"/>
        <v>2.8284271247461903</v>
      </c>
      <c r="O35" s="20">
        <f t="shared" si="22"/>
        <v>-0.70710678118654746</v>
      </c>
      <c r="P35" s="20">
        <f t="shared" si="23"/>
        <v>0.70710678118654746</v>
      </c>
      <c r="Q35" s="11">
        <f t="shared" si="24"/>
        <v>0.70710678118654746</v>
      </c>
      <c r="R35" s="11">
        <f t="shared" si="25"/>
        <v>0.70710678118654746</v>
      </c>
    </row>
    <row r="36" spans="1:18" x14ac:dyDescent="0.3">
      <c r="A36" s="5">
        <v>-1</v>
      </c>
      <c r="B36" s="5">
        <v>-2</v>
      </c>
      <c r="C36" s="5">
        <v>-3</v>
      </c>
      <c r="D36" s="5">
        <v>-4</v>
      </c>
      <c r="E36">
        <f t="shared" si="14"/>
        <v>1</v>
      </c>
      <c r="F36">
        <f t="shared" si="15"/>
        <v>1</v>
      </c>
      <c r="G36">
        <f t="shared" si="16"/>
        <v>-1</v>
      </c>
      <c r="H36" s="11">
        <f t="shared" si="17"/>
        <v>-1.5</v>
      </c>
      <c r="I36" s="11">
        <f t="shared" si="18"/>
        <v>-2.5</v>
      </c>
      <c r="J36" s="5">
        <v>0.25</v>
      </c>
      <c r="K36" s="11">
        <f>SQRT((H36-A36)^2+(I36-B36)^2)/SQRT((C36-A36)^2+(D36-B36)^2)</f>
        <v>0.25</v>
      </c>
      <c r="L36">
        <f t="shared" si="19"/>
        <v>-2</v>
      </c>
      <c r="M36">
        <f t="shared" si="20"/>
        <v>-2</v>
      </c>
      <c r="N36">
        <f t="shared" si="21"/>
        <v>2.8284271247461903</v>
      </c>
      <c r="O36" s="20">
        <f t="shared" si="22"/>
        <v>0.70710678118654746</v>
      </c>
      <c r="P36" s="20">
        <f t="shared" si="23"/>
        <v>-0.70710678118654746</v>
      </c>
      <c r="Q36" s="20">
        <f t="shared" si="24"/>
        <v>-0.70710678118654746</v>
      </c>
      <c r="R36" s="20">
        <f t="shared" si="25"/>
        <v>-0.70710678118654746</v>
      </c>
    </row>
    <row r="37" spans="1:18" x14ac:dyDescent="0.3">
      <c r="A37" s="5">
        <v>1</v>
      </c>
      <c r="B37" s="5">
        <v>2</v>
      </c>
      <c r="C37" s="5">
        <v>-3</v>
      </c>
      <c r="D37" s="5">
        <v>-4</v>
      </c>
      <c r="E37">
        <f t="shared" si="14"/>
        <v>1.5</v>
      </c>
      <c r="F37">
        <f t="shared" si="15"/>
        <v>-0.33333333333333326</v>
      </c>
      <c r="G37">
        <f t="shared" si="16"/>
        <v>0.5</v>
      </c>
      <c r="H37" s="11">
        <f t="shared" si="17"/>
        <v>-0.19999999999999996</v>
      </c>
      <c r="I37" s="11">
        <f t="shared" si="18"/>
        <v>0.20000000000000018</v>
      </c>
      <c r="J37" s="5">
        <v>0.3</v>
      </c>
      <c r="K37" s="11">
        <f>SQRT((H37-A37)^2+(I37-B37)^2)/SQRT((C37-A37)^2+(D37-B37)^2)</f>
        <v>0.3</v>
      </c>
      <c r="L37">
        <f t="shared" si="19"/>
        <v>-4</v>
      </c>
      <c r="M37">
        <f t="shared" si="20"/>
        <v>-6</v>
      </c>
      <c r="N37">
        <f t="shared" si="21"/>
        <v>7.2111025509279782</v>
      </c>
      <c r="O37" s="20">
        <f t="shared" si="22"/>
        <v>0.83205029433784372</v>
      </c>
      <c r="P37" s="20">
        <f t="shared" si="23"/>
        <v>-0.55470019622522915</v>
      </c>
      <c r="Q37" s="20">
        <f t="shared" si="24"/>
        <v>-0.55470019622522915</v>
      </c>
      <c r="R37" s="20">
        <f t="shared" si="25"/>
        <v>-0.83205029433784372</v>
      </c>
    </row>
    <row r="38" spans="1:18" x14ac:dyDescent="0.3">
      <c r="A38" s="5">
        <v>3</v>
      </c>
      <c r="B38" s="5">
        <v>4</v>
      </c>
      <c r="C38" s="5">
        <v>1</v>
      </c>
      <c r="D38" s="5">
        <v>2</v>
      </c>
      <c r="E38">
        <f t="shared" si="14"/>
        <v>1</v>
      </c>
      <c r="F38">
        <f t="shared" si="15"/>
        <v>-1</v>
      </c>
      <c r="G38">
        <f t="shared" si="16"/>
        <v>1</v>
      </c>
      <c r="H38" s="11">
        <f t="shared" ref="H38:H41" si="26">A38+J38*(C38-A38)</f>
        <v>2</v>
      </c>
      <c r="I38" s="11">
        <f t="shared" ref="I38:I41" si="27">B38+J38*(D38-B38)</f>
        <v>3</v>
      </c>
      <c r="J38" s="5">
        <v>0.5</v>
      </c>
      <c r="L38">
        <f t="shared" si="19"/>
        <v>-2</v>
      </c>
      <c r="M38">
        <f t="shared" si="20"/>
        <v>-2</v>
      </c>
      <c r="N38">
        <f t="shared" si="21"/>
        <v>2.8284271247461903</v>
      </c>
      <c r="O38" s="20">
        <f t="shared" si="22"/>
        <v>0.70710678118654746</v>
      </c>
      <c r="P38" s="20">
        <f t="shared" si="23"/>
        <v>-0.70710678118654746</v>
      </c>
      <c r="Q38" s="20">
        <f t="shared" si="24"/>
        <v>-0.70710678118654746</v>
      </c>
      <c r="R38" s="20">
        <f t="shared" si="25"/>
        <v>-0.70710678118654746</v>
      </c>
    </row>
    <row r="39" spans="1:18" x14ac:dyDescent="0.3">
      <c r="A39" s="5">
        <v>1</v>
      </c>
      <c r="B39" s="5">
        <v>1</v>
      </c>
      <c r="C39" s="5">
        <v>3</v>
      </c>
      <c r="D39" s="5">
        <v>1</v>
      </c>
      <c r="E39">
        <f t="shared" si="14"/>
        <v>0</v>
      </c>
      <c r="F39" t="e">
        <f t="shared" si="15"/>
        <v>#DIV/0!</v>
      </c>
      <c r="G39">
        <f t="shared" si="16"/>
        <v>1</v>
      </c>
      <c r="H39" s="11">
        <f t="shared" si="26"/>
        <v>2</v>
      </c>
      <c r="I39" s="11">
        <f t="shared" si="27"/>
        <v>1</v>
      </c>
      <c r="J39" s="5">
        <v>0.5</v>
      </c>
      <c r="L39">
        <f t="shared" si="19"/>
        <v>2</v>
      </c>
      <c r="M39">
        <f t="shared" si="20"/>
        <v>0</v>
      </c>
      <c r="N39">
        <f t="shared" si="21"/>
        <v>2</v>
      </c>
      <c r="O39" s="20">
        <f t="shared" si="22"/>
        <v>0</v>
      </c>
      <c r="P39" s="20">
        <f t="shared" si="23"/>
        <v>1</v>
      </c>
      <c r="Q39" s="20">
        <f t="shared" si="24"/>
        <v>1</v>
      </c>
      <c r="R39" s="20">
        <f t="shared" si="25"/>
        <v>0</v>
      </c>
    </row>
    <row r="40" spans="1:18" x14ac:dyDescent="0.3">
      <c r="A40" s="5">
        <v>1</v>
      </c>
      <c r="B40" s="5">
        <v>2</v>
      </c>
      <c r="C40" s="5">
        <v>1</v>
      </c>
      <c r="D40" s="5">
        <v>4</v>
      </c>
      <c r="E40" t="e">
        <f t="shared" si="14"/>
        <v>#DIV/0!</v>
      </c>
      <c r="F40" t="e">
        <f t="shared" si="15"/>
        <v>#DIV/0!</v>
      </c>
      <c r="G40" t="e">
        <f t="shared" si="16"/>
        <v>#DIV/0!</v>
      </c>
      <c r="H40" s="11">
        <f t="shared" si="26"/>
        <v>1</v>
      </c>
      <c r="I40" s="11">
        <f t="shared" si="27"/>
        <v>3</v>
      </c>
      <c r="J40" s="5">
        <v>0.5</v>
      </c>
      <c r="L40">
        <f t="shared" si="19"/>
        <v>0</v>
      </c>
      <c r="M40">
        <f t="shared" si="20"/>
        <v>2</v>
      </c>
      <c r="N40">
        <f t="shared" si="21"/>
        <v>2</v>
      </c>
      <c r="O40" s="20">
        <f t="shared" si="22"/>
        <v>-1</v>
      </c>
      <c r="P40" s="20">
        <f t="shared" si="23"/>
        <v>0</v>
      </c>
      <c r="Q40" s="20">
        <f t="shared" si="24"/>
        <v>0</v>
      </c>
      <c r="R40" s="20">
        <f t="shared" si="25"/>
        <v>1</v>
      </c>
    </row>
    <row r="41" spans="1:18" x14ac:dyDescent="0.3">
      <c r="A41" s="5">
        <v>1</v>
      </c>
      <c r="B41" s="5">
        <v>2</v>
      </c>
      <c r="C41" s="5">
        <v>3</v>
      </c>
      <c r="D41" s="5">
        <v>4</v>
      </c>
      <c r="E41">
        <f t="shared" si="14"/>
        <v>1</v>
      </c>
      <c r="F41">
        <f t="shared" si="15"/>
        <v>-1</v>
      </c>
      <c r="G41">
        <f t="shared" si="16"/>
        <v>1</v>
      </c>
      <c r="H41" s="11">
        <f t="shared" si="26"/>
        <v>2</v>
      </c>
      <c r="I41" s="11">
        <f>B41+J41*(D41-B41)</f>
        <v>3</v>
      </c>
      <c r="J41" s="5">
        <v>0.5</v>
      </c>
      <c r="L41">
        <f t="shared" si="19"/>
        <v>2</v>
      </c>
      <c r="M41">
        <f t="shared" si="20"/>
        <v>2</v>
      </c>
      <c r="N41">
        <f t="shared" si="21"/>
        <v>2.8284271247461903</v>
      </c>
      <c r="O41" s="20">
        <f t="shared" si="22"/>
        <v>-0.70710678118654746</v>
      </c>
      <c r="P41" s="20">
        <f t="shared" si="23"/>
        <v>0.70710678118654746</v>
      </c>
      <c r="Q41" s="20">
        <f t="shared" si="24"/>
        <v>0.70710678118654746</v>
      </c>
      <c r="R41" s="20">
        <f t="shared" si="25"/>
        <v>0.70710678118654746</v>
      </c>
    </row>
    <row r="42" spans="1:18" x14ac:dyDescent="0.3">
      <c r="A42" s="5">
        <v>1.2</v>
      </c>
      <c r="B42" s="5">
        <v>3.4</v>
      </c>
      <c r="C42" s="5">
        <v>6.7</v>
      </c>
      <c r="D42" s="5">
        <v>9.1</v>
      </c>
      <c r="E42">
        <f t="shared" ref="E42" si="28">(D42-B42)/(C42-A42)</f>
        <v>1.0363636363636362</v>
      </c>
      <c r="F42">
        <f t="shared" ref="F42" si="29">A42-B42/E42</f>
        <v>-2.0807017543859656</v>
      </c>
      <c r="G42">
        <f t="shared" ref="G42" si="30">B42-A42*E42</f>
        <v>2.1563636363636363</v>
      </c>
      <c r="H42" s="11">
        <f t="shared" ref="H42" si="31">A42+J42*(C42-A42)</f>
        <v>2.8499999999999996</v>
      </c>
      <c r="I42" s="11">
        <f t="shared" ref="I42" si="32">B42+J42*(D42-B42)</f>
        <v>5.1099999999999994</v>
      </c>
      <c r="J42" s="5">
        <v>0.3</v>
      </c>
      <c r="L42">
        <f t="shared" ref="L42" si="33">C42-A42</f>
        <v>5.5</v>
      </c>
      <c r="M42">
        <f t="shared" ref="M42" si="34">D42-B42</f>
        <v>5.6999999999999993</v>
      </c>
      <c r="N42">
        <f t="shared" ref="N42" si="35">SQRT(L42^2+M42^2)</f>
        <v>7.9208585393251401</v>
      </c>
    </row>
  </sheetData>
  <mergeCells count="4">
    <mergeCell ref="H13:N13"/>
    <mergeCell ref="A13:G13"/>
    <mergeCell ref="O31:P31"/>
    <mergeCell ref="Q31:R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Extents</vt:lpstr>
      <vt:lpstr>LineSegment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Thomas</dc:creator>
  <cp:lastModifiedBy>Mark Thomas</cp:lastModifiedBy>
  <dcterms:created xsi:type="dcterms:W3CDTF">2015-06-05T18:17:20Z</dcterms:created>
  <dcterms:modified xsi:type="dcterms:W3CDTF">2020-06-08T00:12:40Z</dcterms:modified>
</cp:coreProperties>
</file>