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rsonal\MPT.Net\MPT\SymbolicMath\docs\"/>
    </mc:Choice>
  </mc:AlternateContent>
  <xr:revisionPtr revIDLastSave="0" documentId="10_ncr:8100000_{A5F06789-6DA2-40E1-B76B-61155D35336B}" xr6:coauthVersionLast="34" xr6:coauthVersionMax="34" xr10:uidLastSave="{00000000-0000-0000-0000-000000000000}"/>
  <bookViews>
    <workbookView xWindow="0" yWindow="0" windowWidth="20604" windowHeight="9156" xr2:uid="{A80D5415-1304-4836-A328-3B2FE02CB3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64" i="1"/>
  <c r="B46" i="1" l="1"/>
  <c r="B44" i="1"/>
  <c r="B65" i="1"/>
  <c r="B89" i="1"/>
  <c r="B90" i="1"/>
  <c r="B91" i="1"/>
  <c r="B88" i="1"/>
  <c r="B54" i="1"/>
  <c r="B59" i="1"/>
  <c r="B63" i="1"/>
  <c r="B62" i="1"/>
  <c r="B61" i="1"/>
  <c r="B60" i="1"/>
  <c r="B58" i="1"/>
  <c r="B57" i="1"/>
  <c r="B79" i="1"/>
  <c r="B78" i="1"/>
  <c r="B77" i="1"/>
  <c r="B87" i="1"/>
  <c r="B86" i="1"/>
  <c r="B85" i="1"/>
  <c r="B84" i="1"/>
  <c r="B83" i="1"/>
  <c r="B82" i="1"/>
  <c r="B80" i="1"/>
  <c r="B81" i="1"/>
  <c r="B76" i="1"/>
  <c r="B75" i="1"/>
  <c r="B74" i="1"/>
  <c r="B73" i="1"/>
  <c r="B56" i="1"/>
  <c r="B55" i="1"/>
  <c r="B68" i="1"/>
  <c r="B67" i="1"/>
  <c r="B49" i="1"/>
  <c r="B66" i="1"/>
  <c r="B72" i="1"/>
  <c r="B71" i="1"/>
  <c r="B70" i="1"/>
  <c r="B69" i="1"/>
  <c r="B53" i="1"/>
  <c r="B52" i="1"/>
  <c r="B51" i="1"/>
  <c r="B50" i="1"/>
  <c r="B48" i="1"/>
  <c r="B42" i="1"/>
  <c r="B47" i="1"/>
  <c r="B45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<sst xmlns="http://schemas.openxmlformats.org/spreadsheetml/2006/main" count="103" uniqueCount="97">
  <si>
    <t>Calculations</t>
  </si>
  <si>
    <t>Calc #</t>
  </si>
  <si>
    <t xml:space="preserve">        [TestCase("-A", ExpectedResult = 0)]//(2)</t>
  </si>
  <si>
    <t xml:space="preserve">        [TestCase("A^n", ExpectedResult = 0)]//(3)</t>
  </si>
  <si>
    <t xml:space="preserve">        [TestCase("-A^n", ExpectedResult = 0)]//(4)</t>
  </si>
  <si>
    <t xml:space="preserve">        [TestCase("A^-n", ExpectedResult = 0)]//(5)</t>
  </si>
  <si>
    <t xml:space="preserve">        [TestCase("-A^-n", ExpectedResult = 0)]//(6)</t>
  </si>
  <si>
    <t xml:space="preserve">        [TestCase("A", ExpectedResult = 0)]//(1)                            // Primitive</t>
  </si>
  <si>
    <t xml:space="preserve">        [TestCase("A^n^m", ExpectedResult = 0)]//(7)</t>
  </si>
  <si>
    <t xml:space="preserve">        [TestCase("-A^-n^-m", ExpectedResult = 0)]//(8)</t>
  </si>
  <si>
    <t xml:space="preserve">        [TestCase("-A^n^-m", ExpectedResult = 0)]//(9)</t>
  </si>
  <si>
    <t xml:space="preserve">        [TestCase("A^-n^m", ExpectedResult = 0)]//(10)</t>
  </si>
  <si>
    <t xml:space="preserve">        [TestCase("A^n^m^p", ExpectedResult = 0)]//(11)</t>
  </si>
  <si>
    <t xml:space="preserve">        [TestCase("-A^-n^-m^-p", ExpectedResult = 0)]//(12)</t>
  </si>
  <si>
    <t xml:space="preserve">        [TestCase("A*B", ExpectedResult = 0)]//(13)                        // Product/Quotient</t>
  </si>
  <si>
    <t xml:space="preserve">        [TestCase("A/B", ExpectedResult = 0)]//(14)</t>
  </si>
  <si>
    <t xml:space="preserve">        [TestCase("A*B/C", ExpectedResult = 0)]//(15)</t>
  </si>
  <si>
    <t xml:space="preserve">        [TestCase("A*B*C/D", ExpectedResult = 0)]//(16)</t>
  </si>
  <si>
    <t xml:space="preserve">        [TestCase("A/B*C", ExpectedResult = 0)]//(17)</t>
  </si>
  <si>
    <t xml:space="preserve">        [TestCase("A/B*C*D", ExpectedResult = 0)]//(18)</t>
  </si>
  <si>
    <t xml:space="preserve">        [TestCase("A*B/C*D", ExpectedResult = 0)]//(19)</t>
  </si>
  <si>
    <t xml:space="preserve">        [TestCase("A/B*C/D", ExpectedResult = 0)]//(20)</t>
  </si>
  <si>
    <t xml:space="preserve">        [TestCase("A*B*C/D*E*F", ExpectedResult = 0)]//(21)</t>
  </si>
  <si>
    <t xml:space="preserve">        [TestCase("A/B/C*D/E/F", ExpectedResult = 0)]//(22)</t>
  </si>
  <si>
    <t xml:space="preserve">        [TestCase("A^n*B^m", ExpectedResult = 0)]//(23)                // Sum/Difference</t>
  </si>
  <si>
    <t xml:space="preserve">        [TestCase("A+B", ExpectedResult = 0)]//(24)</t>
  </si>
  <si>
    <t xml:space="preserve">        [TestCase("A-B", ExpectedResult = 0)]//(25)</t>
  </si>
  <si>
    <t xml:space="preserve">        [TestCase("A+B-C", ExpectedResult = 0)]//(26)</t>
  </si>
  <si>
    <t xml:space="preserve">        [TestCase("A-B+C", ExpectedResult = 0)]//(27)</t>
  </si>
  <si>
    <t xml:space="preserve">        [TestCase("A+B+C-D-E-F+G", ExpectedResult = 0)]//(28)</t>
  </si>
  <si>
    <t xml:space="preserve">        [TestCase("A-B-C+D+E+F-G", ExpectedResult = 0)]//(29)</t>
  </si>
  <si>
    <t xml:space="preserve">        [TestCase("A^n+B^m", ExpectedResult = 0)]//(30)</t>
  </si>
  <si>
    <t xml:space="preserve">        [TestCase("A+-B", ExpectedResult = 0)]//(31)</t>
  </si>
  <si>
    <t xml:space="preserve">        [TestCase("A--B", ExpectedResult = 0)]//(32)</t>
  </si>
  <si>
    <t xml:space="preserve">        [TestCase("A*-B", ExpectedResult = 0)]//(33)</t>
  </si>
  <si>
    <t xml:space="preserve">        [TestCase("A/-B", ExpectedResult = 0)]//(34)</t>
  </si>
  <si>
    <t xml:space="preserve">        [TestCase("A*B-C", ExpectedResult = 0)]//(35)                  // Mixed</t>
  </si>
  <si>
    <t xml:space="preserve">        [TestCase("A/B-C", ExpectedResult = 0)]//(36)</t>
  </si>
  <si>
    <t xml:space="preserve">        [TestCase("A+B*C", ExpectedResult = 0)]//(37)</t>
  </si>
  <si>
    <t xml:space="preserve">        [TestCase("A-B/C", ExpectedResult = 0)]//(38)</t>
  </si>
  <si>
    <t xml:space="preserve">        [TestCase("A+B-C*D/E^F", ExpectedResult = 0)]//(39)</t>
  </si>
  <si>
    <t xml:space="preserve">        [TestCase("A^(n^m)", ExpectedResult = 0)]//(40)                    // Primitive (Group)</t>
  </si>
  <si>
    <t xml:space="preserve">        [TestCase("-A^(-n^-m)", ExpectedResult = 0)]//(41)</t>
  </si>
  <si>
    <t xml:space="preserve">        [TestCase("-A^(n^-m)", ExpectedResult = 0)]//(42)</t>
  </si>
  <si>
    <t xml:space="preserve">        [TestCase("A^(-n^m)", ExpectedResult = 0)]//(43)</t>
  </si>
  <si>
    <t xml:space="preserve">        [TestCase("(A*B)", ExpectedResult = 0)]//(44)                      // Product/Quotient (Group)</t>
  </si>
  <si>
    <t xml:space="preserve">        [TestCase("-(A*B)", ExpectedResult = 0)]//(45)</t>
  </si>
  <si>
    <t xml:space="preserve">        [TestCase("-(A*B)^n", ExpectedResult = 0)]//(46)</t>
  </si>
  <si>
    <t xml:space="preserve">        [TestCase("-(A/B)", ExpectedResult = 0)]//(47)</t>
  </si>
  <si>
    <t xml:space="preserve">        [TestCase("-(A/B)^n", ExpectedResult = 0)]//(48)</t>
  </si>
  <si>
    <t xml:space="preserve">        [TestCase("(A*B)*(C*D)", ExpectedResult = 0)]//(49)</t>
  </si>
  <si>
    <t xml:space="preserve">        [TestCase("(A/B)/(C/D)", ExpectedResult = 0)]//(50)</t>
  </si>
  <si>
    <t xml:space="preserve">        [TestCase("(A*B*C)*(D*E*F)", ExpectedResult = 0)]//(51)</t>
  </si>
  <si>
    <t xml:space="preserve">        [TestCase("(A/B/C)/(D/E/F)", ExpectedResult = 0)]//(52)</t>
  </si>
  <si>
    <t xml:space="preserve">        [TestCase("(A/B)^n*(B*C)^m", ExpectedResult = 0)]//(53)</t>
  </si>
  <si>
    <t xml:space="preserve">        [TestCase("-(A/B)^n*(B*C)^m", ExpectedResult = 0)]//(54)</t>
  </si>
  <si>
    <t xml:space="preserve">        [TestCase("-(A/B/C)^n*(C*D*E)^m", ExpectedResult = 0)]//(55)</t>
  </si>
  <si>
    <t xml:space="preserve">        [TestCase("-((A/B)^n*(B*C)^m)^o", ExpectedResult = 0)]//(56)</t>
  </si>
  <si>
    <t xml:space="preserve">        [TestCase("-((A/B)^n*(B*C)^m)^o*D", ExpectedResult = 0)]//(57)</t>
  </si>
  <si>
    <t xml:space="preserve">        [TestCase("-(A/B)^(n*m)", ExpectedResult = 0)]//(58)</t>
  </si>
  <si>
    <t xml:space="preserve">        [TestCase("-(A/B/C)^(n*m)", ExpectedResult = 0)]//(59)</t>
  </si>
  <si>
    <t xml:space="preserve">        [TestCase("-(A/B)^(n*m)*o", ExpectedResult = 0)]//(61)    // Sum/Difference (Group)</t>
  </si>
  <si>
    <t xml:space="preserve">        [TestCase("(A+B)", ExpectedResult = 0)]//(62)</t>
  </si>
  <si>
    <t xml:space="preserve">        [TestCase("-(A+B)", ExpectedResult = 0)]//(63)</t>
  </si>
  <si>
    <t xml:space="preserve">        [TestCase("-(A+B)^n", ExpectedResult = 0)]//(64)</t>
  </si>
  <si>
    <t xml:space="preserve">        [TestCase("(A+B)+(C+D)", ExpectedResult = 0)]//(65)</t>
  </si>
  <si>
    <t xml:space="preserve">        [TestCase("(A-B)-(C-D)", ExpectedResult = 0)]//(66)</t>
  </si>
  <si>
    <t xml:space="preserve">        [TestCase("(A-B)+(C-D)", ExpectedResult = 0)]//(67)</t>
  </si>
  <si>
    <t xml:space="preserve">        [TestCase("(A+B)-(C+D)", ExpectedResult = 0)]//(68)</t>
  </si>
  <si>
    <t xml:space="preserve">        [TestCase("(A+B+C)+(D+E+F)", ExpectedResult = 0)]//(69)</t>
  </si>
  <si>
    <t xml:space="preserve">        [TestCase("(A-B-C)-(D-E-F)", ExpectedResult = 0)]//(70)</t>
  </si>
  <si>
    <t xml:space="preserve">        [TestCase("(A-B-C)+(D-E-F)", ExpectedResult = 0)]//(71)</t>
  </si>
  <si>
    <t xml:space="preserve">        [TestCase("(A+B+C)-(D+E+F)", ExpectedResult = 0)]//(72)</t>
  </si>
  <si>
    <t xml:space="preserve">        [TestCase("A*(B+C)", ExpectedResult = 0)]//(73)                    // Mixed (Group)</t>
  </si>
  <si>
    <t xml:space="preserve">        [TestCase("A+(B+C)", ExpectedResult = 0)]//(74)</t>
  </si>
  <si>
    <t xml:space="preserve">        [TestCase("A+(B*C)", ExpectedResult = 0)]//(75)</t>
  </si>
  <si>
    <t xml:space="preserve">        [TestCase("(A*B)+(C*D)", ExpectedResult = 0)]//(76)</t>
  </si>
  <si>
    <t xml:space="preserve">        [TestCase("(A+B)*(C+D)", ExpectedResult = 0)]//(77)</t>
  </si>
  <si>
    <t xml:space="preserve">        [TestCase("(A/B)-(C/D)", ExpectedResult = 0)]//(78)</t>
  </si>
  <si>
    <t xml:space="preserve">        [TestCase("(A-B)/(C-D)", ExpectedResult = 0)]//(79)</t>
  </si>
  <si>
    <t xml:space="preserve">        [TestCase("A^n+(B^m*C^x)^y", ExpectedResult = 0)]//(84)</t>
  </si>
  <si>
    <t xml:space="preserve">        [TestCase("(X/Y)+A^n-(B^m*C^x)^y", ExpectedResult = 0)]//(85)</t>
  </si>
  <si>
    <t xml:space="preserve">        [TestCase("-(X/Y)+A^n-(B^m*C^x)^y", ExpectedResult = 0)]//(86)</t>
  </si>
  <si>
    <t xml:space="preserve">        [TestCase("A^n-(X/Y)+(B^m*C^x)^y", ExpectedResult = 0)]//(87)</t>
  </si>
  <si>
    <t xml:space="preserve">        [TestCase("A^n+(B^m*C^x*(E+F*G)+H^(1/2)/I^0.5)^y", ExpectedResult = 0)]//(88)</t>
  </si>
  <si>
    <t xml:space="preserve">        [TestCase("(A*B*C)+(D*E*F)", ExpectedResult = 0)]//(80)</t>
  </si>
  <si>
    <t xml:space="preserve">        [TestCase("(A+B+C)*(D+E+F)", ExpectedResult = 0)]//(81)</t>
  </si>
  <si>
    <t xml:space="preserve">        [TestCase("(A/B/C)-(D/E/F)", ExpectedResult = 0)]//(82)</t>
  </si>
  <si>
    <t xml:space="preserve">        [TestCase("(A-B-C)/(D-E-F)", ExpectedResult = 0)]//(83)</t>
  </si>
  <si>
    <t xml:space="preserve">        [TestCase("-(A/B/C)^(n*m/p)", ExpectedResult = 0)]//(60)</t>
  </si>
  <si>
    <t xml:space="preserve">        [TestCase("A^(-n^-m)", ExpectedResult = 0)]//(41a)</t>
  </si>
  <si>
    <t xml:space="preserve">        [TestCase("A^(n^-m)", ExpectedResult = 0)]//(42a)</t>
  </si>
  <si>
    <t>41a</t>
  </si>
  <si>
    <t>42a</t>
  </si>
  <si>
    <t>NaN</t>
  </si>
  <si>
    <r>
      <t>Math.Pow: x</t>
    </r>
    <r>
      <rPr>
        <sz val="8"/>
        <color rgb="FF2A2A2A"/>
        <rFont val="Segoe UI"/>
        <family val="2"/>
      </rPr>
      <t> &lt; 0 but not </t>
    </r>
    <r>
      <rPr>
        <b/>
        <sz val="8"/>
        <color rgb="FF2A2A2A"/>
        <rFont val="Segoe UI"/>
        <family val="2"/>
      </rPr>
      <t>NegativeInfinity</t>
    </r>
    <r>
      <rPr>
        <sz val="8"/>
        <color rgb="FF2A2A2A"/>
        <rFont val="Segoe UI"/>
        <family val="2"/>
      </rPr>
      <t>; </t>
    </r>
    <r>
      <rPr>
        <i/>
        <sz val="8"/>
        <color rgb="FF2A2A2A"/>
        <rFont val="Segoe UI"/>
        <family val="2"/>
      </rPr>
      <t>y</t>
    </r>
    <r>
      <rPr>
        <sz val="8"/>
        <color rgb="FF2A2A2A"/>
        <rFont val="Segoe UI"/>
        <family val="2"/>
      </rPr>
      <t> is not an integer, </t>
    </r>
    <r>
      <rPr>
        <b/>
        <sz val="8"/>
        <color rgb="FF2A2A2A"/>
        <rFont val="Segoe UI"/>
        <family val="2"/>
      </rPr>
      <t>NegativeInfinity</t>
    </r>
    <r>
      <rPr>
        <sz val="8"/>
        <color rgb="FF2A2A2A"/>
        <rFont val="Segoe UI"/>
        <family val="2"/>
      </rPr>
      <t>, or </t>
    </r>
    <r>
      <rPr>
        <b/>
        <sz val="8"/>
        <color rgb="FF2A2A2A"/>
        <rFont val="Segoe UI"/>
        <family val="2"/>
      </rPr>
      <t>PositiveInfinity</t>
    </r>
  </si>
  <si>
    <t>https://msdn.microsoft.com/en-us/library/system.math.pow(v=vs.110).aspx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</si>
</sst>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"/>
    <numFmt numFmtId="165" formatCode="0.00000000000000"/>
    <numFmt numFmtId="166" formatCode="0.0000000000000000"/>
    <numFmt numFmtId="167" formatCode="0.00000000"/>
    <numFmt numFmtId="168" formatCode="0.0000000"/>
    <numFmt numFmtId="169" formatCode="0.00000"/>
    <numFmt numFmtId="170" formatCode="0.000"/>
    <numFmt numFmtId="171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rgb="FF2A2A2A"/>
      <name val="Segoe UI"/>
      <family val="2"/>
    </font>
    <font>
      <sz val="8"/>
      <color rgb="FF2A2A2A"/>
      <name val="Segoe UI"/>
      <family val="2"/>
    </font>
    <font>
      <b/>
      <sz val="8"/>
      <color rgb="FF2A2A2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right"/>
    </xf>
    <xf numFmtId="169" fontId="0" fillId="0" borderId="0" xfId="0" applyNumberFormat="1" applyFill="1"/>
    <xf numFmtId="165" fontId="0" fillId="0" borderId="0" xfId="0" applyNumberFormat="1" applyFill="1"/>
    <xf numFmtId="169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165" fontId="0" fillId="2" borderId="0" xfId="0" applyNumberFormat="1" applyFill="1"/>
    <xf numFmtId="0" fontId="2" fillId="2" borderId="0" xfId="1" applyFill="1"/>
    <xf numFmtId="164" fontId="0" fillId="0" borderId="0" xfId="0" applyNumberFormat="1" applyFill="1"/>
    <xf numFmtId="166" fontId="0" fillId="0" borderId="0" xfId="0" applyNumberForma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sdn.microsoft.com/en-us/library/system.math.pow(v=vs.110).aspx" TargetMode="External"/><Relationship Id="rId2" Type="http://schemas.openxmlformats.org/officeDocument/2006/relationships/hyperlink" Target="https://msdn.microsoft.com/en-us/library/system.math.pow(v=vs.110).aspx" TargetMode="External"/><Relationship Id="rId1" Type="http://schemas.openxmlformats.org/officeDocument/2006/relationships/hyperlink" Target="https://msdn.microsoft.com/en-us/library/system.math.pow(v=vs.110).asp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1D67-21D8-46B0-8000-682B2A606273}">
  <dimension ref="A1:Y92"/>
  <sheetViews>
    <sheetView tabSelected="1" workbookViewId="0">
      <pane ySplit="1" topLeftCell="A83" activePane="bottomLeft" state="frozen"/>
      <selection pane="bottomLeft" activeCell="M88" sqref="M88"/>
    </sheetView>
  </sheetViews>
  <sheetFormatPr defaultRowHeight="14.4" x14ac:dyDescent="0.3"/>
  <cols>
    <col min="2" max="2" width="20" customWidth="1"/>
    <col min="13" max="13" width="13.33203125" bestFit="1" customWidth="1"/>
    <col min="14" max="14" width="12.5546875" bestFit="1" customWidth="1"/>
    <col min="16" max="16" width="18.77734375" bestFit="1" customWidth="1"/>
  </cols>
  <sheetData>
    <row r="1" spans="1:25" x14ac:dyDescent="0.3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M1">
        <v>2</v>
      </c>
      <c r="N1">
        <v>3</v>
      </c>
      <c r="O1">
        <v>4</v>
      </c>
      <c r="P1">
        <v>5</v>
      </c>
      <c r="X1">
        <v>0.5</v>
      </c>
      <c r="Y1">
        <v>0.25</v>
      </c>
    </row>
    <row r="2" spans="1:25" x14ac:dyDescent="0.3">
      <c r="A2" s="2" t="s">
        <v>1</v>
      </c>
      <c r="B2" s="2" t="s">
        <v>0</v>
      </c>
    </row>
    <row r="3" spans="1:25" x14ac:dyDescent="0.3">
      <c r="A3">
        <v>1</v>
      </c>
      <c r="B3">
        <f>$A$1</f>
        <v>2</v>
      </c>
      <c r="C3" t="s">
        <v>7</v>
      </c>
    </row>
    <row r="4" spans="1:25" x14ac:dyDescent="0.3">
      <c r="A4">
        <v>2</v>
      </c>
      <c r="B4">
        <f>-$A$1</f>
        <v>-2</v>
      </c>
      <c r="C4" t="s">
        <v>2</v>
      </c>
    </row>
    <row r="5" spans="1:25" x14ac:dyDescent="0.3">
      <c r="A5">
        <v>3</v>
      </c>
      <c r="B5">
        <f>$A$1^$N$1</f>
        <v>8</v>
      </c>
      <c r="C5" t="s">
        <v>3</v>
      </c>
    </row>
    <row r="6" spans="1:25" x14ac:dyDescent="0.3">
      <c r="A6">
        <v>4</v>
      </c>
      <c r="B6">
        <f>-$A$1^$N$1</f>
        <v>-8</v>
      </c>
      <c r="C6" t="s">
        <v>4</v>
      </c>
    </row>
    <row r="7" spans="1:25" x14ac:dyDescent="0.3">
      <c r="A7">
        <v>5</v>
      </c>
      <c r="B7">
        <f>$A$1^-$N$1</f>
        <v>0.125</v>
      </c>
      <c r="C7" t="s">
        <v>5</v>
      </c>
    </row>
    <row r="8" spans="1:25" x14ac:dyDescent="0.3">
      <c r="A8">
        <v>6</v>
      </c>
      <c r="B8">
        <f>-$A$1^-$N$1</f>
        <v>-0.125</v>
      </c>
      <c r="C8" t="s">
        <v>6</v>
      </c>
    </row>
    <row r="9" spans="1:25" x14ac:dyDescent="0.3">
      <c r="A9">
        <v>7</v>
      </c>
      <c r="B9">
        <f>$A$1^$N$1^$M$1</f>
        <v>64</v>
      </c>
      <c r="C9" t="s">
        <v>8</v>
      </c>
    </row>
    <row r="10" spans="1:25" x14ac:dyDescent="0.3">
      <c r="A10">
        <v>8</v>
      </c>
      <c r="B10">
        <f>-$A$1^-$N$1^-$M$1</f>
        <v>64</v>
      </c>
      <c r="C10" t="s">
        <v>9</v>
      </c>
    </row>
    <row r="11" spans="1:25" x14ac:dyDescent="0.3">
      <c r="A11">
        <v>9</v>
      </c>
      <c r="B11">
        <f>-$A$1^$N$1^-$M$1</f>
        <v>1.5625E-2</v>
      </c>
      <c r="C11" t="s">
        <v>10</v>
      </c>
    </row>
    <row r="12" spans="1:25" x14ac:dyDescent="0.3">
      <c r="A12">
        <v>10</v>
      </c>
      <c r="B12">
        <f>$A$1^-$N$1^$M$1</f>
        <v>1.5625E-2</v>
      </c>
      <c r="C12" t="s">
        <v>11</v>
      </c>
    </row>
    <row r="13" spans="1:25" x14ac:dyDescent="0.3">
      <c r="A13">
        <v>11</v>
      </c>
      <c r="B13">
        <f>$A$1^$N$1^$M$1^$P$1</f>
        <v>1073741824</v>
      </c>
      <c r="C13" t="s">
        <v>12</v>
      </c>
    </row>
    <row r="14" spans="1:25" x14ac:dyDescent="0.3">
      <c r="A14">
        <v>12</v>
      </c>
      <c r="B14">
        <f>-$A$1^-$N$1^-$M$1^-$P$1</f>
        <v>9.3132257461547852E-10</v>
      </c>
      <c r="C14" t="s">
        <v>13</v>
      </c>
    </row>
    <row r="15" spans="1:25" x14ac:dyDescent="0.3">
      <c r="A15">
        <v>13</v>
      </c>
      <c r="B15">
        <f>$A$1*$B$1</f>
        <v>6</v>
      </c>
      <c r="C15" t="s">
        <v>14</v>
      </c>
    </row>
    <row r="16" spans="1:25" x14ac:dyDescent="0.3">
      <c r="A16">
        <v>14</v>
      </c>
      <c r="B16" s="6">
        <f>$A$1/$B$1</f>
        <v>0.66666666666666663</v>
      </c>
      <c r="C16" t="s">
        <v>15</v>
      </c>
    </row>
    <row r="17" spans="1:3" x14ac:dyDescent="0.3">
      <c r="A17">
        <v>15</v>
      </c>
      <c r="B17">
        <f>$A$1*$B$1/$C$1</f>
        <v>1.5</v>
      </c>
      <c r="C17" t="s">
        <v>16</v>
      </c>
    </row>
    <row r="18" spans="1:3" x14ac:dyDescent="0.3">
      <c r="A18">
        <v>16</v>
      </c>
      <c r="B18">
        <f>$A$1*$B$1*$C$1/$D$1</f>
        <v>4.8</v>
      </c>
      <c r="C18" t="s">
        <v>17</v>
      </c>
    </row>
    <row r="19" spans="1:3" x14ac:dyDescent="0.3">
      <c r="A19">
        <v>17</v>
      </c>
      <c r="B19" s="6">
        <f>$A$1/$B$1*$C$1</f>
        <v>2.6666666666666665</v>
      </c>
      <c r="C19" t="s">
        <v>18</v>
      </c>
    </row>
    <row r="20" spans="1:3" x14ac:dyDescent="0.3">
      <c r="A20" s="1">
        <v>18</v>
      </c>
      <c r="B20" s="6">
        <f>$A$1/$B$1*$C$1*$D$1</f>
        <v>13.333333333333332</v>
      </c>
      <c r="C20" t="s">
        <v>19</v>
      </c>
    </row>
    <row r="21" spans="1:3" x14ac:dyDescent="0.3">
      <c r="A21">
        <v>19</v>
      </c>
      <c r="B21">
        <f>$A$1*$B$1/$C$1*$D$1</f>
        <v>7.5</v>
      </c>
      <c r="C21" t="s">
        <v>20</v>
      </c>
    </row>
    <row r="22" spans="1:3" x14ac:dyDescent="0.3">
      <c r="A22">
        <v>20</v>
      </c>
      <c r="B22" s="6">
        <f>$A$1/$B$1*$C$1/$D$1</f>
        <v>0.53333333333333333</v>
      </c>
      <c r="C22" t="s">
        <v>21</v>
      </c>
    </row>
    <row r="23" spans="1:3" x14ac:dyDescent="0.3">
      <c r="A23">
        <v>21</v>
      </c>
      <c r="B23">
        <f>$A$1*$B$1*$C$1/$D$1*$E$1*$F$1</f>
        <v>201.59999999999997</v>
      </c>
      <c r="C23" t="s">
        <v>22</v>
      </c>
    </row>
    <row r="24" spans="1:3" x14ac:dyDescent="0.3">
      <c r="A24">
        <v>22</v>
      </c>
      <c r="B24" s="6">
        <f>$A$1/$B$1/$C$1*$D$1/$E$1/$F$1</f>
        <v>1.9841269841269837E-2</v>
      </c>
      <c r="C24" t="s">
        <v>23</v>
      </c>
    </row>
    <row r="25" spans="1:3" x14ac:dyDescent="0.3">
      <c r="A25">
        <v>23</v>
      </c>
      <c r="B25">
        <f>$A$1^$N$1*$B$1^$M$1</f>
        <v>72</v>
      </c>
      <c r="C25" t="s">
        <v>24</v>
      </c>
    </row>
    <row r="26" spans="1:3" x14ac:dyDescent="0.3">
      <c r="A26">
        <v>24</v>
      </c>
      <c r="B26">
        <f>$A$1+$B$1</f>
        <v>5</v>
      </c>
      <c r="C26" t="s">
        <v>25</v>
      </c>
    </row>
    <row r="27" spans="1:3" x14ac:dyDescent="0.3">
      <c r="A27">
        <v>25</v>
      </c>
      <c r="B27">
        <f>$A$1-$B$1</f>
        <v>-1</v>
      </c>
      <c r="C27" t="s">
        <v>26</v>
      </c>
    </row>
    <row r="28" spans="1:3" x14ac:dyDescent="0.3">
      <c r="A28">
        <v>26</v>
      </c>
      <c r="B28">
        <f>$A$1+$B$1-$C$1</f>
        <v>1</v>
      </c>
      <c r="C28" t="s">
        <v>27</v>
      </c>
    </row>
    <row r="29" spans="1:3" x14ac:dyDescent="0.3">
      <c r="A29">
        <v>27</v>
      </c>
      <c r="B29">
        <f>$A$1-$B$1+$C$1</f>
        <v>3</v>
      </c>
      <c r="C29" t="s">
        <v>28</v>
      </c>
    </row>
    <row r="30" spans="1:3" x14ac:dyDescent="0.3">
      <c r="A30">
        <v>28</v>
      </c>
      <c r="B30">
        <f>$A$1+$B$1+$C$1-$D$1-$E$1-$F$1+$G$1</f>
        <v>-1</v>
      </c>
      <c r="C30" t="s">
        <v>29</v>
      </c>
    </row>
    <row r="31" spans="1:3" x14ac:dyDescent="0.3">
      <c r="A31">
        <v>29</v>
      </c>
      <c r="B31">
        <f>$A$1-$B$1-$C$1+$D$1+$E$1+$F$1-$G$1</f>
        <v>5</v>
      </c>
      <c r="C31" t="s">
        <v>30</v>
      </c>
    </row>
    <row r="32" spans="1:3" x14ac:dyDescent="0.3">
      <c r="A32">
        <v>30</v>
      </c>
      <c r="B32">
        <f>$A$1^$N$1+$B$1^$M$1</f>
        <v>17</v>
      </c>
      <c r="C32" t="s">
        <v>31</v>
      </c>
    </row>
    <row r="33" spans="1:16" x14ac:dyDescent="0.3">
      <c r="A33">
        <v>31</v>
      </c>
      <c r="B33">
        <f>$A$1+-$B$1</f>
        <v>-1</v>
      </c>
      <c r="C33" t="s">
        <v>32</v>
      </c>
    </row>
    <row r="34" spans="1:16" x14ac:dyDescent="0.3">
      <c r="A34">
        <v>32</v>
      </c>
      <c r="B34">
        <f>$A$1--$B$1</f>
        <v>5</v>
      </c>
      <c r="C34" t="s">
        <v>33</v>
      </c>
    </row>
    <row r="35" spans="1:16" x14ac:dyDescent="0.3">
      <c r="A35">
        <v>33</v>
      </c>
      <c r="B35">
        <f>$A$1*-$B$1</f>
        <v>-6</v>
      </c>
      <c r="C35" t="s">
        <v>34</v>
      </c>
    </row>
    <row r="36" spans="1:16" x14ac:dyDescent="0.3">
      <c r="A36">
        <v>34</v>
      </c>
      <c r="B36" s="6">
        <f>$A$1/-$B$1</f>
        <v>-0.66666666666666663</v>
      </c>
      <c r="C36" t="s">
        <v>35</v>
      </c>
    </row>
    <row r="37" spans="1:16" x14ac:dyDescent="0.3">
      <c r="A37">
        <v>35</v>
      </c>
      <c r="B37">
        <f>$A$1*$B$1-$C$1</f>
        <v>2</v>
      </c>
      <c r="C37" t="s">
        <v>36</v>
      </c>
    </row>
    <row r="38" spans="1:16" x14ac:dyDescent="0.3">
      <c r="A38">
        <v>36</v>
      </c>
      <c r="B38" s="6">
        <f>$A$1/$B$1-$C$1</f>
        <v>-3.3333333333333335</v>
      </c>
      <c r="C38" t="s">
        <v>37</v>
      </c>
    </row>
    <row r="39" spans="1:16" x14ac:dyDescent="0.3">
      <c r="A39">
        <v>37</v>
      </c>
      <c r="B39">
        <f>$A$1+$B$1*$C$1</f>
        <v>14</v>
      </c>
      <c r="C39" t="s">
        <v>38</v>
      </c>
    </row>
    <row r="40" spans="1:16" x14ac:dyDescent="0.3">
      <c r="A40">
        <v>38</v>
      </c>
      <c r="B40">
        <f>$A$1-$B$1/$C$1</f>
        <v>1.25</v>
      </c>
      <c r="C40" t="s">
        <v>39</v>
      </c>
    </row>
    <row r="41" spans="1:16" x14ac:dyDescent="0.3">
      <c r="A41">
        <v>39</v>
      </c>
      <c r="B41" s="6">
        <f>$A$1+$B$1-$C$1*$D$1/$E$1^$F$1</f>
        <v>4.9999285550983084</v>
      </c>
      <c r="C41" t="s">
        <v>40</v>
      </c>
    </row>
    <row r="42" spans="1:16" x14ac:dyDescent="0.3">
      <c r="A42" s="1">
        <v>40</v>
      </c>
      <c r="B42">
        <f>$A$1^($N$1^$M$1)</f>
        <v>512</v>
      </c>
      <c r="C42" t="s">
        <v>41</v>
      </c>
    </row>
    <row r="43" spans="1:16" s="15" customFormat="1" x14ac:dyDescent="0.3">
      <c r="A43" s="14">
        <v>41</v>
      </c>
      <c r="B43" s="13">
        <f>-$A$1^(-$N$1^-$M$1)</f>
        <v>-1.0800597388923061</v>
      </c>
      <c r="C43" s="15" t="s">
        <v>42</v>
      </c>
      <c r="J43" s="15" t="s">
        <v>94</v>
      </c>
      <c r="K43" s="18" t="s">
        <v>96</v>
      </c>
      <c r="L43" s="16" t="s">
        <v>95</v>
      </c>
      <c r="M43" s="13"/>
      <c r="N43" s="13"/>
      <c r="P43" s="17"/>
    </row>
    <row r="44" spans="1:16" s="1" customFormat="1" x14ac:dyDescent="0.3">
      <c r="A44" s="10" t="s">
        <v>92</v>
      </c>
      <c r="B44" s="11">
        <f>$A$1^(-$N$1^-$M$1)</f>
        <v>1.0800597388923061</v>
      </c>
      <c r="C44" s="1" t="s">
        <v>90</v>
      </c>
      <c r="M44" s="11"/>
      <c r="N44" s="11"/>
      <c r="P44" s="12"/>
    </row>
    <row r="45" spans="1:16" s="15" customFormat="1" x14ac:dyDescent="0.3">
      <c r="A45" s="14">
        <v>42</v>
      </c>
      <c r="B45" s="13">
        <f>-$A$1^($N$1^-$M$1)</f>
        <v>-1.0800597388923061</v>
      </c>
      <c r="C45" s="15" t="s">
        <v>43</v>
      </c>
      <c r="J45" s="15" t="s">
        <v>94</v>
      </c>
      <c r="K45" s="18" t="s">
        <v>96</v>
      </c>
      <c r="L45" s="16" t="s">
        <v>95</v>
      </c>
      <c r="M45" s="13"/>
      <c r="N45" s="13"/>
    </row>
    <row r="46" spans="1:16" s="1" customFormat="1" x14ac:dyDescent="0.3">
      <c r="A46" s="10" t="s">
        <v>93</v>
      </c>
      <c r="B46" s="11">
        <f>$A$1^($N$1^-$M$1)</f>
        <v>1.0800597388923061</v>
      </c>
      <c r="C46" s="1" t="s">
        <v>91</v>
      </c>
      <c r="M46" s="11"/>
      <c r="N46" s="11"/>
    </row>
    <row r="47" spans="1:16" x14ac:dyDescent="0.3">
      <c r="A47" s="1">
        <v>43</v>
      </c>
      <c r="B47">
        <f>$A$1^(-$N$1^$M$1)</f>
        <v>512</v>
      </c>
      <c r="C47" t="s">
        <v>44</v>
      </c>
    </row>
    <row r="48" spans="1:16" x14ac:dyDescent="0.3">
      <c r="A48" s="1">
        <v>44</v>
      </c>
      <c r="B48">
        <f>$A$1*$B$1</f>
        <v>6</v>
      </c>
      <c r="C48" t="s">
        <v>45</v>
      </c>
    </row>
    <row r="49" spans="1:12" x14ac:dyDescent="0.3">
      <c r="A49" s="1">
        <v>45</v>
      </c>
      <c r="B49">
        <f>-($A$1*$B$1)</f>
        <v>-6</v>
      </c>
      <c r="C49" t="s">
        <v>46</v>
      </c>
    </row>
    <row r="50" spans="1:12" x14ac:dyDescent="0.3">
      <c r="A50">
        <v>46</v>
      </c>
      <c r="B50">
        <f>-($A$1*$B$1)^$N$1</f>
        <v>-216</v>
      </c>
      <c r="C50" t="s">
        <v>47</v>
      </c>
    </row>
    <row r="51" spans="1:12" x14ac:dyDescent="0.3">
      <c r="A51">
        <v>47</v>
      </c>
      <c r="B51">
        <f>-$A$1/$B$1</f>
        <v>-0.66666666666666663</v>
      </c>
      <c r="C51" t="s">
        <v>48</v>
      </c>
    </row>
    <row r="52" spans="1:12" x14ac:dyDescent="0.3">
      <c r="A52">
        <v>48</v>
      </c>
      <c r="B52" s="3">
        <f>-($A$1/$B$1)^$N$1</f>
        <v>-0.29629629629629628</v>
      </c>
      <c r="C52" t="s">
        <v>49</v>
      </c>
    </row>
    <row r="53" spans="1:12" x14ac:dyDescent="0.3">
      <c r="A53">
        <v>49</v>
      </c>
      <c r="B53">
        <f>($A$1*$B$1)*($C$1*$D$1)</f>
        <v>120</v>
      </c>
      <c r="C53" t="s">
        <v>50</v>
      </c>
    </row>
    <row r="54" spans="1:12" x14ac:dyDescent="0.3">
      <c r="A54">
        <v>50</v>
      </c>
      <c r="B54" s="3">
        <f>($A$1/$B$1)/($C$1/$D$1)</f>
        <v>0.83333333333333326</v>
      </c>
      <c r="C54" t="s">
        <v>51</v>
      </c>
    </row>
    <row r="55" spans="1:12" x14ac:dyDescent="0.3">
      <c r="A55">
        <v>51</v>
      </c>
      <c r="B55" s="9">
        <f>($A$1*$B$1*$C$1)*($D$1*$E$1*$F$1)</f>
        <v>5040</v>
      </c>
      <c r="C55" t="s">
        <v>52</v>
      </c>
    </row>
    <row r="56" spans="1:12" x14ac:dyDescent="0.3">
      <c r="A56">
        <v>52</v>
      </c>
      <c r="B56" s="8">
        <f>($A$1/$B$1/$C$1)/($D$1/$E$1/$F$1)</f>
        <v>1.4</v>
      </c>
      <c r="C56" t="s">
        <v>53</v>
      </c>
    </row>
    <row r="57" spans="1:12" x14ac:dyDescent="0.3">
      <c r="A57">
        <v>53</v>
      </c>
      <c r="B57" s="3">
        <f>($A$1/$B$1)^$N$1*($B$1*$C$1)^$M$1</f>
        <v>42.666666666666664</v>
      </c>
      <c r="C57" t="s">
        <v>54</v>
      </c>
    </row>
    <row r="58" spans="1:12" x14ac:dyDescent="0.3">
      <c r="A58">
        <v>54</v>
      </c>
      <c r="B58" s="3">
        <f>-($A$1/$B$1)^$N$1*($B$1*$C$1)^$M$1</f>
        <v>-42.666666666666664</v>
      </c>
      <c r="C58" t="s">
        <v>55</v>
      </c>
    </row>
    <row r="59" spans="1:12" x14ac:dyDescent="0.3">
      <c r="A59">
        <v>55</v>
      </c>
      <c r="B59">
        <f>-($A$1/$B$1/$C$1)^$N$1*($C$1*$D$1*$E$1)^$M$1</f>
        <v>-66.666666666666657</v>
      </c>
      <c r="C59" t="s">
        <v>56</v>
      </c>
    </row>
    <row r="60" spans="1:12" x14ac:dyDescent="0.3">
      <c r="A60">
        <v>56</v>
      </c>
      <c r="B60" s="4">
        <f>-(($A$1/$B$1)^$N$1*($B$1*$C$1)^$M$1)^$O$1</f>
        <v>3314017.9753086418</v>
      </c>
      <c r="C60" t="s">
        <v>57</v>
      </c>
    </row>
    <row r="61" spans="1:12" x14ac:dyDescent="0.3">
      <c r="A61">
        <v>57</v>
      </c>
      <c r="B61" s="5">
        <f>-(($A$1/$B$1)^$N$1*($B$1*$C$1)^$M$1)^$O$1*$D$1</f>
        <v>16570089.876543209</v>
      </c>
      <c r="C61" t="s">
        <v>58</v>
      </c>
    </row>
    <row r="62" spans="1:12" x14ac:dyDescent="0.3">
      <c r="A62">
        <v>58</v>
      </c>
      <c r="B62" s="3">
        <f>-($A$1/$B$1)^($N$1*$M$1)</f>
        <v>8.77914951989026E-2</v>
      </c>
      <c r="C62" t="s">
        <v>59</v>
      </c>
    </row>
    <row r="63" spans="1:12" ht="15" customHeight="1" x14ac:dyDescent="0.3">
      <c r="A63">
        <v>59</v>
      </c>
      <c r="B63" s="3">
        <f>-($A$1/$B$1/$C$1)^($N$1*$M$1)</f>
        <v>2.143347050754458E-5</v>
      </c>
      <c r="C63" t="s">
        <v>60</v>
      </c>
    </row>
    <row r="64" spans="1:12" s="15" customFormat="1" x14ac:dyDescent="0.3">
      <c r="A64" s="15">
        <v>60</v>
      </c>
      <c r="B64" s="21" t="e">
        <f>-($A$1/$B$1/$C$1)^($N$1*$M$1/$P$1)</f>
        <v>#NUM!</v>
      </c>
      <c r="C64" s="15" t="s">
        <v>89</v>
      </c>
      <c r="J64" s="15" t="s">
        <v>94</v>
      </c>
      <c r="K64" s="18" t="s">
        <v>96</v>
      </c>
      <c r="L64" s="16" t="s">
        <v>95</v>
      </c>
    </row>
    <row r="65" spans="1:16" s="1" customFormat="1" x14ac:dyDescent="0.3">
      <c r="A65" s="1">
        <v>61</v>
      </c>
      <c r="B65" s="19">
        <f>-($A$1/$B$1)^($N$1*$M$1)*$O$1</f>
        <v>0.3511659807956104</v>
      </c>
      <c r="C65" s="1" t="s">
        <v>61</v>
      </c>
      <c r="M65" s="19"/>
      <c r="N65" s="19"/>
      <c r="P65" s="20"/>
    </row>
    <row r="66" spans="1:16" x14ac:dyDescent="0.3">
      <c r="A66">
        <v>62</v>
      </c>
      <c r="B66">
        <f>$A$1+$B$1</f>
        <v>5</v>
      </c>
      <c r="C66" t="s">
        <v>62</v>
      </c>
    </row>
    <row r="67" spans="1:16" x14ac:dyDescent="0.3">
      <c r="A67">
        <v>63</v>
      </c>
      <c r="B67" s="9">
        <f>-($A$1+$B$1)</f>
        <v>-5</v>
      </c>
      <c r="C67" t="s">
        <v>63</v>
      </c>
    </row>
    <row r="68" spans="1:16" x14ac:dyDescent="0.3">
      <c r="A68">
        <v>64</v>
      </c>
      <c r="B68">
        <f>-($A$1+$B$1)^$N$1</f>
        <v>-125</v>
      </c>
      <c r="C68" t="s">
        <v>64</v>
      </c>
    </row>
    <row r="69" spans="1:16" x14ac:dyDescent="0.3">
      <c r="A69">
        <v>65</v>
      </c>
      <c r="B69">
        <f>($A$1+$B$1)+($C$1+$D$1)</f>
        <v>14</v>
      </c>
      <c r="C69" t="s">
        <v>65</v>
      </c>
    </row>
    <row r="70" spans="1:16" x14ac:dyDescent="0.3">
      <c r="A70">
        <v>66</v>
      </c>
      <c r="B70" s="8">
        <f>($A$1-$B$1)-($C$1-$D$1)</f>
        <v>0</v>
      </c>
      <c r="C70" t="s">
        <v>66</v>
      </c>
    </row>
    <row r="71" spans="1:16" x14ac:dyDescent="0.3">
      <c r="A71">
        <v>67</v>
      </c>
      <c r="B71" s="9">
        <f>($A$1-$B$1)+($C$1-$D$1)</f>
        <v>-2</v>
      </c>
      <c r="C71" t="s">
        <v>67</v>
      </c>
    </row>
    <row r="72" spans="1:16" x14ac:dyDescent="0.3">
      <c r="A72">
        <v>68</v>
      </c>
      <c r="B72" s="9">
        <f>($A$1+$B$1)-($C$1+$D$1)</f>
        <v>-4</v>
      </c>
      <c r="C72" t="s">
        <v>68</v>
      </c>
    </row>
    <row r="73" spans="1:16" x14ac:dyDescent="0.3">
      <c r="A73">
        <v>69</v>
      </c>
      <c r="B73" s="9">
        <f>($A$1+$B$1+$C$1)+($D$1+$E$1+$F$1)</f>
        <v>27</v>
      </c>
      <c r="C73" t="s">
        <v>69</v>
      </c>
    </row>
    <row r="74" spans="1:16" x14ac:dyDescent="0.3">
      <c r="A74">
        <v>70</v>
      </c>
      <c r="B74" s="9">
        <f>($A$1-$B$1-$C$1)-($D$1-$E$1-$F$1)</f>
        <v>3</v>
      </c>
      <c r="C74" t="s">
        <v>70</v>
      </c>
    </row>
    <row r="75" spans="1:16" x14ac:dyDescent="0.3">
      <c r="A75">
        <v>71</v>
      </c>
      <c r="B75" s="9">
        <f>($A$1-$B$1-$C$1)+($D$1-$E$1-$F$1)</f>
        <v>-13</v>
      </c>
      <c r="C75" t="s">
        <v>71</v>
      </c>
    </row>
    <row r="76" spans="1:16" x14ac:dyDescent="0.3">
      <c r="A76">
        <v>72</v>
      </c>
      <c r="B76" s="9">
        <f>($A$1+$B$1+$C$1)-($D$1+$E$1+$F$1)</f>
        <v>-9</v>
      </c>
      <c r="C76" t="s">
        <v>72</v>
      </c>
    </row>
    <row r="77" spans="1:16" x14ac:dyDescent="0.3">
      <c r="A77">
        <v>73</v>
      </c>
      <c r="B77" s="9">
        <f>$A$1*($B$1+$C$1)</f>
        <v>14</v>
      </c>
      <c r="C77" t="s">
        <v>73</v>
      </c>
    </row>
    <row r="78" spans="1:16" x14ac:dyDescent="0.3">
      <c r="A78">
        <v>74</v>
      </c>
      <c r="B78" s="9">
        <f>$A$1+($B$1+$C$1)</f>
        <v>9</v>
      </c>
      <c r="C78" t="s">
        <v>74</v>
      </c>
    </row>
    <row r="79" spans="1:16" x14ac:dyDescent="0.3">
      <c r="A79">
        <v>75</v>
      </c>
      <c r="B79" s="9">
        <f>$A$1+($B$1*$C$1)</f>
        <v>14</v>
      </c>
      <c r="C79" t="s">
        <v>75</v>
      </c>
    </row>
    <row r="80" spans="1:16" x14ac:dyDescent="0.3">
      <c r="A80">
        <v>76</v>
      </c>
      <c r="B80">
        <f>($A$1*$B$1)+($C$1*$D$1)</f>
        <v>26</v>
      </c>
      <c r="C80" t="s">
        <v>76</v>
      </c>
    </row>
    <row r="81" spans="1:3" x14ac:dyDescent="0.3">
      <c r="A81">
        <v>77</v>
      </c>
      <c r="B81">
        <f>($A$1+$B$1)*($C$1+$D$1)</f>
        <v>45</v>
      </c>
      <c r="C81" t="s">
        <v>77</v>
      </c>
    </row>
    <row r="82" spans="1:3" x14ac:dyDescent="0.3">
      <c r="A82">
        <v>78</v>
      </c>
      <c r="B82">
        <f>($A$1/$B$1)-($C$1/$D$1)</f>
        <v>-0.13333333333333341</v>
      </c>
      <c r="C82" t="s">
        <v>78</v>
      </c>
    </row>
    <row r="83" spans="1:3" x14ac:dyDescent="0.3">
      <c r="A83">
        <v>79</v>
      </c>
      <c r="B83" s="8">
        <f>($A$1-$B$1)/($C$1-$D$1)</f>
        <v>1</v>
      </c>
      <c r="C83" t="s">
        <v>79</v>
      </c>
    </row>
    <row r="84" spans="1:3" x14ac:dyDescent="0.3">
      <c r="A84">
        <v>80</v>
      </c>
      <c r="B84" s="9">
        <f>($A$1*$B$1*$C$1)+($D$1*$E$1*$F$1)</f>
        <v>234</v>
      </c>
      <c r="C84" t="s">
        <v>85</v>
      </c>
    </row>
    <row r="85" spans="1:3" x14ac:dyDescent="0.3">
      <c r="A85">
        <v>81</v>
      </c>
      <c r="B85" s="9">
        <f>($A$1+$B$1+$C$1)*($D$1+$E$1+$F$1)</f>
        <v>162</v>
      </c>
      <c r="C85" t="s">
        <v>86</v>
      </c>
    </row>
    <row r="86" spans="1:3" x14ac:dyDescent="0.3">
      <c r="A86">
        <v>82</v>
      </c>
      <c r="B86" s="3">
        <f>($A$1/$B$1/$C$1)-($D$1/$E$1/$F$1)</f>
        <v>4.7619047619047603E-2</v>
      </c>
      <c r="C86" t="s">
        <v>87</v>
      </c>
    </row>
    <row r="87" spans="1:3" x14ac:dyDescent="0.3">
      <c r="A87">
        <v>83</v>
      </c>
      <c r="B87" s="7">
        <f>($A$1-$B$1-$C$1)/($D$1-$E$1-$F$1)</f>
        <v>0.625</v>
      </c>
      <c r="C87" t="s">
        <v>88</v>
      </c>
    </row>
    <row r="88" spans="1:3" x14ac:dyDescent="0.3">
      <c r="A88" s="1">
        <v>84</v>
      </c>
      <c r="B88">
        <f>$A$1^$N$1+($B$1^$M$1*$C$1^$X$1)^$Y$1</f>
        <v>10.059767143907118</v>
      </c>
      <c r="C88" t="s">
        <v>80</v>
      </c>
    </row>
    <row r="89" spans="1:3" x14ac:dyDescent="0.3">
      <c r="A89">
        <v>85</v>
      </c>
      <c r="B89" s="1">
        <f>($X$1/$Y$1)+$A$1^$N$1-($B$1^$M$1*$C$1^$X$1)^$Y$1</f>
        <v>7.9402328560928819</v>
      </c>
      <c r="C89" t="s">
        <v>81</v>
      </c>
    </row>
    <row r="90" spans="1:3" x14ac:dyDescent="0.3">
      <c r="A90">
        <v>86</v>
      </c>
      <c r="B90" s="1">
        <f>-($X$1/$Y$1)+$A$1^$N$1-($B$1^$M$1*$C$1^$X$1)^$Y$1</f>
        <v>3.9402328560928823</v>
      </c>
      <c r="C90" t="s">
        <v>82</v>
      </c>
    </row>
    <row r="91" spans="1:3" x14ac:dyDescent="0.3">
      <c r="A91">
        <v>87</v>
      </c>
      <c r="B91">
        <f>$A$1^$N$1-($X$1/$Y$1)+($B$1^$M$1*$C$1^$X$1)^$Y$1</f>
        <v>8.0597671439071181</v>
      </c>
      <c r="C91" t="s">
        <v>83</v>
      </c>
    </row>
    <row r="92" spans="1:3" x14ac:dyDescent="0.3">
      <c r="A92">
        <v>88</v>
      </c>
      <c r="B92" s="1">
        <f>$A$1^$N$1+($B$1^$M$1*$C$1^$X$1*($E$1+$F$1*$G$1)+$H$1^(1/2)/$I$1^0.5)^$Y$1</f>
        <v>13.781071025904803</v>
      </c>
      <c r="C92" t="s">
        <v>84</v>
      </c>
    </row>
  </sheetData>
  <hyperlinks>
    <hyperlink ref="K43" r:id="rId1" xr:uid="{03FAADC1-D1D8-4AAC-965D-CA2DE221D2D2}"/>
    <hyperlink ref="K45" r:id="rId2" xr:uid="{9AEE92DF-3117-4095-A1DB-03EDBB61D5C0}"/>
    <hyperlink ref="K64" r:id="rId3" xr:uid="{290CB127-ADE9-468E-A5D7-288584C4B26E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2018-08-13T22:41:19Z</dcterms:created>
  <dcterms:modified xsi:type="dcterms:W3CDTF">2018-08-16T03:24:35Z</dcterms:modified>
</cp:coreProperties>
</file>