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<sst xmlns="http://schemas.openxmlformats.org/spreadsheetml/2006/main" count="39" uniqueCount="35">
  <si>
    <t xml:space="preserve">Calculation for Coefficient of drag of (10 inch x 4.5 pitch) propeller </t>
  </si>
  <si>
    <t>https://github.com/tu-darmstadt-ros-pkg/hector_quadrotor/blob/kinetic-devel/hector_quadrotor_model/matlab/parameter_QK_propulsion.m</t>
  </si>
  <si>
    <t>Quantity</t>
  </si>
  <si>
    <t>Symbol</t>
  </si>
  <si>
    <t>Value</t>
  </si>
  <si>
    <t>Ref. for formulae, papers and data points</t>
  </si>
  <si>
    <t>rho (air density)</t>
  </si>
  <si>
    <t>p</t>
  </si>
  <si>
    <t>angular frequency</t>
  </si>
  <si>
    <t>omega</t>
  </si>
  <si>
    <t>chord length estimate (m)</t>
  </si>
  <si>
    <t>c</t>
  </si>
  <si>
    <t>Small-Scale Rotor Aeroacoustics for Drone Propulsion:A Review of Noise Sources and Control Strategies (page 4 last paragraph)</t>
  </si>
  <si>
    <t xml:space="preserve">number of blades </t>
  </si>
  <si>
    <t>N</t>
  </si>
  <si>
    <t xml:space="preserve">radius </t>
  </si>
  <si>
    <t>R</t>
  </si>
  <si>
    <t>omega=n*2.0*pi</t>
  </si>
  <si>
    <t>Calculated torque</t>
  </si>
  <si>
    <t>Q</t>
  </si>
  <si>
    <t>http://www.aerodynamics4students.com/propulsion/blade-element-propeller-theory.php</t>
  </si>
  <si>
    <t>pi</t>
  </si>
  <si>
    <t>revolutions/second</t>
  </si>
  <si>
    <t>n</t>
  </si>
  <si>
    <t>propeller diameter</t>
  </si>
  <si>
    <t>D</t>
  </si>
  <si>
    <t>coefficient of power (@10000 RPM)</t>
  </si>
  <si>
    <t>Cp</t>
  </si>
  <si>
    <t>https://www.apcprop.com/files/PER3_10x45MR.dat</t>
  </si>
  <si>
    <t>coefficient of torque (Cp/2*pi)</t>
  </si>
  <si>
    <t>Cq</t>
  </si>
  <si>
    <t>https://m-selig.ae.illinois.edu/props/propDB.html</t>
  </si>
  <si>
    <t>Calculated coefficient of drag</t>
  </si>
  <si>
    <t>Cd</t>
  </si>
  <si>
    <t>http://www.aerodynamics4students.com/aircraft-performance/blade-profile-drag.php</t>
  </si>
</sst>
</file>

<file path=xl/styles.xml><?xml version="1.0" encoding="utf-8"?>
<styleSheet xmlns="http://schemas.openxmlformats.org/spreadsheetml/2006/main">
  <numFmts count="6">
    <numFmt numFmtId="176" formatCode="0.000"/>
    <numFmt numFmtId="42" formatCode="_(&quot;$&quot;* #,##0_);_(&quot;$&quot;* \(#,##0\);_(&quot;$&quot;* &quot;-&quot;_);_(@_)"/>
    <numFmt numFmtId="177" formatCode="0.0000E+00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1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4" fillId="0" borderId="0" xfId="1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1" fontId="0" fillId="0" borderId="3" xfId="0" applyNumberFormat="1" applyBorder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tu-darmstadt-ros-pkg/hector_quadrotor/blob/kinetic-devel/hector_quadrotor_model/matlab/parameter_QK_propulsion.m" TargetMode="External"/><Relationship Id="rId4" Type="http://schemas.openxmlformats.org/officeDocument/2006/relationships/hyperlink" Target="http://www.aerodynamics4students.com/aircraft-performance/blade-profile-drag.php" TargetMode="External"/><Relationship Id="rId3" Type="http://schemas.openxmlformats.org/officeDocument/2006/relationships/hyperlink" Target="http://www.aerodynamics4students.com/propulsion/blade-element-propeller-theory.php" TargetMode="External"/><Relationship Id="rId2" Type="http://schemas.openxmlformats.org/officeDocument/2006/relationships/hyperlink" Target="https://m-selig.ae.illinois.edu/props/propDB.html" TargetMode="External"/><Relationship Id="rId1" Type="http://schemas.openxmlformats.org/officeDocument/2006/relationships/hyperlink" Target="https://www.apcprop.com/files/PER3_10x45MR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C27" sqref="C27"/>
    </sheetView>
  </sheetViews>
  <sheetFormatPr defaultColWidth="8.88888888888889" defaultRowHeight="14.4"/>
  <cols>
    <col min="1" max="1" width="30.5555555555556" customWidth="1"/>
    <col min="3" max="3" width="31.3333333333333" customWidth="1"/>
    <col min="6" max="6" width="12.8888888888889"/>
    <col min="7" max="7" width="16.6666666666667" customWidth="1"/>
    <col min="8" max="8" width="5.88888888888889" customWidth="1"/>
    <col min="9" max="9" width="17.5555555555556" customWidth="1"/>
  </cols>
  <sheetData>
    <row r="1" spans="1:4">
      <c r="A1" s="1" t="s">
        <v>0</v>
      </c>
      <c r="B1" s="1"/>
      <c r="C1" s="1"/>
      <c r="D1" s="2" t="s">
        <v>1</v>
      </c>
    </row>
    <row r="2" spans="1:14">
      <c r="A2" s="3" t="s">
        <v>2</v>
      </c>
      <c r="B2" s="3" t="s">
        <v>3</v>
      </c>
      <c r="C2" s="3" t="s">
        <v>4</v>
      </c>
      <c r="D2" s="4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3">
      <c r="A3" t="s">
        <v>6</v>
      </c>
      <c r="B3" t="s">
        <v>7</v>
      </c>
      <c r="C3" s="6">
        <f>1.225</f>
        <v>1.225</v>
      </c>
    </row>
    <row r="4" spans="1:3">
      <c r="A4" t="s">
        <v>8</v>
      </c>
      <c r="B4" t="s">
        <v>9</v>
      </c>
      <c r="C4" s="6">
        <f>G9</f>
        <v>1047.15566329455</v>
      </c>
    </row>
    <row r="5" spans="1:11">
      <c r="A5" t="s">
        <v>10</v>
      </c>
      <c r="B5" t="s">
        <v>11</v>
      </c>
      <c r="C5" s="6">
        <f>0.05</f>
        <v>0.05</v>
      </c>
      <c r="D5" s="7" t="s">
        <v>12</v>
      </c>
      <c r="E5" s="7"/>
      <c r="F5" s="7"/>
      <c r="G5" s="7"/>
      <c r="H5" s="7"/>
      <c r="I5" s="7"/>
      <c r="J5" s="7"/>
      <c r="K5" s="7"/>
    </row>
    <row r="6" spans="1:3">
      <c r="A6" t="s">
        <v>13</v>
      </c>
      <c r="B6" t="s">
        <v>14</v>
      </c>
      <c r="C6" s="6">
        <f>2</f>
        <v>2</v>
      </c>
    </row>
    <row r="7" spans="1:4">
      <c r="A7" t="s">
        <v>15</v>
      </c>
      <c r="B7" t="s">
        <v>16</v>
      </c>
      <c r="C7" s="6">
        <f>0.1269</f>
        <v>0.1269</v>
      </c>
      <c r="D7" s="2" t="s">
        <v>1</v>
      </c>
    </row>
    <row r="8" spans="3:7">
      <c r="C8" s="6"/>
      <c r="D8" s="2"/>
      <c r="G8" s="8" t="s">
        <v>17</v>
      </c>
    </row>
    <row r="9" spans="3:7">
      <c r="C9" s="6"/>
      <c r="G9" s="9">
        <f>C14*2*C13</f>
        <v>1047.15566329455</v>
      </c>
    </row>
    <row r="10" spans="1:4">
      <c r="A10" s="8" t="s">
        <v>18</v>
      </c>
      <c r="B10" s="8" t="s">
        <v>19</v>
      </c>
      <c r="C10" s="10">
        <f>C17*C3*(C14^2)*C15^5</f>
        <v>0.273727418407908</v>
      </c>
      <c r="D10" s="11" t="s">
        <v>20</v>
      </c>
    </row>
    <row r="11" spans="3:3">
      <c r="C11" s="6"/>
    </row>
    <row r="12" spans="3:3">
      <c r="C12" s="6"/>
    </row>
    <row r="13" spans="1:3">
      <c r="A13" s="12" t="s">
        <v>21</v>
      </c>
      <c r="B13" s="12" t="s">
        <v>21</v>
      </c>
      <c r="C13" s="13">
        <f>PI()</f>
        <v>3.14159265358979</v>
      </c>
    </row>
    <row r="14" spans="1:3">
      <c r="A14" t="s">
        <v>22</v>
      </c>
      <c r="B14" t="s">
        <v>23</v>
      </c>
      <c r="C14" s="14">
        <v>166.66</v>
      </c>
    </row>
    <row r="15" spans="1:4">
      <c r="A15" t="s">
        <v>24</v>
      </c>
      <c r="B15" t="s">
        <v>25</v>
      </c>
      <c r="C15" s="6">
        <f>2*C7</f>
        <v>0.2538</v>
      </c>
      <c r="D15" s="2" t="s">
        <v>1</v>
      </c>
    </row>
    <row r="16" spans="1:19">
      <c r="A16" t="s">
        <v>26</v>
      </c>
      <c r="B16" t="s">
        <v>27</v>
      </c>
      <c r="C16" s="6">
        <v>0.048</v>
      </c>
      <c r="D16" s="11" t="s">
        <v>28</v>
      </c>
      <c r="I16" s="7" t="s">
        <v>12</v>
      </c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4">
      <c r="A17" t="s">
        <v>29</v>
      </c>
      <c r="B17" t="s">
        <v>30</v>
      </c>
      <c r="C17" s="6">
        <f>C16/(2*C13)</f>
        <v>0.00763943726841098</v>
      </c>
      <c r="D17" s="2" t="s">
        <v>31</v>
      </c>
    </row>
    <row r="18" spans="3:3">
      <c r="C18" s="6"/>
    </row>
    <row r="19" spans="1:4">
      <c r="A19" s="15" t="s">
        <v>32</v>
      </c>
      <c r="B19" s="15" t="s">
        <v>33</v>
      </c>
      <c r="C19" s="16">
        <f>8*C10/(C3*(C4^2)*C5*C6*C7^4)</f>
        <v>0.0628641748926416</v>
      </c>
      <c r="D19" s="2" t="s">
        <v>34</v>
      </c>
    </row>
  </sheetData>
  <mergeCells count="2">
    <mergeCell ref="A1:C1"/>
    <mergeCell ref="D2:N2"/>
  </mergeCells>
  <hyperlinks>
    <hyperlink ref="D16" r:id="rId1" display="https://www.apcprop.com/files/PER3_10x45MR.dat" tooltip="https://www.apcprop.com/files/PER3_10x45MR.dat"/>
    <hyperlink ref="D17" r:id="rId2" display="https://m-selig.ae.illinois.edu/props/propDB.html"/>
    <hyperlink ref="D10" r:id="rId3" display="http://www.aerodynamics4students.com/propulsion/blade-element-propeller-theory.php" tooltip="http://www.aerodynamics4students.com/propulsion/blade-element-propeller-theory.php"/>
    <hyperlink ref="D19" r:id="rId4" display="http://www.aerodynamics4students.com/aircraft-performance/blade-profile-drag.php"/>
    <hyperlink ref="D7" r:id="rId5" display="https://github.com/tu-darmstadt-ros-pkg/hector_quadrotor/blob/kinetic-devel/hector_quadrotor_model/matlab/parameter_QK_propulsion.m" tooltip="https://github.com/tu-darmstadt-ros-pkg/hector_quadrotor/blob/kinetic-devel/hector_quadrotor_model/matlab/parameter_QK_propulsion.m"/>
    <hyperlink ref="D15" r:id="rId5" display="https://github.com/tu-darmstadt-ros-pkg/hector_quadrotor/blob/kinetic-devel/hector_quadrotor_model/matlab/parameter_QK_propulsion.m"/>
    <hyperlink ref="D1" r:id="rId5" display="https://github.com/tu-darmstadt-ros-pkg/hector_quadrotor/blob/kinetic-devel/hector_quadrotor_model/matlab/parameter_QK_propulsion.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mramd</dc:creator>
  <cp:lastModifiedBy>mramd</cp:lastModifiedBy>
  <dcterms:created xsi:type="dcterms:W3CDTF">2022-10-20T22:01:00Z</dcterms:created>
  <dcterms:modified xsi:type="dcterms:W3CDTF">2022-10-24T16:23:58Z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