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filterPrivacy="1" codeName="ThisWorkbook" autoCompressPictures="0"/>
  <xr:revisionPtr revIDLastSave="0" documentId="13_ncr:1_{4E4990B2-4ACD-4D74-9726-421C6A0B9224}" xr6:coauthVersionLast="47" xr6:coauthVersionMax="47" xr10:uidLastSave="{00000000-0000-0000-0000-000000000000}"/>
  <bookViews>
    <workbookView xWindow="-120" yWindow="-120" windowWidth="29040" windowHeight="15840" tabRatio="788" xr2:uid="{00000000-000D-0000-FFFF-FFFF00000000}"/>
  </bookViews>
  <sheets>
    <sheet name="1 月" sheetId="14" r:id="rId1"/>
    <sheet name="2 月" sheetId="15" r:id="rId2"/>
    <sheet name="3 月" sheetId="16" r:id="rId3"/>
    <sheet name="4 月" sheetId="17" r:id="rId4"/>
    <sheet name="5 月" sheetId="18" r:id="rId5"/>
    <sheet name="6 月" sheetId="19" r:id="rId6"/>
    <sheet name="7 月" sheetId="20" r:id="rId7"/>
    <sheet name="8 月" sheetId="21" r:id="rId8"/>
    <sheet name="9 月" sheetId="22" r:id="rId9"/>
    <sheet name="10 月" sheetId="23" r:id="rId10"/>
    <sheet name="11 月" sheetId="24" r:id="rId11"/>
    <sheet name="12 月" sheetId="25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月'!$B$3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月'!$B$3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月'!$A:$I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WeekStart">'1 月'!$L$5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2" i="20"/>
  <c r="B2" i="19"/>
  <c r="B2" i="18"/>
  <c r="B2" i="17"/>
  <c r="B2" i="16"/>
  <c r="B2" i="15"/>
  <c r="B2" i="14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24" a="1"/>
  <c r="C14" i="24" s="1"/>
  <c r="B12" i="24" a="1"/>
  <c r="G12" i="24" s="1"/>
  <c r="B10" i="24" a="1"/>
  <c r="G10" i="24" s="1"/>
  <c r="B8" i="24" a="1"/>
  <c r="G8" i="24" s="1"/>
  <c r="B6" i="24" a="1"/>
  <c r="G6" i="24" s="1"/>
  <c r="B4" i="24" a="1"/>
  <c r="G4" i="24" s="1"/>
  <c r="G3" i="24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2" a="1"/>
  <c r="C14" i="22" s="1"/>
  <c r="B12" i="22" a="1"/>
  <c r="G12" i="22" s="1"/>
  <c r="B10" i="22" a="1"/>
  <c r="G10" i="22" s="1"/>
  <c r="B8" i="22" a="1"/>
  <c r="G8" i="22" s="1"/>
  <c r="B6" i="22" a="1"/>
  <c r="G6" i="22" s="1"/>
  <c r="B4" i="22" a="1"/>
  <c r="G4" i="22" s="1"/>
  <c r="G3" i="22" s="1"/>
  <c r="B14" i="21" a="1"/>
  <c r="C14" i="21" s="1"/>
  <c r="B12" i="21" a="1"/>
  <c r="G12" i="21" s="1"/>
  <c r="B10" i="21" a="1"/>
  <c r="G10" i="21" s="1"/>
  <c r="B8" i="21" a="1"/>
  <c r="G8" i="21" s="1"/>
  <c r="D6" i="21"/>
  <c r="B6" i="21" a="1"/>
  <c r="G6" i="21" s="1"/>
  <c r="B4" i="21" a="1"/>
  <c r="G4" i="21" s="1"/>
  <c r="G3" i="21" s="1"/>
  <c r="B14" i="20" a="1"/>
  <c r="C14" i="20" s="1"/>
  <c r="B12" i="20" a="1"/>
  <c r="G12" i="20" s="1"/>
  <c r="D10" i="20"/>
  <c r="B10" i="20" a="1"/>
  <c r="G10" i="20" s="1"/>
  <c r="B8" i="20" a="1"/>
  <c r="G8" i="20" s="1"/>
  <c r="B6" i="20" a="1"/>
  <c r="G6" i="20" s="1"/>
  <c r="B4" i="20" a="1"/>
  <c r="G4" i="20" s="1"/>
  <c r="G3" i="20" s="1"/>
  <c r="B14" i="19" a="1"/>
  <c r="C14" i="19" s="1"/>
  <c r="B12" i="19" a="1"/>
  <c r="G12" i="19" s="1"/>
  <c r="D10" i="19"/>
  <c r="B10" i="19" a="1"/>
  <c r="G10" i="19" s="1"/>
  <c r="H8" i="19"/>
  <c r="D8" i="19"/>
  <c r="B8" i="19" a="1"/>
  <c r="G8" i="19" s="1"/>
  <c r="D6" i="19"/>
  <c r="B6" i="19" a="1"/>
  <c r="G6" i="19" s="1"/>
  <c r="B4" i="19" a="1"/>
  <c r="G4" i="19" s="1"/>
  <c r="G3" i="19" s="1"/>
  <c r="B14" i="18" a="1"/>
  <c r="C14" i="18" s="1"/>
  <c r="H12" i="18"/>
  <c r="B12" i="18" a="1"/>
  <c r="G12" i="18" s="1"/>
  <c r="D10" i="18"/>
  <c r="B10" i="18" a="1"/>
  <c r="G10" i="18" s="1"/>
  <c r="H8" i="18"/>
  <c r="B8" i="18" a="1"/>
  <c r="G8" i="18" s="1"/>
  <c r="H6" i="18"/>
  <c r="B6" i="18" a="1"/>
  <c r="G6" i="18" s="1"/>
  <c r="B4" i="18" a="1"/>
  <c r="G4" i="18" s="1"/>
  <c r="G3" i="18" s="1"/>
  <c r="B14" i="17" a="1"/>
  <c r="C14" i="17" s="1"/>
  <c r="H12" i="17"/>
  <c r="B12" i="17" a="1"/>
  <c r="G12" i="17" s="1"/>
  <c r="D10" i="17"/>
  <c r="B10" i="17" a="1"/>
  <c r="G10" i="17" s="1"/>
  <c r="H8" i="17"/>
  <c r="B8" i="17" a="1"/>
  <c r="G8" i="17" s="1"/>
  <c r="B6" i="17" a="1"/>
  <c r="G6" i="17" s="1"/>
  <c r="B4" i="17" a="1"/>
  <c r="G4" i="17" s="1"/>
  <c r="G3" i="17" s="1"/>
  <c r="B14" i="16" a="1"/>
  <c r="C14" i="16" s="1"/>
  <c r="B12" i="16" a="1"/>
  <c r="G12" i="16" s="1"/>
  <c r="B10" i="16" a="1"/>
  <c r="G10" i="16" s="1"/>
  <c r="B8" i="16" a="1"/>
  <c r="G8" i="16" s="1"/>
  <c r="B6" i="16" a="1"/>
  <c r="G6" i="16" s="1"/>
  <c r="H4" i="16"/>
  <c r="H3" i="16" s="1"/>
  <c r="B4" i="16" a="1"/>
  <c r="G4" i="16" s="1"/>
  <c r="G3" i="16" s="1"/>
  <c r="B14" i="15" a="1"/>
  <c r="C14" i="15" s="1"/>
  <c r="B12" i="15" a="1"/>
  <c r="G12" i="15" s="1"/>
  <c r="B10" i="15" a="1"/>
  <c r="G10" i="15" s="1"/>
  <c r="B8" i="15" a="1"/>
  <c r="G8" i="15" s="1"/>
  <c r="B6" i="15" a="1"/>
  <c r="G6" i="15" s="1"/>
  <c r="B4" i="15" a="1"/>
  <c r="G4" i="15" s="1"/>
  <c r="G3" i="15" s="1"/>
  <c r="B14" i="14" a="1"/>
  <c r="C14" i="14" s="1"/>
  <c r="B12" i="14" a="1"/>
  <c r="G12" i="14" s="1"/>
  <c r="B10" i="14" a="1"/>
  <c r="G10" i="14" s="1"/>
  <c r="B8" i="14" a="1"/>
  <c r="G8" i="14" s="1"/>
  <c r="B6" i="14" a="1"/>
  <c r="G6" i="14" s="1"/>
  <c r="B4" i="14" a="1"/>
  <c r="G4" i="14" s="1"/>
  <c r="G3" i="14" s="1"/>
  <c r="D6" i="16" l="1"/>
  <c r="H6" i="16"/>
  <c r="H10" i="17"/>
  <c r="H10" i="18"/>
  <c r="D12" i="19"/>
  <c r="H12" i="19"/>
  <c r="D8" i="16"/>
  <c r="D12" i="17"/>
  <c r="D12" i="18"/>
  <c r="H6" i="21"/>
  <c r="D8" i="21"/>
  <c r="D6" i="20"/>
  <c r="H8" i="21"/>
  <c r="D4" i="18"/>
  <c r="D3" i="18" s="1"/>
  <c r="H6" i="20"/>
  <c r="H4" i="18"/>
  <c r="H3" i="18" s="1"/>
  <c r="H6" i="19"/>
  <c r="D8" i="20"/>
  <c r="D12" i="21"/>
  <c r="D6" i="17"/>
  <c r="D6" i="18"/>
  <c r="H8" i="20"/>
  <c r="H12" i="21"/>
  <c r="H8" i="16"/>
  <c r="H6" i="17"/>
  <c r="D4" i="16"/>
  <c r="D3" i="16" s="1"/>
  <c r="D8" i="17"/>
  <c r="D8" i="18"/>
  <c r="H10" i="20"/>
  <c r="H10" i="19"/>
  <c r="E12" i="25"/>
  <c r="D4" i="25"/>
  <c r="D3" i="25" s="1"/>
  <c r="H4" i="25"/>
  <c r="H3" i="25" s="1"/>
  <c r="D6" i="25"/>
  <c r="H6" i="25"/>
  <c r="D8" i="25"/>
  <c r="H8" i="25"/>
  <c r="D10" i="25"/>
  <c r="H10" i="25"/>
  <c r="D12" i="25"/>
  <c r="H12" i="25"/>
  <c r="E8" i="25"/>
  <c r="E4" i="25"/>
  <c r="E3" i="25" s="1"/>
  <c r="E10" i="25"/>
  <c r="E6" i="25"/>
  <c r="B4" i="25"/>
  <c r="F4" i="25"/>
  <c r="F3" i="25" s="1"/>
  <c r="B6" i="25"/>
  <c r="F6" i="25"/>
  <c r="B8" i="25"/>
  <c r="F8" i="25"/>
  <c r="B10" i="25"/>
  <c r="F10" i="25"/>
  <c r="B12" i="25"/>
  <c r="F12" i="25"/>
  <c r="B14" i="25"/>
  <c r="C4" i="25"/>
  <c r="C3" i="25" s="1"/>
  <c r="C6" i="25"/>
  <c r="C8" i="25"/>
  <c r="C10" i="25"/>
  <c r="C12" i="25"/>
  <c r="E6" i="24"/>
  <c r="D4" i="24"/>
  <c r="D3" i="24" s="1"/>
  <c r="H4" i="24"/>
  <c r="H3" i="24" s="1"/>
  <c r="D6" i="24"/>
  <c r="H6" i="24"/>
  <c r="D8" i="24"/>
  <c r="H8" i="24"/>
  <c r="D10" i="24"/>
  <c r="H10" i="24"/>
  <c r="D12" i="24"/>
  <c r="H12" i="24"/>
  <c r="E10" i="24"/>
  <c r="B4" i="24"/>
  <c r="F4" i="24"/>
  <c r="F3" i="24" s="1"/>
  <c r="B6" i="24"/>
  <c r="F6" i="24"/>
  <c r="B8" i="24"/>
  <c r="F8" i="24"/>
  <c r="B10" i="24"/>
  <c r="F10" i="24"/>
  <c r="B12" i="24"/>
  <c r="F12" i="24"/>
  <c r="B14" i="24"/>
  <c r="E4" i="24"/>
  <c r="E3" i="24" s="1"/>
  <c r="E8" i="24"/>
  <c r="E12" i="24"/>
  <c r="C4" i="24"/>
  <c r="C3" i="24" s="1"/>
  <c r="C6" i="24"/>
  <c r="C8" i="24"/>
  <c r="C10" i="24"/>
  <c r="C12" i="24"/>
  <c r="E4" i="23"/>
  <c r="E3" i="23" s="1"/>
  <c r="E6" i="23"/>
  <c r="E10" i="23"/>
  <c r="E12" i="23"/>
  <c r="D4" i="23"/>
  <c r="D3" i="23" s="1"/>
  <c r="H4" i="23"/>
  <c r="H3" i="23" s="1"/>
  <c r="D6" i="23"/>
  <c r="H6" i="23"/>
  <c r="D8" i="23"/>
  <c r="H8" i="23"/>
  <c r="D10" i="23"/>
  <c r="H10" i="23"/>
  <c r="D12" i="23"/>
  <c r="H12" i="23"/>
  <c r="E8" i="23"/>
  <c r="B4" i="23"/>
  <c r="F4" i="23"/>
  <c r="F3" i="23" s="1"/>
  <c r="B6" i="23"/>
  <c r="F6" i="23"/>
  <c r="B8" i="23"/>
  <c r="F8" i="23"/>
  <c r="B10" i="23"/>
  <c r="F10" i="23"/>
  <c r="B12" i="23"/>
  <c r="F12" i="23"/>
  <c r="B14" i="23"/>
  <c r="C4" i="23"/>
  <c r="C3" i="23" s="1"/>
  <c r="C6" i="23"/>
  <c r="C8" i="23"/>
  <c r="C10" i="23"/>
  <c r="C12" i="23"/>
  <c r="E4" i="22"/>
  <c r="E3" i="22" s="1"/>
  <c r="E6" i="22"/>
  <c r="B4" i="22"/>
  <c r="F4" i="22"/>
  <c r="F3" i="22" s="1"/>
  <c r="B6" i="22"/>
  <c r="F6" i="22"/>
  <c r="B8" i="22"/>
  <c r="F8" i="22"/>
  <c r="B10" i="22"/>
  <c r="F10" i="22"/>
  <c r="B12" i="22"/>
  <c r="B14" i="22"/>
  <c r="D4" i="22"/>
  <c r="D3" i="22" s="1"/>
  <c r="H4" i="22"/>
  <c r="H3" i="22" s="1"/>
  <c r="D6" i="22"/>
  <c r="H6" i="22"/>
  <c r="D8" i="22"/>
  <c r="H8" i="22"/>
  <c r="D10" i="22"/>
  <c r="H10" i="22"/>
  <c r="D12" i="22"/>
  <c r="H12" i="22"/>
  <c r="E8" i="22"/>
  <c r="E10" i="22"/>
  <c r="E12" i="22"/>
  <c r="F12" i="22"/>
  <c r="C4" i="22"/>
  <c r="C3" i="22" s="1"/>
  <c r="C6" i="22"/>
  <c r="C8" i="22"/>
  <c r="C10" i="22"/>
  <c r="C12" i="22"/>
  <c r="E10" i="21"/>
  <c r="E4" i="21"/>
  <c r="E3" i="21" s="1"/>
  <c r="E8" i="21"/>
  <c r="B4" i="21"/>
  <c r="F4" i="21"/>
  <c r="F3" i="21" s="1"/>
  <c r="B6" i="21"/>
  <c r="F6" i="21"/>
  <c r="B8" i="21"/>
  <c r="F8" i="21"/>
  <c r="B10" i="21"/>
  <c r="F10" i="21"/>
  <c r="B12" i="21"/>
  <c r="F12" i="21"/>
  <c r="B14" i="21"/>
  <c r="D4" i="21"/>
  <c r="D3" i="21" s="1"/>
  <c r="H4" i="21"/>
  <c r="H3" i="21" s="1"/>
  <c r="D10" i="21"/>
  <c r="H10" i="21"/>
  <c r="E6" i="21"/>
  <c r="E12" i="21"/>
  <c r="C4" i="21"/>
  <c r="C3" i="21" s="1"/>
  <c r="C6" i="21"/>
  <c r="C8" i="21"/>
  <c r="C10" i="21"/>
  <c r="C12" i="21"/>
  <c r="E4" i="20"/>
  <c r="E3" i="20" s="1"/>
  <c r="E6" i="20"/>
  <c r="D4" i="20"/>
  <c r="D3" i="20" s="1"/>
  <c r="H4" i="20"/>
  <c r="H3" i="20" s="1"/>
  <c r="D12" i="20"/>
  <c r="H12" i="20"/>
  <c r="E8" i="20"/>
  <c r="E10" i="20"/>
  <c r="B4" i="20"/>
  <c r="F4" i="20"/>
  <c r="F3" i="20" s="1"/>
  <c r="B6" i="20"/>
  <c r="F6" i="20"/>
  <c r="B8" i="20"/>
  <c r="F8" i="20"/>
  <c r="B10" i="20"/>
  <c r="F10" i="20"/>
  <c r="B12" i="20"/>
  <c r="F12" i="20"/>
  <c r="B14" i="20"/>
  <c r="E12" i="20"/>
  <c r="C4" i="20"/>
  <c r="C3" i="20" s="1"/>
  <c r="C6" i="20"/>
  <c r="C8" i="20"/>
  <c r="C10" i="20"/>
  <c r="C12" i="20"/>
  <c r="E4" i="19"/>
  <c r="E3" i="19" s="1"/>
  <c r="E10" i="19"/>
  <c r="H4" i="19"/>
  <c r="H3" i="19" s="1"/>
  <c r="E6" i="19"/>
  <c r="E12" i="19"/>
  <c r="F6" i="19"/>
  <c r="D4" i="19"/>
  <c r="D3" i="19" s="1"/>
  <c r="E8" i="19"/>
  <c r="B4" i="19"/>
  <c r="F4" i="19"/>
  <c r="F3" i="19" s="1"/>
  <c r="B6" i="19"/>
  <c r="B8" i="19"/>
  <c r="F8" i="19"/>
  <c r="B10" i="19"/>
  <c r="F10" i="19"/>
  <c r="B12" i="19"/>
  <c r="F12" i="19"/>
  <c r="B14" i="19"/>
  <c r="C4" i="19"/>
  <c r="C3" i="19" s="1"/>
  <c r="C6" i="19"/>
  <c r="C8" i="19"/>
  <c r="C10" i="19"/>
  <c r="C12" i="19"/>
  <c r="E6" i="18"/>
  <c r="E10" i="18"/>
  <c r="B4" i="18"/>
  <c r="F4" i="18"/>
  <c r="F3" i="18" s="1"/>
  <c r="B6" i="18"/>
  <c r="F6" i="18"/>
  <c r="B8" i="18"/>
  <c r="F8" i="18"/>
  <c r="B10" i="18"/>
  <c r="F10" i="18"/>
  <c r="B12" i="18"/>
  <c r="F12" i="18"/>
  <c r="B14" i="18"/>
  <c r="E4" i="18"/>
  <c r="E3" i="18" s="1"/>
  <c r="E8" i="18"/>
  <c r="E12" i="18"/>
  <c r="C4" i="18"/>
  <c r="C3" i="18" s="1"/>
  <c r="C6" i="18"/>
  <c r="C8" i="18"/>
  <c r="C10" i="18"/>
  <c r="C12" i="18"/>
  <c r="E4" i="17"/>
  <c r="E3" i="17" s="1"/>
  <c r="E8" i="17"/>
  <c r="E10" i="17"/>
  <c r="D4" i="17"/>
  <c r="D3" i="17" s="1"/>
  <c r="H4" i="17"/>
  <c r="H3" i="17" s="1"/>
  <c r="E6" i="17"/>
  <c r="E12" i="17"/>
  <c r="B4" i="17"/>
  <c r="F4" i="17"/>
  <c r="F3" i="17" s="1"/>
  <c r="B6" i="17"/>
  <c r="F6" i="17"/>
  <c r="B8" i="17"/>
  <c r="F8" i="17"/>
  <c r="B10" i="17"/>
  <c r="F10" i="17"/>
  <c r="B12" i="17"/>
  <c r="F12" i="17"/>
  <c r="B14" i="17"/>
  <c r="C4" i="17"/>
  <c r="C3" i="17" s="1"/>
  <c r="C6" i="17"/>
  <c r="C8" i="17"/>
  <c r="C10" i="17"/>
  <c r="C12" i="17"/>
  <c r="D10" i="16"/>
  <c r="H10" i="16"/>
  <c r="D12" i="16"/>
  <c r="H12" i="16"/>
  <c r="E4" i="16"/>
  <c r="E3" i="16" s="1"/>
  <c r="E6" i="16"/>
  <c r="E8" i="16"/>
  <c r="E10" i="16"/>
  <c r="E12" i="16"/>
  <c r="B4" i="16"/>
  <c r="F4" i="16"/>
  <c r="F3" i="16" s="1"/>
  <c r="B6" i="16"/>
  <c r="F6" i="16"/>
  <c r="B8" i="16"/>
  <c r="F8" i="16"/>
  <c r="B10" i="16"/>
  <c r="F10" i="16"/>
  <c r="B12" i="16"/>
  <c r="F12" i="16"/>
  <c r="B14" i="16"/>
  <c r="C4" i="16"/>
  <c r="C3" i="16" s="1"/>
  <c r="C6" i="16"/>
  <c r="C8" i="16"/>
  <c r="C10" i="16"/>
  <c r="C12" i="16"/>
  <c r="E4" i="15"/>
  <c r="E3" i="15" s="1"/>
  <c r="E6" i="15"/>
  <c r="E12" i="15"/>
  <c r="D4" i="15"/>
  <c r="D3" i="15" s="1"/>
  <c r="H4" i="15"/>
  <c r="H3" i="15" s="1"/>
  <c r="D6" i="15"/>
  <c r="H6" i="15"/>
  <c r="D8" i="15"/>
  <c r="H8" i="15"/>
  <c r="D10" i="15"/>
  <c r="H10" i="15"/>
  <c r="D12" i="15"/>
  <c r="H12" i="15"/>
  <c r="E8" i="15"/>
  <c r="E10" i="15"/>
  <c r="B4" i="15"/>
  <c r="F4" i="15"/>
  <c r="F3" i="15" s="1"/>
  <c r="B6" i="15"/>
  <c r="F6" i="15"/>
  <c r="B8" i="15"/>
  <c r="F8" i="15"/>
  <c r="B10" i="15"/>
  <c r="F10" i="15"/>
  <c r="B12" i="15"/>
  <c r="F12" i="15"/>
  <c r="B14" i="15"/>
  <c r="C4" i="15"/>
  <c r="C3" i="15" s="1"/>
  <c r="C6" i="15"/>
  <c r="C8" i="15"/>
  <c r="C10" i="15"/>
  <c r="C12" i="15"/>
  <c r="E8" i="14"/>
  <c r="D4" i="14"/>
  <c r="D3" i="14" s="1"/>
  <c r="H4" i="14"/>
  <c r="H3" i="14" s="1"/>
  <c r="D6" i="14"/>
  <c r="H6" i="14"/>
  <c r="D8" i="14"/>
  <c r="H8" i="14"/>
  <c r="D10" i="14"/>
  <c r="H10" i="14"/>
  <c r="D12" i="14"/>
  <c r="H12" i="14"/>
  <c r="E4" i="14"/>
  <c r="E3" i="14" s="1"/>
  <c r="E6" i="14"/>
  <c r="E10" i="14"/>
  <c r="B4" i="14"/>
  <c r="F4" i="14"/>
  <c r="F3" i="14" s="1"/>
  <c r="B6" i="14"/>
  <c r="F6" i="14"/>
  <c r="B8" i="14"/>
  <c r="F8" i="14"/>
  <c r="B10" i="14"/>
  <c r="F10" i="14"/>
  <c r="B12" i="14"/>
  <c r="F12" i="14"/>
  <c r="B14" i="14"/>
  <c r="E12" i="14"/>
  <c r="C4" i="14"/>
  <c r="C3" i="14" s="1"/>
  <c r="C6" i="14"/>
  <c r="C8" i="14"/>
  <c r="C10" i="14"/>
  <c r="C12" i="14"/>
  <c r="B3" i="24"/>
  <c r="B3" i="23"/>
  <c r="B3" i="22"/>
  <c r="B3" i="21"/>
  <c r="B3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<sst xmlns="http://schemas.openxmlformats.org/spreadsheetml/2006/main" count="28" uniqueCount="6">
  <si>
    <t>备注</t>
  </si>
  <si>
    <t xml:space="preserve"> </t>
  </si>
  <si>
    <t>日历设置</t>
  </si>
  <si>
    <t>年份</t>
  </si>
  <si>
    <t>一周开始之日</t>
  </si>
  <si>
    <t>星期日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</si>
</sst>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34" x14ac:knownFonts="1">
    <font>
      <sz val="11"/>
      <color theme="1" tint="0.24994659260841701"/>
      <name val="Microsoft YaHei UI"/>
      <family val="2"/>
    </font>
    <font>
      <sz val="8"/>
      <name val="Arial"/>
      <family val="2"/>
    </font>
    <font>
      <sz val="11"/>
      <color theme="1"/>
      <name val="Microsoft YaHei UI"/>
      <family val="2"/>
    </font>
    <font>
      <sz val="11"/>
      <color indexed="63"/>
      <name val="Microsoft YaHei UI"/>
      <family val="2"/>
    </font>
    <font>
      <b/>
      <sz val="11"/>
      <color theme="0"/>
      <name val="Microsoft YaHei UI"/>
      <family val="2"/>
    </font>
    <font>
      <sz val="11"/>
      <color theme="0"/>
      <name val="Microsoft YaHei UI"/>
      <family val="2"/>
    </font>
    <font>
      <b/>
      <sz val="14"/>
      <color theme="0"/>
      <name val="Microsoft YaHei UI"/>
      <family val="2"/>
    </font>
    <font>
      <sz val="11"/>
      <color rgb="FF9C0006"/>
      <name val="Microsoft YaHei UI"/>
      <family val="2"/>
    </font>
    <font>
      <b/>
      <sz val="11"/>
      <color rgb="FFFA7D00"/>
      <name val="Microsoft YaHei UI"/>
      <family val="2"/>
    </font>
    <font>
      <sz val="11"/>
      <color theme="1" tint="0.34998626667073579"/>
      <name val="Microsoft YaHei UI"/>
      <family val="2"/>
    </font>
    <font>
      <i/>
      <sz val="11"/>
      <color rgb="FF7F7F7F"/>
      <name val="Microsoft YaHei UI"/>
      <family val="2"/>
    </font>
    <font>
      <sz val="11"/>
      <color rgb="FF006100"/>
      <name val="Microsoft YaHei UI"/>
      <family val="2"/>
    </font>
    <font>
      <sz val="11"/>
      <color theme="4" tint="-0.24994659260841701"/>
      <name val="Microsoft YaHei UI"/>
      <family val="2"/>
    </font>
    <font>
      <sz val="11"/>
      <color theme="1" tint="0.24994659260841701"/>
      <name val="Microsoft YaHei UI"/>
      <family val="2"/>
    </font>
    <font>
      <b/>
      <sz val="11"/>
      <color theme="1" tint="0.34998626667073579"/>
      <name val="Microsoft YaHei UI"/>
      <family val="2"/>
    </font>
    <font>
      <sz val="11"/>
      <color rgb="FF3F3F76"/>
      <name val="Microsoft YaHei UI"/>
      <family val="2"/>
    </font>
    <font>
      <sz val="11"/>
      <color rgb="FFFA7D00"/>
      <name val="Microsoft YaHei UI"/>
      <family val="2"/>
    </font>
    <font>
      <sz val="11"/>
      <color rgb="FF9C5700"/>
      <name val="Microsoft YaHei UI"/>
      <family val="2"/>
    </font>
    <font>
      <b/>
      <sz val="11"/>
      <color rgb="FF3F3F3F"/>
      <name val="Microsoft YaHei UI"/>
      <family val="2"/>
    </font>
    <font>
      <sz val="35"/>
      <color theme="4"/>
      <name val="Microsoft YaHei UI"/>
      <family val="2"/>
    </font>
    <font>
      <b/>
      <sz val="11"/>
      <color theme="1"/>
      <name val="Microsoft YaHei UI"/>
      <family val="2"/>
    </font>
    <font>
      <sz val="11"/>
      <color rgb="FFFF0000"/>
      <name val="Microsoft YaHei UI"/>
      <family val="2"/>
    </font>
    <font>
      <sz val="12"/>
      <color theme="4" tint="-0.24994659260841701"/>
      <name val="Microsoft YaHei UI"/>
      <family val="2"/>
    </font>
    <font>
      <sz val="11"/>
      <name val="Microsoft YaHei UI"/>
      <family val="2"/>
    </font>
    <font>
      <sz val="9"/>
      <name val="宋体"/>
      <family val="3"/>
      <charset val="134"/>
    </font>
    <font>
      <sz val="11"/>
      <color theme="1" tint="0.14999847407452621"/>
      <name val="Microsoft YaHei UI"/>
      <family val="2"/>
      <charset val="134"/>
    </font>
    <font>
      <b/>
      <sz val="36"/>
      <color theme="8" tint="-0.499984740745262"/>
      <name val="Microsoft YaHei UI"/>
      <family val="2"/>
      <charset val="134"/>
    </font>
    <font>
      <sz val="35"/>
      <color theme="1" tint="0.14999847407452621"/>
      <name val="Microsoft YaHei UI"/>
      <family val="2"/>
      <charset val="134"/>
    </font>
    <font>
      <sz val="12"/>
      <color theme="1" tint="0.14999847407452621"/>
      <name val="Microsoft YaHei UI"/>
      <family val="2"/>
      <charset val="134"/>
    </font>
    <font>
      <sz val="12"/>
      <name val="Microsoft YaHei UI"/>
      <family val="2"/>
      <charset val="134"/>
    </font>
    <font>
      <sz val="10"/>
      <color theme="1" tint="0.14999847407452621"/>
      <name val="Microsoft YaHei UI"/>
      <family val="2"/>
      <charset val="134"/>
    </font>
    <font>
      <b/>
      <sz val="36"/>
      <color theme="9" tint="-0.499984740745262"/>
      <name val="Microsoft YaHei UI"/>
      <family val="2"/>
      <charset val="134"/>
    </font>
    <font>
      <b/>
      <sz val="36"/>
      <color theme="7" tint="-0.499984740745262"/>
      <name val="Microsoft YaHei UI"/>
      <family val="2"/>
      <charset val="134"/>
    </font>
    <font>
      <b/>
      <sz val="36"/>
      <color theme="5" tint="-0.499984740745262"/>
      <name val="Microsoft YaHei UI"/>
      <family val="2"/>
      <charset val="134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67">
    <xf numFmtId="0" fontId="0" fillId="0" borderId="0" xfId="0">
      <alignment vertical="top"/>
    </xf>
    <xf numFmtId="0" fontId="25" fillId="0" borderId="0" xfId="0" applyFont="1">
      <alignment vertical="top"/>
    </xf>
    <xf numFmtId="0" fontId="25" fillId="0" borderId="0" xfId="0" applyFont="1" applyFill="1" applyBorder="1">
      <alignment vertical="top"/>
    </xf>
    <xf numFmtId="0" fontId="25" fillId="0" borderId="0" xfId="2" applyFont="1" applyFill="1" applyBorder="1" applyAlignment="1">
      <alignment vertical="center"/>
    </xf>
    <xf numFmtId="0" fontId="27" fillId="0" borderId="0" xfId="5" applyFont="1" applyFill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9" fillId="6" borderId="4" xfId="2" applyFont="1" applyFill="1" applyBorder="1" applyAlignment="1">
      <alignment horizontal="center" vertical="center"/>
    </xf>
    <xf numFmtId="0" fontId="29" fillId="6" borderId="5" xfId="2" applyFont="1" applyFill="1" applyBorder="1" applyAlignment="1">
      <alignment horizontal="center" vertical="center"/>
    </xf>
    <xf numFmtId="0" fontId="29" fillId="6" borderId="6" xfId="2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 indent="1"/>
    </xf>
    <xf numFmtId="178" fontId="28" fillId="0" borderId="9" xfId="12" applyNumberFormat="1" applyFont="1" applyFill="1" applyBorder="1" applyAlignment="1">
      <alignment horizontal="right" indent="1"/>
    </xf>
    <xf numFmtId="178" fontId="28" fillId="0" borderId="11" xfId="12" applyNumberFormat="1" applyFont="1" applyFill="1" applyBorder="1" applyAlignment="1">
      <alignment horizontal="right" indent="1"/>
    </xf>
    <xf numFmtId="0" fontId="28" fillId="0" borderId="0" xfId="0" applyFont="1" applyFill="1" applyBorder="1" applyAlignment="1">
      <alignment horizontal="left" vertical="center" indent="1"/>
    </xf>
    <xf numFmtId="0" fontId="25" fillId="0" borderId="8" xfId="16" applyFont="1" applyFill="1" applyBorder="1" applyAlignment="1">
      <alignment horizontal="center" vertical="center"/>
    </xf>
    <xf numFmtId="0" fontId="30" fillId="0" borderId="0" xfId="0" applyFont="1" applyAlignment="1">
      <alignment horizontal="left" vertical="top" wrapText="1" indent="1"/>
    </xf>
    <xf numFmtId="0" fontId="30" fillId="0" borderId="10" xfId="0" applyFont="1" applyFill="1" applyBorder="1" applyAlignment="1">
      <alignment horizontal="left" vertical="top" wrapText="1" indent="1"/>
    </xf>
    <xf numFmtId="0" fontId="30" fillId="0" borderId="0" xfId="0" applyFont="1" applyFill="1" applyBorder="1" applyAlignment="1">
      <alignment horizontal="left" vertical="top" wrapText="1" indent="1"/>
    </xf>
    <xf numFmtId="0" fontId="25" fillId="0" borderId="8" xfId="14" applyFont="1" applyFill="1" applyBorder="1" applyAlignment="1">
      <alignment horizontal="center" vertical="center"/>
    </xf>
    <xf numFmtId="178" fontId="28" fillId="0" borderId="9" xfId="13" applyNumberFormat="1" applyFont="1" applyFill="1" applyBorder="1" applyAlignment="1">
      <alignment horizontal="right" vertical="center" wrapText="1" indent="1"/>
    </xf>
    <xf numFmtId="0" fontId="30" fillId="0" borderId="10" xfId="13" applyFont="1" applyFill="1" applyBorder="1" applyAlignment="1">
      <alignment horizontal="left" vertical="top" wrapText="1" indent="1"/>
    </xf>
    <xf numFmtId="178" fontId="28" fillId="0" borderId="9" xfId="12" applyNumberFormat="1" applyFont="1" applyFill="1" applyBorder="1" applyAlignment="1">
      <alignment horizontal="right" vertical="center" indent="1"/>
    </xf>
    <xf numFmtId="0" fontId="29" fillId="8" borderId="4" xfId="2" applyFont="1" applyFill="1" applyBorder="1" applyAlignment="1">
      <alignment horizontal="center" vertical="center"/>
    </xf>
    <xf numFmtId="0" fontId="29" fillId="8" borderId="5" xfId="2" applyFont="1" applyFill="1" applyBorder="1" applyAlignment="1">
      <alignment horizontal="center" vertical="center"/>
    </xf>
    <xf numFmtId="0" fontId="29" fillId="8" borderId="6" xfId="2" applyFont="1" applyFill="1" applyBorder="1" applyAlignment="1">
      <alignment horizontal="center" vertical="center"/>
    </xf>
    <xf numFmtId="178" fontId="28" fillId="0" borderId="14" xfId="12" applyNumberFormat="1" applyFont="1" applyFill="1" applyBorder="1" applyAlignment="1">
      <alignment horizontal="right" indent="1"/>
    </xf>
    <xf numFmtId="0" fontId="30" fillId="0" borderId="15" xfId="0" applyFont="1" applyFill="1" applyBorder="1" applyAlignment="1">
      <alignment horizontal="left" vertical="top" wrapText="1" indent="1"/>
    </xf>
    <xf numFmtId="178" fontId="28" fillId="0" borderId="14" xfId="13" applyNumberFormat="1" applyFont="1" applyFill="1" applyBorder="1" applyAlignment="1">
      <alignment horizontal="right" vertical="center" wrapText="1" indent="1"/>
    </xf>
    <xf numFmtId="0" fontId="30" fillId="0" borderId="15" xfId="13" applyFont="1" applyFill="1" applyBorder="1" applyAlignment="1">
      <alignment horizontal="left" vertical="top" wrapText="1" indent="1"/>
    </xf>
    <xf numFmtId="178" fontId="28" fillId="0" borderId="14" xfId="12" applyNumberFormat="1" applyFont="1" applyFill="1" applyBorder="1" applyAlignment="1">
      <alignment horizontal="right" vertical="center" indent="1"/>
    </xf>
    <xf numFmtId="0" fontId="29" fillId="9" borderId="4" xfId="2" applyFont="1" applyFill="1" applyBorder="1" applyAlignment="1">
      <alignment horizontal="center" vertical="center"/>
    </xf>
    <xf numFmtId="0" fontId="29" fillId="9" borderId="5" xfId="2" applyFont="1" applyFill="1" applyBorder="1" applyAlignment="1">
      <alignment horizontal="center" vertical="center"/>
    </xf>
    <xf numFmtId="0" fontId="29" fillId="9" borderId="6" xfId="2" applyFont="1" applyFill="1" applyBorder="1" applyAlignment="1">
      <alignment horizontal="center" vertical="center"/>
    </xf>
    <xf numFmtId="178" fontId="28" fillId="0" borderId="20" xfId="12" applyNumberFormat="1" applyFont="1" applyFill="1" applyBorder="1" applyAlignment="1">
      <alignment horizontal="right" indent="1"/>
    </xf>
    <xf numFmtId="0" fontId="30" fillId="0" borderId="21" xfId="0" applyFont="1" applyFill="1" applyBorder="1" applyAlignment="1">
      <alignment horizontal="left" vertical="top" wrapText="1" indent="1"/>
    </xf>
    <xf numFmtId="178" fontId="28" fillId="0" borderId="20" xfId="13" applyNumberFormat="1" applyFont="1" applyFill="1" applyBorder="1" applyAlignment="1">
      <alignment horizontal="right" vertical="center" wrapText="1" indent="1"/>
    </xf>
    <xf numFmtId="0" fontId="30" fillId="0" borderId="21" xfId="13" applyFont="1" applyFill="1" applyBorder="1" applyAlignment="1">
      <alignment horizontal="left" vertical="top" wrapText="1" indent="1"/>
    </xf>
    <xf numFmtId="178" fontId="28" fillId="0" borderId="20" xfId="12" applyNumberFormat="1" applyFont="1" applyFill="1" applyBorder="1" applyAlignment="1">
      <alignment horizontal="right" vertical="center" indent="1"/>
    </xf>
    <xf numFmtId="0" fontId="29" fillId="7" borderId="4" xfId="2" applyFont="1" applyFill="1" applyBorder="1" applyAlignment="1">
      <alignment horizontal="center" vertical="center"/>
    </xf>
    <xf numFmtId="0" fontId="29" fillId="7" borderId="5" xfId="2" applyFont="1" applyFill="1" applyBorder="1" applyAlignment="1">
      <alignment horizontal="center" vertical="center"/>
    </xf>
    <xf numFmtId="0" fontId="29" fillId="7" borderId="6" xfId="2" applyFont="1" applyFill="1" applyBorder="1" applyAlignment="1">
      <alignment horizontal="center" vertical="center"/>
    </xf>
    <xf numFmtId="178" fontId="28" fillId="0" borderId="26" xfId="12" applyNumberFormat="1" applyFont="1" applyFill="1" applyBorder="1" applyAlignment="1">
      <alignment horizontal="right" indent="1"/>
    </xf>
    <xf numFmtId="0" fontId="30" fillId="0" borderId="27" xfId="0" applyFont="1" applyFill="1" applyBorder="1" applyAlignment="1">
      <alignment horizontal="left" vertical="top" wrapText="1" indent="1"/>
    </xf>
    <xf numFmtId="178" fontId="28" fillId="0" borderId="26" xfId="13" applyNumberFormat="1" applyFont="1" applyFill="1" applyBorder="1" applyAlignment="1">
      <alignment horizontal="right" vertical="center" wrapText="1" indent="1"/>
    </xf>
    <xf numFmtId="0" fontId="30" fillId="0" borderId="27" xfId="13" applyFont="1" applyFill="1" applyBorder="1" applyAlignment="1">
      <alignment horizontal="left" vertical="top" wrapText="1" indent="1"/>
    </xf>
    <xf numFmtId="178" fontId="28" fillId="0" borderId="26" xfId="12" applyNumberFormat="1" applyFont="1" applyFill="1" applyBorder="1" applyAlignment="1">
      <alignment horizontal="right" vertical="center" indent="1"/>
    </xf>
    <xf numFmtId="0" fontId="26" fillId="0" borderId="0" xfId="5" applyFont="1" applyFill="1" applyBorder="1">
      <alignment vertical="center"/>
    </xf>
    <xf numFmtId="0" fontId="25" fillId="0" borderId="13" xfId="11" applyFont="1" applyFill="1" applyBorder="1" applyAlignment="1">
      <alignment horizontal="left" vertical="center" wrapText="1" indent="1"/>
    </xf>
    <xf numFmtId="0" fontId="25" fillId="0" borderId="11" xfId="11" applyFont="1" applyFill="1" applyBorder="1" applyAlignment="1">
      <alignment horizontal="left" vertical="center" wrapText="1" indent="1"/>
    </xf>
    <xf numFmtId="0" fontId="30" fillId="0" borderId="7" xfId="11" applyFont="1" applyFill="1" applyBorder="1" applyAlignment="1">
      <alignment horizontal="left" vertical="top" wrapText="1" indent="1"/>
    </xf>
    <xf numFmtId="0" fontId="30" fillId="0" borderId="12" xfId="11" applyFont="1" applyFill="1" applyBorder="1" applyAlignment="1">
      <alignment horizontal="left" vertical="top" wrapText="1" indent="1"/>
    </xf>
    <xf numFmtId="0" fontId="29" fillId="6" borderId="0" xfId="15" applyFont="1" applyFill="1" applyBorder="1" applyAlignment="1">
      <alignment horizontal="center" vertical="center"/>
    </xf>
    <xf numFmtId="0" fontId="31" fillId="0" borderId="0" xfId="5" applyFont="1" applyFill="1" applyBorder="1">
      <alignment vertical="center"/>
    </xf>
    <xf numFmtId="0" fontId="25" fillId="0" borderId="18" xfId="11" applyFont="1" applyFill="1" applyBorder="1" applyAlignment="1">
      <alignment horizontal="left" vertical="center" wrapText="1" indent="1"/>
    </xf>
    <xf numFmtId="0" fontId="25" fillId="0" borderId="19" xfId="11" applyFont="1" applyFill="1" applyBorder="1" applyAlignment="1">
      <alignment horizontal="left" vertical="center" wrapText="1" indent="1"/>
    </xf>
    <xf numFmtId="0" fontId="30" fillId="0" borderId="16" xfId="11" applyFont="1" applyFill="1" applyBorder="1" applyAlignment="1">
      <alignment horizontal="left" vertical="top" wrapText="1" indent="1"/>
    </xf>
    <xf numFmtId="0" fontId="30" fillId="0" borderId="17" xfId="11" applyFont="1" applyFill="1" applyBorder="1" applyAlignment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5" fillId="0" borderId="24" xfId="11" applyFont="1" applyFill="1" applyBorder="1" applyAlignment="1">
      <alignment horizontal="left" vertical="center" wrapText="1" indent="1"/>
    </xf>
    <xf numFmtId="0" fontId="25" fillId="0" borderId="25" xfId="11" applyFont="1" applyFill="1" applyBorder="1" applyAlignment="1">
      <alignment horizontal="left" vertical="center" wrapText="1" indent="1"/>
    </xf>
    <xf numFmtId="0" fontId="30" fillId="0" borderId="22" xfId="11" applyFont="1" applyFill="1" applyBorder="1" applyAlignment="1">
      <alignment horizontal="left" vertical="top" wrapText="1" indent="1"/>
    </xf>
    <xf numFmtId="0" fontId="30" fillId="0" borderId="23" xfId="11" applyFont="1" applyFill="1" applyBorder="1" applyAlignment="1">
      <alignment horizontal="left" vertical="top" wrapText="1" indent="1"/>
    </xf>
    <xf numFmtId="0" fontId="33" fillId="0" borderId="0" xfId="5" applyFont="1" applyFill="1" applyBorder="1">
      <alignment vertical="center"/>
    </xf>
    <xf numFmtId="0" fontId="25" fillId="0" borderId="30" xfId="11" applyFont="1" applyFill="1" applyBorder="1" applyAlignment="1">
      <alignment horizontal="left" vertical="center" wrapText="1" indent="1"/>
    </xf>
    <xf numFmtId="0" fontId="25" fillId="0" borderId="31" xfId="11" applyFont="1" applyFill="1" applyBorder="1" applyAlignment="1">
      <alignment horizontal="left" vertical="center" wrapText="1" indent="1"/>
    </xf>
    <xf numFmtId="0" fontId="30" fillId="0" borderId="28" xfId="11" applyFont="1" applyFill="1" applyBorder="1" applyAlignment="1">
      <alignment horizontal="left" vertical="top" wrapText="1" indent="1"/>
    </xf>
    <xf numFmtId="0" fontId="30" fillId="0" borderId="29" xfId="11" applyFont="1" applyFill="1" applyBorder="1" applyAlignment="1">
      <alignment horizontal="left" vertical="top" wrapText="1" indent="1"/>
    </xf>
  </cellXfs>
  <cellStyles count="50">
    <cellStyle name="20% - 着色 1" xfId="29" builtinId="30" customBuiltin="1"/>
    <cellStyle name="20% - 着色 2" xfId="32" builtinId="34" customBuiltin="1"/>
    <cellStyle name="20% - 着色 3" xfId="36" builtinId="38" customBuiltin="1"/>
    <cellStyle name="20% - 着色 4" xfId="40" builtinId="42" customBuiltin="1"/>
    <cellStyle name="20% - 着色 5" xfId="43" builtinId="46" customBuiltin="1"/>
    <cellStyle name="20% - 着色 6" xfId="47" builtinId="50" customBuiltin="1"/>
    <cellStyle name="40% - 着色 1" xfId="1" builtinId="31" customBuiltin="1"/>
    <cellStyle name="40% - 着色 2" xfId="33" builtinId="35" customBuiltin="1"/>
    <cellStyle name="40% - 着色 3" xfId="37" builtinId="39" customBuiltin="1"/>
    <cellStyle name="40% - 着色 4" xfId="41" builtinId="43" customBuiltin="1"/>
    <cellStyle name="40% - 着色 5" xfId="44" builtinId="47" customBuiltin="1"/>
    <cellStyle name="40% - 着色 6" xfId="48" builtinId="51" customBuiltin="1"/>
    <cellStyle name="60% - 着色 1" xfId="30" builtinId="32" customBuiltin="1"/>
    <cellStyle name="60% - 着色 2" xfId="34" builtinId="36" customBuiltin="1"/>
    <cellStyle name="60% - 着色 3" xfId="38" builtinId="40" customBuiltin="1"/>
    <cellStyle name="60% - 着色 4" xfId="42" builtinId="44" customBuiltin="1"/>
    <cellStyle name="60% - 着色 5" xfId="45" builtinId="48" customBuiltin="1"/>
    <cellStyle name="60% - 着色 6" xfId="49" builtinId="52" customBuiltin="1"/>
    <cellStyle name="百分比" xfId="10" builtinId="5" customBuiltin="1"/>
    <cellStyle name="标题" xfId="5" builtinId="15" customBuiltin="1"/>
    <cellStyle name="标题 1" xfId="2" builtinId="16" customBuiltin="1"/>
    <cellStyle name="标题 2" xfId="15" builtinId="17" customBuiltin="1"/>
    <cellStyle name="标题 3" xfId="16" builtinId="18" customBuiltin="1"/>
    <cellStyle name="标题 4" xfId="11" builtinId="19" customBuiltin="1"/>
    <cellStyle name="差" xfId="18" builtinId="27" customBuiltin="1"/>
    <cellStyle name="常规" xfId="0" builtinId="0" customBuiltin="1"/>
    <cellStyle name="好" xfId="17" builtinId="26" customBuiltin="1"/>
    <cellStyle name="汇总" xfId="28" builtinId="25" customBuiltin="1"/>
    <cellStyle name="货币" xfId="8" builtinId="4" customBuiltin="1"/>
    <cellStyle name="货币[0]" xfId="9" builtinId="7" customBuiltin="1"/>
    <cellStyle name="计算" xfId="22" builtinId="22" customBuiltin="1"/>
    <cellStyle name="检查单元格" xfId="24" builtinId="23" customBuiltin="1"/>
    <cellStyle name="解释性文本" xfId="27" builtinId="53" customBuiltin="1"/>
    <cellStyle name="警告文本" xfId="25" builtinId="11" customBuiltin="1"/>
    <cellStyle name="链接单元格" xfId="23" builtinId="24" customBuiltin="1"/>
    <cellStyle name="千位分隔" xfId="6" builtinId="3" customBuiltin="1"/>
    <cellStyle name="千位分隔[0]" xfId="7" builtinId="6" customBuiltin="1"/>
    <cellStyle name="日" xfId="12" xr:uid="{00000000-0005-0000-0000-000008000000}"/>
    <cellStyle name="设置条目" xfId="14" xr:uid="{00000000-0005-0000-0000-00000F000000}"/>
    <cellStyle name="适中" xfId="19" builtinId="28" customBuiltin="1"/>
    <cellStyle name="输出" xfId="21" builtinId="21" customBuiltin="1"/>
    <cellStyle name="输入" xfId="20" builtinId="20" customBuiltin="1"/>
    <cellStyle name="镶边" xfId="13" xr:uid="{00000000-0005-0000-0000-000003000000}"/>
    <cellStyle name="着色 1" xfId="3" builtinId="29" customBuiltin="1"/>
    <cellStyle name="着色 2" xfId="31" builtinId="33" customBuiltin="1"/>
    <cellStyle name="着色 3" xfId="35" builtinId="37" customBuiltin="1"/>
    <cellStyle name="着色 4" xfId="39" builtinId="41" customBuiltin="1"/>
    <cellStyle name="着色 5" xfId="4" builtinId="45" customBuiltin="1"/>
    <cellStyle name="着色 6" xfId="46" builtinId="49" customBuiltin="1"/>
    <cellStyle name="注释" xfId="26" builtinId="10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1276350</xdr:colOff>
      <xdr:row>0</xdr:row>
      <xdr:rowOff>104775</xdr:rowOff>
    </xdr:from>
    <xdr:to>
      <xdr:col>7</xdr:col>
      <xdr:colOff>1433891</xdr:colOff>
      <xdr:row>1</xdr:row>
      <xdr:rowOff>1133475</xdr:rowOff>
    </xdr:to>
    <xdr:pic>
      <xdr:nvPicPr>
        <xdr:cNvPr id="4" name="图片 2" descr="页眉冬季&#10;&#10;词语照片拼贴：冬季">
          <a:extLst>
            <a:ext uri="{FF2B5EF4-FFF2-40B4-BE49-F238E27FC236}">
              <a16:creationId xmlns:a16="http://schemas.microsoft.com/office/drawing/2014/main" id="{BB5A2795-B812-4AC9-92F3-710817B89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743575" y="104775"/>
          <a:ext cx="447236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1276350</xdr:colOff>
      <xdr:row>0</xdr:row>
      <xdr:rowOff>104775</xdr:rowOff>
    </xdr:from>
    <xdr:to>
      <xdr:col>7</xdr:col>
      <xdr:colOff>1433891</xdr:colOff>
      <xdr:row>1</xdr:row>
      <xdr:rowOff>1133475</xdr:rowOff>
    </xdr:to>
    <xdr:pic>
      <xdr:nvPicPr>
        <xdr:cNvPr id="4" name="图片 2" descr="页眉冬季&#10;&#10;词语照片拼贴：冬季">
          <a:extLst>
            <a:ext uri="{FF2B5EF4-FFF2-40B4-BE49-F238E27FC236}">
              <a16:creationId xmlns:a16="http://schemas.microsoft.com/office/drawing/2014/main" id="{A8612BA7-5AF6-472A-83AE-2EC2A1B1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743575" y="104775"/>
          <a:ext cx="447236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838062</xdr:colOff>
      <xdr:row>1</xdr:row>
      <xdr:rowOff>0</xdr:rowOff>
    </xdr:from>
    <xdr:to>
      <xdr:col>8</xdr:col>
      <xdr:colOff>137</xdr:colOff>
      <xdr:row>1</xdr:row>
      <xdr:rowOff>1143000</xdr:rowOff>
    </xdr:to>
    <xdr:pic>
      <xdr:nvPicPr>
        <xdr:cNvPr id="2" name="图片 1" descr="页眉春季&#10;&#10;词语照片拼贴：春季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305287" y="114300"/>
          <a:ext cx="4915175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838062</xdr:colOff>
      <xdr:row>1</xdr:row>
      <xdr:rowOff>0</xdr:rowOff>
    </xdr:from>
    <xdr:to>
      <xdr:col>8</xdr:col>
      <xdr:colOff>137</xdr:colOff>
      <xdr:row>1</xdr:row>
      <xdr:rowOff>1143000</xdr:rowOff>
    </xdr:to>
    <xdr:pic>
      <xdr:nvPicPr>
        <xdr:cNvPr id="4" name="图片 3" descr="页眉春季&#10;&#10;词语照片拼贴：春季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305287" y="114300"/>
          <a:ext cx="4915175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838062</xdr:colOff>
      <xdr:row>1</xdr:row>
      <xdr:rowOff>0</xdr:rowOff>
    </xdr:from>
    <xdr:to>
      <xdr:col>8</xdr:col>
      <xdr:colOff>137</xdr:colOff>
      <xdr:row>1</xdr:row>
      <xdr:rowOff>1143000</xdr:rowOff>
    </xdr:to>
    <xdr:pic>
      <xdr:nvPicPr>
        <xdr:cNvPr id="4" name="图片 3" descr="页眉春季&#10;&#10;词语照片拼贴：春季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305287" y="114300"/>
          <a:ext cx="4915175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935503</xdr:colOff>
      <xdr:row>1</xdr:row>
      <xdr:rowOff>0</xdr:rowOff>
    </xdr:from>
    <xdr:to>
      <xdr:col>7</xdr:col>
      <xdr:colOff>1436221</xdr:colOff>
      <xdr:row>1</xdr:row>
      <xdr:rowOff>1143000</xdr:rowOff>
    </xdr:to>
    <xdr:pic>
      <xdr:nvPicPr>
        <xdr:cNvPr id="3" name="图片 2" descr="页眉夏季&#10;&#10;词语照片拼贴：夏季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02728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935503</xdr:colOff>
      <xdr:row>1</xdr:row>
      <xdr:rowOff>0</xdr:rowOff>
    </xdr:from>
    <xdr:to>
      <xdr:col>7</xdr:col>
      <xdr:colOff>1436221</xdr:colOff>
      <xdr:row>1</xdr:row>
      <xdr:rowOff>1143000</xdr:rowOff>
    </xdr:to>
    <xdr:pic>
      <xdr:nvPicPr>
        <xdr:cNvPr id="4" name="图片 3" descr="页眉夏季&#10;&#10;词语照片拼贴：夏季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02728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935503</xdr:colOff>
      <xdr:row>1</xdr:row>
      <xdr:rowOff>0</xdr:rowOff>
    </xdr:from>
    <xdr:to>
      <xdr:col>7</xdr:col>
      <xdr:colOff>1436221</xdr:colOff>
      <xdr:row>1</xdr:row>
      <xdr:rowOff>1143000</xdr:rowOff>
    </xdr:to>
    <xdr:pic>
      <xdr:nvPicPr>
        <xdr:cNvPr id="4" name="图片 3" descr="页眉夏季&#10;&#10;词语照片拼贴：夏季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02728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685800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图片 2" descr="页眉​​秋季&#10;&#10;词语照片拼贴：秋季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576" b="3576"/>
        <a:stretch/>
      </xdr:blipFill>
      <xdr:spPr>
        <a:xfrm>
          <a:off x="5153025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685800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图片 3" descr="页眉​​秋季&#10;&#10;词语照片拼贴：秋季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576" b="3576"/>
        <a:stretch/>
      </xdr:blipFill>
      <xdr:spPr>
        <a:xfrm>
          <a:off x="5153025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685800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图片 3" descr="页眉​​秋季&#10;&#10;词语照片拼贴：秋季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576" b="3576"/>
        <a:stretch/>
      </xdr:blipFill>
      <xdr:spPr>
        <a:xfrm>
          <a:off x="5153025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1278542</xdr:colOff>
      <xdr:row>0</xdr:row>
      <xdr:rowOff>104775</xdr:rowOff>
    </xdr:from>
    <xdr:to>
      <xdr:col>7</xdr:col>
      <xdr:colOff>1436083</xdr:colOff>
      <xdr:row>1</xdr:row>
      <xdr:rowOff>1133475</xdr:rowOff>
    </xdr:to>
    <xdr:pic>
      <xdr:nvPicPr>
        <xdr:cNvPr id="3" name="图片 2" descr="页眉冬季&#10;&#10;词语照片拼贴：冬季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745767" y="104775"/>
          <a:ext cx="447236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tabSelected="1" zoomScaleNormal="100" workbookViewId="0">
      <selection activeCell="B2" sqref="B2:D2"/>
    </sheetView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2" width="12.44140625" style="2" customWidth="1"/>
    <col min="13" max="13" width="1.77734375" style="2" customWidth="1"/>
    <col min="14" max="16384" width="8.88671875" style="2"/>
  </cols>
  <sheetData>
    <row r="1" spans="1:12" ht="9" customHeight="1" x14ac:dyDescent="0.3">
      <c r="I1" s="2" t="s">
        <v>1</v>
      </c>
    </row>
    <row r="2" spans="1:12" ht="96" customHeight="1" x14ac:dyDescent="0.3">
      <c r="B2" s="46" t="str">
        <f>CalendarYear&amp;" 年 1 月"</f>
        <v>2021 年 1 月</v>
      </c>
      <c r="C2" s="46"/>
      <c r="D2" s="46"/>
      <c r="E2" s="3"/>
      <c r="F2" s="3"/>
      <c r="G2" s="3"/>
      <c r="H2" s="4"/>
    </row>
    <row r="3" spans="1:12" s="9" customFormat="1" ht="24" customHeight="1" x14ac:dyDescent="0.3">
      <c r="A3" s="5"/>
      <c r="B3" s="6" t="str">
        <f>WeekStart</f>
        <v>星期日</v>
      </c>
      <c r="C3" s="7" t="str">
        <f t="shared" ref="C3:H3" si="0">TEXT(C4,"aaaa")</f>
        <v>星期一</v>
      </c>
      <c r="D3" s="7" t="str">
        <f t="shared" si="0"/>
        <v>星期二</v>
      </c>
      <c r="E3" s="7" t="str">
        <f t="shared" si="0"/>
        <v>星期三</v>
      </c>
      <c r="F3" s="7" t="str">
        <f t="shared" si="0"/>
        <v>星期四</v>
      </c>
      <c r="G3" s="7" t="str">
        <f t="shared" si="0"/>
        <v>星期五</v>
      </c>
      <c r="H3" s="8" t="str">
        <f t="shared" si="0"/>
        <v>星期六</v>
      </c>
      <c r="K3" s="51" t="s">
        <v>2</v>
      </c>
      <c r="L3" s="51"/>
    </row>
    <row r="4" spans="1:12" s="13" customFormat="1" ht="24" customHeight="1" x14ac:dyDescent="0.3">
      <c r="A4" s="10"/>
      <c r="B4" s="11">
        <f t="array" ref="B4:H4">DaysAndWeeks+DATE(CalendarYear,2,1)-WEEKDAY(DATE(CalendarYear,2,1),(WeekStart="星期一")+1)+1</f>
        <v>44227</v>
      </c>
      <c r="C4" s="11">
        <v>44228</v>
      </c>
      <c r="D4" s="11">
        <v>44229</v>
      </c>
      <c r="E4" s="11">
        <v>44230</v>
      </c>
      <c r="F4" s="11">
        <v>44231</v>
      </c>
      <c r="G4" s="11">
        <v>44232</v>
      </c>
      <c r="H4" s="12">
        <v>44233</v>
      </c>
      <c r="K4" s="14" t="s">
        <v>3</v>
      </c>
      <c r="L4" s="14" t="s">
        <v>4</v>
      </c>
    </row>
    <row r="5" spans="1:12" s="17" customFormat="1" ht="56.1" customHeight="1" x14ac:dyDescent="0.3">
      <c r="A5" s="15"/>
      <c r="B5" s="16"/>
      <c r="C5" s="16"/>
      <c r="D5" s="16"/>
      <c r="E5" s="16"/>
      <c r="F5" s="16"/>
      <c r="G5" s="16"/>
      <c r="H5" s="16"/>
      <c r="K5" s="18">
        <v>2021</v>
      </c>
      <c r="L5" s="18" t="s">
        <v>5</v>
      </c>
    </row>
    <row r="6" spans="1:12" s="13" customFormat="1" ht="24" customHeight="1" x14ac:dyDescent="0.3">
      <c r="A6" s="10"/>
      <c r="B6" s="19">
        <f t="array" ref="B6:H6">DaysAndWeeks+DATE(CalendarYear,2,1)-WEEKDAY(DATE(CalendarYear,2,1),(WeekStart="星期一")+1)+8</f>
        <v>44234</v>
      </c>
      <c r="C6" s="19">
        <v>44235</v>
      </c>
      <c r="D6" s="19">
        <v>44236</v>
      </c>
      <c r="E6" s="19">
        <v>44237</v>
      </c>
      <c r="F6" s="19">
        <v>44238</v>
      </c>
      <c r="G6" s="19">
        <v>44239</v>
      </c>
      <c r="H6" s="19">
        <v>44240</v>
      </c>
    </row>
    <row r="7" spans="1:12" s="17" customFormat="1" ht="56.1" customHeight="1" x14ac:dyDescent="0.3">
      <c r="A7" s="15"/>
      <c r="B7" s="20"/>
      <c r="C7" s="20"/>
      <c r="D7" s="20"/>
      <c r="E7" s="20"/>
      <c r="F7" s="20"/>
      <c r="G7" s="20"/>
      <c r="H7" s="20"/>
    </row>
    <row r="8" spans="1:12" s="13" customFormat="1" ht="24" customHeight="1" x14ac:dyDescent="0.3">
      <c r="A8" s="10"/>
      <c r="B8" s="21">
        <f t="array" ref="B8:H8">DaysAndWeeks+DATE(CalendarYear,2,1)-WEEKDAY(DATE(CalendarYear,2,1),(WeekStart="星期一")+1)+15</f>
        <v>44241</v>
      </c>
      <c r="C8" s="21">
        <v>44242</v>
      </c>
      <c r="D8" s="21">
        <v>44243</v>
      </c>
      <c r="E8" s="21">
        <v>44244</v>
      </c>
      <c r="F8" s="21">
        <v>44245</v>
      </c>
      <c r="G8" s="21">
        <v>44246</v>
      </c>
      <c r="H8" s="21">
        <v>44247</v>
      </c>
    </row>
    <row r="9" spans="1:12" s="17" customFormat="1" ht="56.1" customHeight="1" x14ac:dyDescent="0.3">
      <c r="A9" s="15"/>
      <c r="B9" s="16"/>
      <c r="C9" s="16"/>
      <c r="D9" s="16"/>
      <c r="E9" s="16"/>
      <c r="F9" s="16"/>
      <c r="G9" s="16"/>
      <c r="H9" s="16"/>
    </row>
    <row r="10" spans="1:12" s="13" customFormat="1" ht="24" customHeight="1" x14ac:dyDescent="0.3">
      <c r="A10" s="10"/>
      <c r="B10" s="19">
        <f t="array" ref="B10:H10">DaysAndWeeks+DATE(CalendarYear,2,1)-WEEKDAY(DATE(CalendarYear,2,1),(WeekStart="星期一")+1)+22</f>
        <v>44248</v>
      </c>
      <c r="C10" s="19">
        <v>44249</v>
      </c>
      <c r="D10" s="19">
        <v>44250</v>
      </c>
      <c r="E10" s="19">
        <v>44251</v>
      </c>
      <c r="F10" s="19">
        <v>44252</v>
      </c>
      <c r="G10" s="19">
        <v>44253</v>
      </c>
      <c r="H10" s="19">
        <v>44254</v>
      </c>
    </row>
    <row r="11" spans="1:12" s="17" customFormat="1" ht="56.1" customHeight="1" x14ac:dyDescent="0.3">
      <c r="A11" s="15"/>
      <c r="B11" s="20"/>
      <c r="C11" s="20"/>
      <c r="D11" s="20"/>
      <c r="E11" s="20"/>
      <c r="F11" s="20"/>
      <c r="G11" s="20"/>
      <c r="H11" s="20"/>
    </row>
    <row r="12" spans="1:12" s="13" customFormat="1" ht="24" customHeight="1" x14ac:dyDescent="0.3">
      <c r="A12" s="10"/>
      <c r="B12" s="21">
        <f t="array" ref="B12:H12">DaysAndWeeks+DATE(CalendarYear,2,1)-WEEKDAY(DATE(CalendarYear,2,1),(WeekStart="星期一")+1)+29</f>
        <v>44255</v>
      </c>
      <c r="C12" s="21">
        <v>44256</v>
      </c>
      <c r="D12" s="21">
        <v>44257</v>
      </c>
      <c r="E12" s="21">
        <v>44258</v>
      </c>
      <c r="F12" s="21">
        <v>44259</v>
      </c>
      <c r="G12" s="21">
        <v>44260</v>
      </c>
      <c r="H12" s="21">
        <v>44261</v>
      </c>
    </row>
    <row r="13" spans="1:12" s="17" customFormat="1" ht="56.1" customHeight="1" x14ac:dyDescent="0.3">
      <c r="A13" s="15"/>
      <c r="B13" s="16"/>
      <c r="C13" s="16"/>
      <c r="D13" s="16"/>
      <c r="E13" s="16"/>
      <c r="F13" s="16"/>
      <c r="G13" s="16"/>
      <c r="H13" s="16"/>
    </row>
    <row r="14" spans="1:12" s="13" customFormat="1" ht="24" customHeight="1" x14ac:dyDescent="0.3">
      <c r="A14" s="10"/>
      <c r="B14" s="19">
        <f t="array" ref="B14:C14">DaysAndWeeks+DATE(CalendarYear,2,1)-WEEKDAY(DATE(CalendarYear,2,1),(WeekStart="星期一")+1)+36</f>
        <v>44262</v>
      </c>
      <c r="C14" s="19">
        <v>44263</v>
      </c>
      <c r="D14" s="47" t="s">
        <v>0</v>
      </c>
      <c r="E14" s="47"/>
      <c r="F14" s="47"/>
      <c r="G14" s="47"/>
      <c r="H14" s="48"/>
    </row>
    <row r="15" spans="1:12" s="17" customFormat="1" ht="56.1" customHeight="1" x14ac:dyDescent="0.3">
      <c r="A15" s="15"/>
      <c r="B15" s="20"/>
      <c r="C15" s="20"/>
      <c r="D15" s="49"/>
      <c r="E15" s="49"/>
      <c r="F15" s="49"/>
      <c r="G15" s="49"/>
      <c r="H15" s="50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从列表中选择一天。选择“取消”，然后按 Alt+向下箭头键从下拉列表中选择一天" prompt="在此单元格中选择周开始日期。按 Alt+向下箭头键打开下拉列表，按向下箭头键，然后按 Enter 进行选择" sqref="L5" xr:uid="{00000000-0002-0000-0000-000000000000}">
      <formula1>"星期日, 星期一"</formula1>
    </dataValidation>
    <dataValidation allowBlank="1" showInputMessage="1" showErrorMessage="1" prompt="在此工作簿中创建自定义的单月日历。使用此“1 月”工作表自定义年份以及所有月份的周开始日期。每月均位于单独的工作表上。" sqref="A1" xr:uid="{00000000-0002-0000-0000-000001000000}"/>
    <dataValidation allowBlank="1" showInputMessage="1" showErrorMessage="1" prompt="在下方单元格中输入年份" sqref="K4" xr:uid="{00000000-0002-0000-0000-000002000000}"/>
    <dataValidation allowBlank="1" showInputMessage="1" showErrorMessage="1" prompt="在下方单元格中选择周开始日期" sqref="L4" xr:uid="{00000000-0002-0000-0000-000003000000}"/>
    <dataValidation allowBlank="1" showInputMessage="1" showErrorMessage="1" prompt="在此单元格中输入年份" sqref="K5" xr:uid="{00000000-0002-0000-0000-000004000000}"/>
    <dataValidation allowBlank="1" showInputMessage="1" showErrorMessage="1" prompt="此行包含此日历的工作日名称。此单元格包含一周的开始日期。若要更改周开始日期，请在此工作表的单元格 L5 中输入一个新的工作日。" sqref="B3" xr:uid="{00000000-0002-0000-0000-000005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000-000006000000}"/>
    <dataValidation allowBlank="1" showInputMessage="1" showErrorMessage="1" prompt="根据单元格 K5 中输入的年份自动更新此单元格中的年份。下方的日历具有上个月和下个月的日期，字体底纹较浅。" sqref="B2:D2" xr:uid="{00000000-0002-0000-0000-000007000000}"/>
    <dataValidation allowBlank="1" showInputMessage="1" showErrorMessage="1" prompt="自动确定工作日" sqref="C3:H3" xr:uid="{00000000-0002-0000-0000-000008000000}"/>
    <dataValidation allowBlank="1" showInputMessage="1" showErrorMessage="1" prompt="此行和第 7、9、11、13 和 15 行包含的单元格用于输入与上述单元格中的日历日相关的每日备注。" sqref="B5" xr:uid="{00000000-0002-0000-0000-000009000000}"/>
    <dataValidation allowBlank="1" showInputMessage="1" prompt="在此单元格中输入每月备注" sqref="D15:H15" xr:uid="{00000000-0002-0000-0000-00000A000000}"/>
    <dataValidation allowBlank="1" showInputMessage="1" prompt="在下方单元格中输入每月备注" sqref="D14:H14" xr:uid="{00000000-0002-0000-0000-00000B000000}"/>
    <dataValidation allowBlank="1" showInputMessage="1" showErrorMessage="1" prompt="输入年份，并在下面的单元格中选择日历开始日期。这些日历设置单元格将不会打印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>
      <selection activeCell="B2" sqref="B2:D2"/>
    </sheetView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46" t="str">
        <f>CalendarYear&amp;" 年 2 月"</f>
        <v>2021 年 2 月</v>
      </c>
      <c r="C2" s="46"/>
      <c r="D2" s="46"/>
      <c r="E2" s="3"/>
      <c r="F2" s="3"/>
      <c r="G2" s="3"/>
      <c r="H2" s="4"/>
    </row>
    <row r="3" spans="1:9" s="9" customFormat="1" ht="24" customHeight="1" x14ac:dyDescent="0.3">
      <c r="A3" s="5"/>
      <c r="B3" s="6" t="str">
        <f>WeekStart</f>
        <v>星期日</v>
      </c>
      <c r="C3" s="7" t="str">
        <f t="shared" ref="C3:H3" si="0">TEXT(C4,"aaaa")</f>
        <v>星期一</v>
      </c>
      <c r="D3" s="7" t="str">
        <f t="shared" si="0"/>
        <v>星期二</v>
      </c>
      <c r="E3" s="7" t="str">
        <f t="shared" si="0"/>
        <v>星期三</v>
      </c>
      <c r="F3" s="7" t="str">
        <f t="shared" si="0"/>
        <v>星期四</v>
      </c>
      <c r="G3" s="7" t="str">
        <f t="shared" si="0"/>
        <v>星期五</v>
      </c>
      <c r="H3" s="8" t="str">
        <f t="shared" si="0"/>
        <v>星期六</v>
      </c>
    </row>
    <row r="4" spans="1:9" s="13" customFormat="1" ht="24" customHeight="1" x14ac:dyDescent="0.3">
      <c r="A4" s="10"/>
      <c r="B4" s="11">
        <f t="array" ref="B4:H4">DaysAndWeeks+DATE(CalendarYear,2,1)-WEEKDAY(DATE(CalendarYear,2,1),(WeekStart="星期一")+1)+1</f>
        <v>44227</v>
      </c>
      <c r="C4" s="11">
        <v>44228</v>
      </c>
      <c r="D4" s="11">
        <v>44229</v>
      </c>
      <c r="E4" s="11">
        <v>44230</v>
      </c>
      <c r="F4" s="11">
        <v>44231</v>
      </c>
      <c r="G4" s="11">
        <v>44232</v>
      </c>
      <c r="H4" s="12">
        <v>44233</v>
      </c>
    </row>
    <row r="5" spans="1:9" s="17" customFormat="1" ht="56.1" customHeight="1" x14ac:dyDescent="0.3">
      <c r="A5" s="15"/>
      <c r="B5" s="16"/>
      <c r="C5" s="16"/>
      <c r="D5" s="16"/>
      <c r="E5" s="16"/>
      <c r="F5" s="16"/>
      <c r="G5" s="16"/>
      <c r="H5" s="16"/>
    </row>
    <row r="6" spans="1:9" s="13" customFormat="1" ht="24" customHeight="1" x14ac:dyDescent="0.3">
      <c r="A6" s="10"/>
      <c r="B6" s="19">
        <f t="array" ref="B6:H6">DaysAndWeeks+DATE(CalendarYear,2,1)-WEEKDAY(DATE(CalendarYear,2,1),(WeekStart="星期一")+1)+8</f>
        <v>44234</v>
      </c>
      <c r="C6" s="19">
        <v>44235</v>
      </c>
      <c r="D6" s="19">
        <v>44236</v>
      </c>
      <c r="E6" s="19">
        <v>44237</v>
      </c>
      <c r="F6" s="19">
        <v>44238</v>
      </c>
      <c r="G6" s="19">
        <v>44239</v>
      </c>
      <c r="H6" s="19">
        <v>44240</v>
      </c>
    </row>
    <row r="7" spans="1:9" s="17" customFormat="1" ht="56.1" customHeight="1" x14ac:dyDescent="0.3">
      <c r="A7" s="15"/>
      <c r="B7" s="20"/>
      <c r="C7" s="20"/>
      <c r="D7" s="20"/>
      <c r="E7" s="20"/>
      <c r="F7" s="20"/>
      <c r="G7" s="20"/>
      <c r="H7" s="20"/>
    </row>
    <row r="8" spans="1:9" s="13" customFormat="1" ht="24" customHeight="1" x14ac:dyDescent="0.3">
      <c r="A8" s="10"/>
      <c r="B8" s="21">
        <f t="array" ref="B8:H8">DaysAndWeeks+DATE(CalendarYear,2,1)-WEEKDAY(DATE(CalendarYear,2,1),(WeekStart="星期一")+1)+15</f>
        <v>44241</v>
      </c>
      <c r="C8" s="21">
        <v>44242</v>
      </c>
      <c r="D8" s="21">
        <v>44243</v>
      </c>
      <c r="E8" s="21">
        <v>44244</v>
      </c>
      <c r="F8" s="21">
        <v>44245</v>
      </c>
      <c r="G8" s="21">
        <v>44246</v>
      </c>
      <c r="H8" s="21">
        <v>44247</v>
      </c>
    </row>
    <row r="9" spans="1:9" s="17" customFormat="1" ht="56.1" customHeight="1" x14ac:dyDescent="0.3">
      <c r="A9" s="15"/>
      <c r="B9" s="16"/>
      <c r="C9" s="16"/>
      <c r="D9" s="16"/>
      <c r="E9" s="16"/>
      <c r="F9" s="16"/>
      <c r="G9" s="16"/>
      <c r="H9" s="16"/>
    </row>
    <row r="10" spans="1:9" s="13" customFormat="1" ht="24" customHeight="1" x14ac:dyDescent="0.3">
      <c r="A10" s="10"/>
      <c r="B10" s="19">
        <f t="array" ref="B10:H10">DaysAndWeeks+DATE(CalendarYear,2,1)-WEEKDAY(DATE(CalendarYear,2,1),(WeekStart="星期一")+1)+22</f>
        <v>44248</v>
      </c>
      <c r="C10" s="19">
        <v>44249</v>
      </c>
      <c r="D10" s="19">
        <v>44250</v>
      </c>
      <c r="E10" s="19">
        <v>44251</v>
      </c>
      <c r="F10" s="19">
        <v>44252</v>
      </c>
      <c r="G10" s="19">
        <v>44253</v>
      </c>
      <c r="H10" s="19">
        <v>44254</v>
      </c>
    </row>
    <row r="11" spans="1:9" s="17" customFormat="1" ht="56.1" customHeight="1" x14ac:dyDescent="0.3">
      <c r="A11" s="15"/>
      <c r="B11" s="20"/>
      <c r="C11" s="20"/>
      <c r="D11" s="20"/>
      <c r="E11" s="20"/>
      <c r="F11" s="20"/>
      <c r="G11" s="20"/>
      <c r="H11" s="20"/>
    </row>
    <row r="12" spans="1:9" s="13" customFormat="1" ht="24" customHeight="1" x14ac:dyDescent="0.3">
      <c r="A12" s="10"/>
      <c r="B12" s="21">
        <f t="array" ref="B12:H12">DaysAndWeeks+DATE(CalendarYear,2,1)-WEEKDAY(DATE(CalendarYear,2,1),(WeekStart="星期一")+1)+29</f>
        <v>44255</v>
      </c>
      <c r="C12" s="21">
        <v>44256</v>
      </c>
      <c r="D12" s="21">
        <v>44257</v>
      </c>
      <c r="E12" s="21">
        <v>44258</v>
      </c>
      <c r="F12" s="21">
        <v>44259</v>
      </c>
      <c r="G12" s="21">
        <v>44260</v>
      </c>
      <c r="H12" s="21">
        <v>44261</v>
      </c>
    </row>
    <row r="13" spans="1:9" s="17" customFormat="1" ht="56.1" customHeight="1" x14ac:dyDescent="0.3">
      <c r="A13" s="15"/>
      <c r="B13" s="16"/>
      <c r="C13" s="16"/>
      <c r="D13" s="16"/>
      <c r="E13" s="16"/>
      <c r="F13" s="16"/>
      <c r="G13" s="16"/>
      <c r="H13" s="16"/>
    </row>
    <row r="14" spans="1:9" s="13" customFormat="1" ht="24" customHeight="1" x14ac:dyDescent="0.3">
      <c r="A14" s="10"/>
      <c r="B14" s="19">
        <f t="array" ref="B14:C14">DaysAndWeeks+DATE(CalendarYear,2,1)-WEEKDAY(DATE(CalendarYear,2,1),(WeekStart="星期一")+1)+36</f>
        <v>44262</v>
      </c>
      <c r="C14" s="19">
        <v>44263</v>
      </c>
      <c r="D14" s="47" t="s">
        <v>0</v>
      </c>
      <c r="E14" s="47"/>
      <c r="F14" s="47"/>
      <c r="G14" s="47"/>
      <c r="H14" s="48"/>
    </row>
    <row r="15" spans="1:9" s="17" customFormat="1" ht="56.1" customHeight="1" x14ac:dyDescent="0.3">
      <c r="A15" s="15"/>
      <c r="B15" s="20"/>
      <c r="C15" s="20"/>
      <c r="D15" s="49"/>
      <c r="E15" s="49"/>
      <c r="F15" s="49"/>
      <c r="G15" s="49"/>
      <c r="H15" s="50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自动确定工作日" sqref="C3:H3" xr:uid="{00000000-0002-0000-01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100-000001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100-000002000000}"/>
    <dataValidation allowBlank="1" showInputMessage="1" showErrorMessage="1" prompt="2 月日历" sqref="A1" xr:uid="{00000000-0002-0000-0100-000003000000}"/>
    <dataValidation allowBlank="1" showInputMessage="1" prompt="在下方单元格中输入每月备注" sqref="D14:H14" xr:uid="{00000000-0002-0000-0100-000004000000}"/>
    <dataValidation allowBlank="1" showInputMessage="1" prompt="在此单元格中输入每月备注" sqref="D15:H15" xr:uid="{00000000-0002-0000-0100-000005000000}"/>
    <dataValidation allowBlank="1" showInputMessage="1" showErrorMessage="1" prompt="此行和第 7、9、11、13 和 15 行包含的单元格用于输入与上述单元格中的日历日相关的每日备注。" sqref="B5" xr:uid="{00000000-0002-0000-01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1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52" t="str">
        <f>CalendarYear&amp;" 年 3 月"</f>
        <v>2021 年 3 月</v>
      </c>
      <c r="C2" s="52"/>
      <c r="D2" s="52"/>
      <c r="E2" s="3"/>
      <c r="F2" s="3"/>
      <c r="G2" s="3"/>
      <c r="H2" s="4"/>
    </row>
    <row r="3" spans="1:9" s="9" customFormat="1" ht="24" customHeight="1" x14ac:dyDescent="0.3">
      <c r="A3" s="5"/>
      <c r="B3" s="22" t="str">
        <f>WeekStart</f>
        <v>星期日</v>
      </c>
      <c r="C3" s="23" t="str">
        <f t="shared" ref="C3:H3" si="0">TEXT(C4,"aaaa")</f>
        <v>星期一</v>
      </c>
      <c r="D3" s="23" t="str">
        <f t="shared" si="0"/>
        <v>星期二</v>
      </c>
      <c r="E3" s="23" t="str">
        <f t="shared" si="0"/>
        <v>星期三</v>
      </c>
      <c r="F3" s="23" t="str">
        <f t="shared" si="0"/>
        <v>星期四</v>
      </c>
      <c r="G3" s="23" t="str">
        <f t="shared" si="0"/>
        <v>星期五</v>
      </c>
      <c r="H3" s="24" t="str">
        <f t="shared" si="0"/>
        <v>星期六</v>
      </c>
    </row>
    <row r="4" spans="1:9" s="13" customFormat="1" ht="24" customHeight="1" x14ac:dyDescent="0.3">
      <c r="A4" s="10"/>
      <c r="B4" s="25">
        <f t="array" ref="B4:H4">DaysAndWeeks+DATE(CalendarYear,3,1)-WEEKDAY(DATE(CalendarYear,3,1),(WeekStart="星期一")+1)+1</f>
        <v>44255</v>
      </c>
      <c r="C4" s="25">
        <v>44256</v>
      </c>
      <c r="D4" s="25">
        <v>44257</v>
      </c>
      <c r="E4" s="25">
        <v>44258</v>
      </c>
      <c r="F4" s="25">
        <v>44259</v>
      </c>
      <c r="G4" s="25">
        <v>44260</v>
      </c>
      <c r="H4" s="25">
        <v>44261</v>
      </c>
    </row>
    <row r="5" spans="1:9" s="17" customFormat="1" ht="56.1" customHeight="1" x14ac:dyDescent="0.3">
      <c r="A5" s="15"/>
      <c r="B5" s="26"/>
      <c r="C5" s="26"/>
      <c r="D5" s="26"/>
      <c r="E5" s="26"/>
      <c r="F5" s="26"/>
      <c r="G5" s="26"/>
      <c r="H5" s="26"/>
    </row>
    <row r="6" spans="1:9" s="13" customFormat="1" ht="24" customHeight="1" x14ac:dyDescent="0.3">
      <c r="A6" s="10"/>
      <c r="B6" s="27">
        <f t="array" ref="B6:H6">DaysAndWeeks+DATE(CalendarYear,3,1)-WEEKDAY(DATE(CalendarYear,3,1),(WeekStart="星期一")+1)+8</f>
        <v>44262</v>
      </c>
      <c r="C6" s="27">
        <v>44263</v>
      </c>
      <c r="D6" s="27">
        <v>44264</v>
      </c>
      <c r="E6" s="27">
        <v>44265</v>
      </c>
      <c r="F6" s="27">
        <v>44266</v>
      </c>
      <c r="G6" s="27">
        <v>44267</v>
      </c>
      <c r="H6" s="27">
        <v>44268</v>
      </c>
    </row>
    <row r="7" spans="1:9" s="17" customFormat="1" ht="56.1" customHeight="1" x14ac:dyDescent="0.3">
      <c r="A7" s="15"/>
      <c r="B7" s="28"/>
      <c r="C7" s="28"/>
      <c r="D7" s="28"/>
      <c r="E7" s="28"/>
      <c r="F7" s="28"/>
      <c r="G7" s="28"/>
      <c r="H7" s="28"/>
    </row>
    <row r="8" spans="1:9" s="13" customFormat="1" ht="24" customHeight="1" x14ac:dyDescent="0.3">
      <c r="A8" s="10"/>
      <c r="B8" s="29">
        <f t="array" ref="B8:H8">DaysAndWeeks+DATE(CalendarYear,3,1)-WEEKDAY(DATE(CalendarYear,3,1),(WeekStart="星期一")+1)+15</f>
        <v>44269</v>
      </c>
      <c r="C8" s="29">
        <v>44270</v>
      </c>
      <c r="D8" s="29">
        <v>44271</v>
      </c>
      <c r="E8" s="29">
        <v>44272</v>
      </c>
      <c r="F8" s="29">
        <v>44273</v>
      </c>
      <c r="G8" s="29">
        <v>44274</v>
      </c>
      <c r="H8" s="29">
        <v>44275</v>
      </c>
    </row>
    <row r="9" spans="1:9" s="17" customFormat="1" ht="56.1" customHeight="1" x14ac:dyDescent="0.3">
      <c r="A9" s="15"/>
      <c r="B9" s="26"/>
      <c r="C9" s="26"/>
      <c r="D9" s="26"/>
      <c r="E9" s="26"/>
      <c r="F9" s="26"/>
      <c r="G9" s="26"/>
      <c r="H9" s="26"/>
    </row>
    <row r="10" spans="1:9" s="13" customFormat="1" ht="24" customHeight="1" x14ac:dyDescent="0.3">
      <c r="A10" s="10"/>
      <c r="B10" s="27">
        <f t="array" ref="B10:H10">DaysAndWeeks+DATE(CalendarYear,3,1)-WEEKDAY(DATE(CalendarYear,3,1),(WeekStart="星期一")+1)+22</f>
        <v>44276</v>
      </c>
      <c r="C10" s="27">
        <v>44277</v>
      </c>
      <c r="D10" s="27">
        <v>44278</v>
      </c>
      <c r="E10" s="27">
        <v>44279</v>
      </c>
      <c r="F10" s="27">
        <v>44280</v>
      </c>
      <c r="G10" s="27">
        <v>44281</v>
      </c>
      <c r="H10" s="27">
        <v>44282</v>
      </c>
    </row>
    <row r="11" spans="1:9" s="17" customFormat="1" ht="56.1" customHeight="1" x14ac:dyDescent="0.3">
      <c r="A11" s="15"/>
      <c r="B11" s="28"/>
      <c r="C11" s="28"/>
      <c r="D11" s="28"/>
      <c r="E11" s="28"/>
      <c r="F11" s="28"/>
      <c r="G11" s="28"/>
      <c r="H11" s="28"/>
    </row>
    <row r="12" spans="1:9" s="13" customFormat="1" ht="24" customHeight="1" x14ac:dyDescent="0.3">
      <c r="A12" s="10"/>
      <c r="B12" s="29">
        <f t="array" ref="B12:H12">DaysAndWeeks+DATE(CalendarYear,3,1)-WEEKDAY(DATE(CalendarYear,3,1),(WeekStart="星期一")+1)+29</f>
        <v>44283</v>
      </c>
      <c r="C12" s="29">
        <v>44284</v>
      </c>
      <c r="D12" s="29">
        <v>44285</v>
      </c>
      <c r="E12" s="29">
        <v>44286</v>
      </c>
      <c r="F12" s="29">
        <v>44287</v>
      </c>
      <c r="G12" s="29">
        <v>44288</v>
      </c>
      <c r="H12" s="29">
        <v>44289</v>
      </c>
    </row>
    <row r="13" spans="1:9" s="17" customFormat="1" ht="56.1" customHeight="1" x14ac:dyDescent="0.3">
      <c r="A13" s="15"/>
      <c r="B13" s="26"/>
      <c r="C13" s="26"/>
      <c r="D13" s="26"/>
      <c r="E13" s="26"/>
      <c r="F13" s="26"/>
      <c r="G13" s="26"/>
      <c r="H13" s="26"/>
    </row>
    <row r="14" spans="1:9" s="13" customFormat="1" ht="24" customHeight="1" x14ac:dyDescent="0.3">
      <c r="A14" s="10"/>
      <c r="B14" s="27">
        <f t="array" ref="B14:C14">DaysAndWeeks+DATE(CalendarYear,3,1)-WEEKDAY(DATE(CalendarYear,3,1),(WeekStart="星期一")+1)+36</f>
        <v>44290</v>
      </c>
      <c r="C14" s="27">
        <v>44291</v>
      </c>
      <c r="D14" s="53" t="s">
        <v>0</v>
      </c>
      <c r="E14" s="53"/>
      <c r="F14" s="53"/>
      <c r="G14" s="53"/>
      <c r="H14" s="54"/>
    </row>
    <row r="15" spans="1:9" s="17" customFormat="1" ht="56.1" customHeight="1" x14ac:dyDescent="0.3">
      <c r="A15" s="15"/>
      <c r="B15" s="28"/>
      <c r="C15" s="28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日历" sqref="A1" xr:uid="{00000000-0002-0000-02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200-000001000000}"/>
    <dataValidation allowBlank="1" showInputMessage="1" showErrorMessage="1" prompt="自动确定工作日" sqref="C3:H3" xr:uid="{00000000-0002-0000-02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200-000003000000}"/>
    <dataValidation allowBlank="1" showInputMessage="1" showErrorMessage="1" prompt="此行和第 7、9、11、13 和 15 行包含的单元格用于输入与上述单元格中的日历日相关的每日备注。" sqref="B5" xr:uid="{00000000-0002-0000-0200-000004000000}"/>
    <dataValidation allowBlank="1" showInputMessage="1" prompt="在此单元格中输入每月备注" sqref="D15:H15" xr:uid="{00000000-0002-0000-0200-000005000000}"/>
    <dataValidation allowBlank="1" showInputMessage="1" prompt="在下方单元格中输入每月备注" sqref="D14:H14" xr:uid="{00000000-0002-0000-02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2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52" t="str">
        <f>CalendarYear&amp;" 年 4 月"</f>
        <v>2021 年 4 月</v>
      </c>
      <c r="C2" s="52"/>
      <c r="D2" s="52"/>
      <c r="E2" s="3"/>
      <c r="F2" s="3"/>
      <c r="G2" s="3"/>
      <c r="H2" s="4"/>
    </row>
    <row r="3" spans="1:9" s="9" customFormat="1" ht="24" customHeight="1" x14ac:dyDescent="0.3">
      <c r="A3" s="5"/>
      <c r="B3" s="22" t="str">
        <f>WeekStart</f>
        <v>星期日</v>
      </c>
      <c r="C3" s="23" t="str">
        <f t="shared" ref="C3:H3" si="0">TEXT(C4,"aaaa")</f>
        <v>星期一</v>
      </c>
      <c r="D3" s="23" t="str">
        <f t="shared" si="0"/>
        <v>星期二</v>
      </c>
      <c r="E3" s="23" t="str">
        <f t="shared" si="0"/>
        <v>星期三</v>
      </c>
      <c r="F3" s="23" t="str">
        <f t="shared" si="0"/>
        <v>星期四</v>
      </c>
      <c r="G3" s="23" t="str">
        <f t="shared" si="0"/>
        <v>星期五</v>
      </c>
      <c r="H3" s="24" t="str">
        <f t="shared" si="0"/>
        <v>星期六</v>
      </c>
    </row>
    <row r="4" spans="1:9" s="13" customFormat="1" ht="24" customHeight="1" x14ac:dyDescent="0.3">
      <c r="A4" s="10"/>
      <c r="B4" s="25">
        <f t="array" ref="B4:H4">DaysAndWeeks+DATE(CalendarYear,4,1)-WEEKDAY(DATE(CalendarYear,4,1),(WeekStart="星期一")+1)+1</f>
        <v>44283</v>
      </c>
      <c r="C4" s="25">
        <v>44284</v>
      </c>
      <c r="D4" s="25">
        <v>44285</v>
      </c>
      <c r="E4" s="25">
        <v>44286</v>
      </c>
      <c r="F4" s="25">
        <v>44287</v>
      </c>
      <c r="G4" s="25">
        <v>44288</v>
      </c>
      <c r="H4" s="25">
        <v>44289</v>
      </c>
    </row>
    <row r="5" spans="1:9" s="17" customFormat="1" ht="56.1" customHeight="1" x14ac:dyDescent="0.3">
      <c r="A5" s="15"/>
      <c r="B5" s="26"/>
      <c r="C5" s="26"/>
      <c r="D5" s="26"/>
      <c r="E5" s="26"/>
      <c r="F5" s="26"/>
      <c r="G5" s="26"/>
      <c r="H5" s="26"/>
    </row>
    <row r="6" spans="1:9" s="13" customFormat="1" ht="24" customHeight="1" x14ac:dyDescent="0.3">
      <c r="A6" s="10"/>
      <c r="B6" s="27">
        <f t="array" ref="B6:H6">DaysAndWeeks+DATE(CalendarYear,4,1)-WEEKDAY(DATE(CalendarYear,4,1),(WeekStart="星期一")+1)+8</f>
        <v>44290</v>
      </c>
      <c r="C6" s="27">
        <v>44291</v>
      </c>
      <c r="D6" s="27">
        <v>44292</v>
      </c>
      <c r="E6" s="27">
        <v>44293</v>
      </c>
      <c r="F6" s="27">
        <v>44294</v>
      </c>
      <c r="G6" s="27">
        <v>44295</v>
      </c>
      <c r="H6" s="27">
        <v>44296</v>
      </c>
    </row>
    <row r="7" spans="1:9" s="17" customFormat="1" ht="56.1" customHeight="1" x14ac:dyDescent="0.3">
      <c r="A7" s="15"/>
      <c r="B7" s="28"/>
      <c r="C7" s="28"/>
      <c r="D7" s="28"/>
      <c r="E7" s="28"/>
      <c r="F7" s="28"/>
      <c r="G7" s="28"/>
      <c r="H7" s="28"/>
    </row>
    <row r="8" spans="1:9" s="13" customFormat="1" ht="24" customHeight="1" x14ac:dyDescent="0.3">
      <c r="A8" s="10"/>
      <c r="B8" s="29">
        <f t="array" ref="B8:H8">DaysAndWeeks+DATE(CalendarYear,4,1)-WEEKDAY(DATE(CalendarYear,4,1),(WeekStart="星期一")+1)+15</f>
        <v>44297</v>
      </c>
      <c r="C8" s="29">
        <v>44298</v>
      </c>
      <c r="D8" s="29">
        <v>44299</v>
      </c>
      <c r="E8" s="29">
        <v>44300</v>
      </c>
      <c r="F8" s="29">
        <v>44301</v>
      </c>
      <c r="G8" s="29">
        <v>44302</v>
      </c>
      <c r="H8" s="29">
        <v>44303</v>
      </c>
    </row>
    <row r="9" spans="1:9" s="17" customFormat="1" ht="56.1" customHeight="1" x14ac:dyDescent="0.3">
      <c r="A9" s="15"/>
      <c r="B9" s="26"/>
      <c r="C9" s="26"/>
      <c r="D9" s="26"/>
      <c r="E9" s="26"/>
      <c r="F9" s="26"/>
      <c r="G9" s="26"/>
      <c r="H9" s="26"/>
    </row>
    <row r="10" spans="1:9" s="13" customFormat="1" ht="24" customHeight="1" x14ac:dyDescent="0.3">
      <c r="A10" s="10"/>
      <c r="B10" s="27">
        <f t="array" ref="B10:H10">DaysAndWeeks+DATE(CalendarYear,4,1)-WEEKDAY(DATE(CalendarYear,4,1),(WeekStart="星期一")+1)+22</f>
        <v>44304</v>
      </c>
      <c r="C10" s="27">
        <v>44305</v>
      </c>
      <c r="D10" s="27">
        <v>44306</v>
      </c>
      <c r="E10" s="27">
        <v>44307</v>
      </c>
      <c r="F10" s="27">
        <v>44308</v>
      </c>
      <c r="G10" s="27">
        <v>44309</v>
      </c>
      <c r="H10" s="27">
        <v>44310</v>
      </c>
    </row>
    <row r="11" spans="1:9" s="17" customFormat="1" ht="56.1" customHeight="1" x14ac:dyDescent="0.3">
      <c r="A11" s="15"/>
      <c r="B11" s="28"/>
      <c r="C11" s="28"/>
      <c r="D11" s="28"/>
      <c r="E11" s="28"/>
      <c r="F11" s="28"/>
      <c r="G11" s="28"/>
      <c r="H11" s="28"/>
    </row>
    <row r="12" spans="1:9" s="13" customFormat="1" ht="24" customHeight="1" x14ac:dyDescent="0.3">
      <c r="A12" s="10"/>
      <c r="B12" s="29">
        <f t="array" ref="B12:H12">DaysAndWeeks+DATE(CalendarYear,4,1)-WEEKDAY(DATE(CalendarYear,4,1),(WeekStart="星期一")+1)+29</f>
        <v>44311</v>
      </c>
      <c r="C12" s="29">
        <v>44312</v>
      </c>
      <c r="D12" s="29">
        <v>44313</v>
      </c>
      <c r="E12" s="29">
        <v>44314</v>
      </c>
      <c r="F12" s="29">
        <v>44315</v>
      </c>
      <c r="G12" s="29">
        <v>44316</v>
      </c>
      <c r="H12" s="29">
        <v>44317</v>
      </c>
    </row>
    <row r="13" spans="1:9" s="17" customFormat="1" ht="56.1" customHeight="1" x14ac:dyDescent="0.3">
      <c r="A13" s="15"/>
      <c r="B13" s="26"/>
      <c r="C13" s="26"/>
      <c r="D13" s="26"/>
      <c r="E13" s="26"/>
      <c r="F13" s="26"/>
      <c r="G13" s="26"/>
      <c r="H13" s="26"/>
    </row>
    <row r="14" spans="1:9" s="13" customFormat="1" ht="24" customHeight="1" x14ac:dyDescent="0.3">
      <c r="A14" s="10"/>
      <c r="B14" s="27">
        <f t="array" ref="B14:C14">DaysAndWeeks+DATE(CalendarYear,4,1)-WEEKDAY(DATE(CalendarYear,4,1),(WeekStart="星期一")+1)+36</f>
        <v>44318</v>
      </c>
      <c r="C14" s="27">
        <v>44319</v>
      </c>
      <c r="D14" s="53" t="s">
        <v>0</v>
      </c>
      <c r="E14" s="53"/>
      <c r="F14" s="53"/>
      <c r="G14" s="53"/>
      <c r="H14" s="54"/>
    </row>
    <row r="15" spans="1:9" s="17" customFormat="1" ht="56.1" customHeight="1" x14ac:dyDescent="0.3">
      <c r="A15" s="15"/>
      <c r="B15" s="28"/>
      <c r="C15" s="28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自动确定工作日" sqref="C3:H3" xr:uid="{00000000-0002-0000-03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300-000001000000}"/>
    <dataValidation allowBlank="1" showInputMessage="1" showErrorMessage="1" prompt="4 月日历" sqref="A1" xr:uid="{00000000-0002-0000-03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300-000003000000}"/>
    <dataValidation allowBlank="1" showInputMessage="1" prompt="在下方单元格中输入每月备注" sqref="D14:H14" xr:uid="{00000000-0002-0000-0300-000004000000}"/>
    <dataValidation allowBlank="1" showInputMessage="1" prompt="在此单元格中输入每月备注" sqref="D15:H15" xr:uid="{00000000-0002-0000-0300-000005000000}"/>
    <dataValidation allowBlank="1" showInputMessage="1" showErrorMessage="1" prompt="此行和第 7、9、11、13 和 15 行包含的单元格用于输入与上述单元格中的日历日相关的每日备注。" sqref="B5" xr:uid="{00000000-0002-0000-03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3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52" t="str">
        <f>CalendarYear&amp;" 年 5 月"</f>
        <v>2021 年 5 月</v>
      </c>
      <c r="C2" s="52"/>
      <c r="D2" s="52"/>
      <c r="E2" s="3"/>
      <c r="F2" s="3"/>
      <c r="G2" s="3"/>
      <c r="H2" s="4"/>
    </row>
    <row r="3" spans="1:9" s="9" customFormat="1" ht="24" customHeight="1" x14ac:dyDescent="0.3">
      <c r="A3" s="5"/>
      <c r="B3" s="22" t="str">
        <f>WeekStart</f>
        <v>星期日</v>
      </c>
      <c r="C3" s="23" t="str">
        <f t="shared" ref="C3:H3" si="0">TEXT(C4,"aaaa")</f>
        <v>星期一</v>
      </c>
      <c r="D3" s="23" t="str">
        <f t="shared" si="0"/>
        <v>星期二</v>
      </c>
      <c r="E3" s="23" t="str">
        <f t="shared" si="0"/>
        <v>星期三</v>
      </c>
      <c r="F3" s="23" t="str">
        <f t="shared" si="0"/>
        <v>星期四</v>
      </c>
      <c r="G3" s="23" t="str">
        <f t="shared" si="0"/>
        <v>星期五</v>
      </c>
      <c r="H3" s="24" t="str">
        <f t="shared" si="0"/>
        <v>星期六</v>
      </c>
    </row>
    <row r="4" spans="1:9" s="13" customFormat="1" ht="24" customHeight="1" x14ac:dyDescent="0.3">
      <c r="A4" s="10"/>
      <c r="B4" s="25">
        <f t="array" ref="B4:H4">DaysAndWeeks+DATE(CalendarYear,5,1)-WEEKDAY(DATE(CalendarYear,5,1),(WeekStart="星期一")+1)+1</f>
        <v>44311</v>
      </c>
      <c r="C4" s="25">
        <v>44312</v>
      </c>
      <c r="D4" s="25">
        <v>44313</v>
      </c>
      <c r="E4" s="25">
        <v>44314</v>
      </c>
      <c r="F4" s="25">
        <v>44315</v>
      </c>
      <c r="G4" s="25">
        <v>44316</v>
      </c>
      <c r="H4" s="25">
        <v>44317</v>
      </c>
    </row>
    <row r="5" spans="1:9" s="17" customFormat="1" ht="56.1" customHeight="1" x14ac:dyDescent="0.3">
      <c r="A5" s="15"/>
      <c r="B5" s="26"/>
      <c r="C5" s="26"/>
      <c r="D5" s="26"/>
      <c r="E5" s="26"/>
      <c r="F5" s="26"/>
      <c r="G5" s="26"/>
      <c r="H5" s="26"/>
    </row>
    <row r="6" spans="1:9" s="13" customFormat="1" ht="24" customHeight="1" x14ac:dyDescent="0.3">
      <c r="A6" s="10"/>
      <c r="B6" s="27">
        <f t="array" ref="B6:H6">DaysAndWeeks+DATE(CalendarYear,5,1)-WEEKDAY(DATE(CalendarYear,5,1),(WeekStart="星期一")+1)+8</f>
        <v>44318</v>
      </c>
      <c r="C6" s="27">
        <v>44319</v>
      </c>
      <c r="D6" s="27">
        <v>44320</v>
      </c>
      <c r="E6" s="27">
        <v>44321</v>
      </c>
      <c r="F6" s="27">
        <v>44322</v>
      </c>
      <c r="G6" s="27">
        <v>44323</v>
      </c>
      <c r="H6" s="27">
        <v>44324</v>
      </c>
    </row>
    <row r="7" spans="1:9" s="17" customFormat="1" ht="56.1" customHeight="1" x14ac:dyDescent="0.3">
      <c r="A7" s="15"/>
      <c r="B7" s="28"/>
      <c r="C7" s="28"/>
      <c r="D7" s="28"/>
      <c r="E7" s="28"/>
      <c r="F7" s="28"/>
      <c r="G7" s="28"/>
      <c r="H7" s="28"/>
    </row>
    <row r="8" spans="1:9" s="13" customFormat="1" ht="24" customHeight="1" x14ac:dyDescent="0.3">
      <c r="A8" s="10"/>
      <c r="B8" s="29">
        <f t="array" ref="B8:H8">DaysAndWeeks+DATE(CalendarYear,5,1)-WEEKDAY(DATE(CalendarYear,5,1),(WeekStart="星期一")+1)+15</f>
        <v>44325</v>
      </c>
      <c r="C8" s="29">
        <v>44326</v>
      </c>
      <c r="D8" s="29">
        <v>44327</v>
      </c>
      <c r="E8" s="29">
        <v>44328</v>
      </c>
      <c r="F8" s="29">
        <v>44329</v>
      </c>
      <c r="G8" s="29">
        <v>44330</v>
      </c>
      <c r="H8" s="29">
        <v>44331</v>
      </c>
    </row>
    <row r="9" spans="1:9" s="17" customFormat="1" ht="56.1" customHeight="1" x14ac:dyDescent="0.3">
      <c r="A9" s="15"/>
      <c r="B9" s="26"/>
      <c r="C9" s="26"/>
      <c r="D9" s="26"/>
      <c r="E9" s="26"/>
      <c r="F9" s="26"/>
      <c r="G9" s="26"/>
      <c r="H9" s="26"/>
    </row>
    <row r="10" spans="1:9" s="13" customFormat="1" ht="24" customHeight="1" x14ac:dyDescent="0.3">
      <c r="A10" s="10"/>
      <c r="B10" s="27">
        <f t="array" ref="B10:H10">DaysAndWeeks+DATE(CalendarYear,5,1)-WEEKDAY(DATE(CalendarYear,5,1),(WeekStart="星期一")+1)+22</f>
        <v>44332</v>
      </c>
      <c r="C10" s="27">
        <v>44333</v>
      </c>
      <c r="D10" s="27">
        <v>44334</v>
      </c>
      <c r="E10" s="27">
        <v>44335</v>
      </c>
      <c r="F10" s="27">
        <v>44336</v>
      </c>
      <c r="G10" s="27">
        <v>44337</v>
      </c>
      <c r="H10" s="27">
        <v>44338</v>
      </c>
    </row>
    <row r="11" spans="1:9" s="17" customFormat="1" ht="56.1" customHeight="1" x14ac:dyDescent="0.3">
      <c r="A11" s="15"/>
      <c r="B11" s="28"/>
      <c r="C11" s="28"/>
      <c r="D11" s="28"/>
      <c r="E11" s="28"/>
      <c r="F11" s="28"/>
      <c r="G11" s="28"/>
      <c r="H11" s="28"/>
    </row>
    <row r="12" spans="1:9" s="13" customFormat="1" ht="24" customHeight="1" x14ac:dyDescent="0.3">
      <c r="A12" s="10"/>
      <c r="B12" s="29">
        <f t="array" ref="B12:H12">DaysAndWeeks+DATE(CalendarYear,5,1)-WEEKDAY(DATE(CalendarYear,5,1),(WeekStart="星期一")+1)+29</f>
        <v>44339</v>
      </c>
      <c r="C12" s="29">
        <v>44340</v>
      </c>
      <c r="D12" s="29">
        <v>44341</v>
      </c>
      <c r="E12" s="29">
        <v>44342</v>
      </c>
      <c r="F12" s="29">
        <v>44343</v>
      </c>
      <c r="G12" s="29">
        <v>44344</v>
      </c>
      <c r="H12" s="29">
        <v>44345</v>
      </c>
    </row>
    <row r="13" spans="1:9" s="17" customFormat="1" ht="56.1" customHeight="1" x14ac:dyDescent="0.3">
      <c r="A13" s="15"/>
      <c r="B13" s="26"/>
      <c r="C13" s="26"/>
      <c r="D13" s="26"/>
      <c r="E13" s="26"/>
      <c r="F13" s="26"/>
      <c r="G13" s="26"/>
      <c r="H13" s="26"/>
    </row>
    <row r="14" spans="1:9" s="13" customFormat="1" ht="24" customHeight="1" x14ac:dyDescent="0.3">
      <c r="A14" s="10"/>
      <c r="B14" s="27">
        <f t="array" ref="B14:C14">DaysAndWeeks+DATE(CalendarYear,5,1)-WEEKDAY(DATE(CalendarYear,5,1),(WeekStart="星期一")+1)+36</f>
        <v>44346</v>
      </c>
      <c r="C14" s="27">
        <v>44347</v>
      </c>
      <c r="D14" s="53" t="s">
        <v>0</v>
      </c>
      <c r="E14" s="53"/>
      <c r="F14" s="53"/>
      <c r="G14" s="53"/>
      <c r="H14" s="54"/>
    </row>
    <row r="15" spans="1:9" s="17" customFormat="1" ht="56.1" customHeight="1" x14ac:dyDescent="0.3">
      <c r="A15" s="15"/>
      <c r="B15" s="28"/>
      <c r="C15" s="28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自动确定工作日" sqref="C3:H3" xr:uid="{00000000-0002-0000-04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400-000001000000}"/>
    <dataValidation allowBlank="1" showInputMessage="1" showErrorMessage="1" prompt="5 月日历" sqref="A1" xr:uid="{00000000-0002-0000-04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400-000003000000}"/>
    <dataValidation allowBlank="1" showInputMessage="1" showErrorMessage="1" prompt="此行和第 7、9、11、13 和 15 行包含的单元格用于输入与上述单元格中的日历日相关的每日备注。" sqref="B5" xr:uid="{00000000-0002-0000-0400-000004000000}"/>
    <dataValidation allowBlank="1" showInputMessage="1" prompt="在此单元格中输入每月备注" sqref="D15:H15" xr:uid="{00000000-0002-0000-0400-000005000000}"/>
    <dataValidation allowBlank="1" showInputMessage="1" prompt="在下方单元格中输入每月备注" sqref="D14:H14" xr:uid="{00000000-0002-0000-04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4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57" t="str">
        <f>CalendarYear&amp;" 年 6 月"</f>
        <v>2021 年 6 月</v>
      </c>
      <c r="C2" s="57"/>
      <c r="D2" s="57"/>
      <c r="E2" s="3"/>
      <c r="F2" s="3"/>
      <c r="G2" s="3"/>
      <c r="H2" s="4"/>
    </row>
    <row r="3" spans="1:9" s="9" customFormat="1" ht="24" customHeight="1" x14ac:dyDescent="0.3">
      <c r="A3" s="5"/>
      <c r="B3" s="30" t="str">
        <f>WeekStart</f>
        <v>星期日</v>
      </c>
      <c r="C3" s="31" t="str">
        <f t="shared" ref="C3:H3" si="0">TEXT(C4,"aaaa")</f>
        <v>星期一</v>
      </c>
      <c r="D3" s="31" t="str">
        <f t="shared" si="0"/>
        <v>星期二</v>
      </c>
      <c r="E3" s="31" t="str">
        <f t="shared" si="0"/>
        <v>星期三</v>
      </c>
      <c r="F3" s="31" t="str">
        <f t="shared" si="0"/>
        <v>星期四</v>
      </c>
      <c r="G3" s="31" t="str">
        <f t="shared" si="0"/>
        <v>星期五</v>
      </c>
      <c r="H3" s="32" t="str">
        <f t="shared" si="0"/>
        <v>星期六</v>
      </c>
    </row>
    <row r="4" spans="1:9" s="13" customFormat="1" ht="24" customHeight="1" x14ac:dyDescent="0.3">
      <c r="A4" s="10"/>
      <c r="B4" s="33">
        <f t="array" ref="B4:H4">DaysAndWeeks+DATE(CalendarYear,6,1)-WEEKDAY(DATE(CalendarYear,6,1),(WeekStart="星期一")+1)+1</f>
        <v>44346</v>
      </c>
      <c r="C4" s="33">
        <v>44347</v>
      </c>
      <c r="D4" s="33">
        <v>44348</v>
      </c>
      <c r="E4" s="33">
        <v>44349</v>
      </c>
      <c r="F4" s="33">
        <v>44350</v>
      </c>
      <c r="G4" s="33">
        <v>44351</v>
      </c>
      <c r="H4" s="33">
        <v>44352</v>
      </c>
    </row>
    <row r="5" spans="1:9" s="17" customFormat="1" ht="56.1" customHeight="1" x14ac:dyDescent="0.3">
      <c r="A5" s="15"/>
      <c r="B5" s="34"/>
      <c r="C5" s="34"/>
      <c r="D5" s="34"/>
      <c r="E5" s="34"/>
      <c r="F5" s="34"/>
      <c r="G5" s="34"/>
      <c r="H5" s="34"/>
    </row>
    <row r="6" spans="1:9" s="13" customFormat="1" ht="24" customHeight="1" x14ac:dyDescent="0.3">
      <c r="A6" s="10"/>
      <c r="B6" s="35">
        <f t="array" ref="B6:H6">DaysAndWeeks+DATE(CalendarYear,6,1)-WEEKDAY(DATE(CalendarYear,6,1),(WeekStart="星期一")+1)+8</f>
        <v>44353</v>
      </c>
      <c r="C6" s="35">
        <v>44354</v>
      </c>
      <c r="D6" s="35">
        <v>44355</v>
      </c>
      <c r="E6" s="35">
        <v>44356</v>
      </c>
      <c r="F6" s="35">
        <v>44357</v>
      </c>
      <c r="G6" s="35">
        <v>44358</v>
      </c>
      <c r="H6" s="35">
        <v>44359</v>
      </c>
    </row>
    <row r="7" spans="1:9" s="17" customFormat="1" ht="56.1" customHeight="1" x14ac:dyDescent="0.3">
      <c r="A7" s="15"/>
      <c r="B7" s="36"/>
      <c r="C7" s="36"/>
      <c r="D7" s="36"/>
      <c r="E7" s="36"/>
      <c r="F7" s="36"/>
      <c r="G7" s="36"/>
      <c r="H7" s="36"/>
    </row>
    <row r="8" spans="1:9" s="13" customFormat="1" ht="24" customHeight="1" x14ac:dyDescent="0.3">
      <c r="A8" s="10"/>
      <c r="B8" s="37">
        <f t="array" ref="B8:H8">DaysAndWeeks+DATE(CalendarYear,6,1)-WEEKDAY(DATE(CalendarYear,6,1),(WeekStart="星期一")+1)+15</f>
        <v>44360</v>
      </c>
      <c r="C8" s="37">
        <v>44361</v>
      </c>
      <c r="D8" s="37">
        <v>44362</v>
      </c>
      <c r="E8" s="37">
        <v>44363</v>
      </c>
      <c r="F8" s="37">
        <v>44364</v>
      </c>
      <c r="G8" s="37">
        <v>44365</v>
      </c>
      <c r="H8" s="37">
        <v>44366</v>
      </c>
    </row>
    <row r="9" spans="1:9" s="17" customFormat="1" ht="56.1" customHeight="1" x14ac:dyDescent="0.3">
      <c r="A9" s="15"/>
      <c r="B9" s="34"/>
      <c r="C9" s="34"/>
      <c r="D9" s="34"/>
      <c r="E9" s="34"/>
      <c r="F9" s="34"/>
      <c r="G9" s="34"/>
      <c r="H9" s="34"/>
    </row>
    <row r="10" spans="1:9" s="13" customFormat="1" ht="24" customHeight="1" x14ac:dyDescent="0.3">
      <c r="A10" s="10"/>
      <c r="B10" s="35">
        <f t="array" ref="B10:H10">DaysAndWeeks+DATE(CalendarYear,6,1)-WEEKDAY(DATE(CalendarYear,6,1),(WeekStart="星期一")+1)+22</f>
        <v>44367</v>
      </c>
      <c r="C10" s="35">
        <v>44368</v>
      </c>
      <c r="D10" s="35">
        <v>44369</v>
      </c>
      <c r="E10" s="35">
        <v>44370</v>
      </c>
      <c r="F10" s="35">
        <v>44371</v>
      </c>
      <c r="G10" s="35">
        <v>44372</v>
      </c>
      <c r="H10" s="35">
        <v>44373</v>
      </c>
    </row>
    <row r="11" spans="1:9" s="17" customFormat="1" ht="56.1" customHeight="1" x14ac:dyDescent="0.3">
      <c r="A11" s="15"/>
      <c r="B11" s="36"/>
      <c r="C11" s="36"/>
      <c r="D11" s="36"/>
      <c r="E11" s="36"/>
      <c r="F11" s="36"/>
      <c r="G11" s="36"/>
      <c r="H11" s="36"/>
    </row>
    <row r="12" spans="1:9" s="13" customFormat="1" ht="24" customHeight="1" x14ac:dyDescent="0.3">
      <c r="A12" s="10"/>
      <c r="B12" s="37">
        <f t="array" ref="B12:H12">DaysAndWeeks+DATE(CalendarYear,6,1)-WEEKDAY(DATE(CalendarYear,6,1),(WeekStart="星期一")+1)+29</f>
        <v>44374</v>
      </c>
      <c r="C12" s="37">
        <v>44375</v>
      </c>
      <c r="D12" s="37">
        <v>44376</v>
      </c>
      <c r="E12" s="37">
        <v>44377</v>
      </c>
      <c r="F12" s="37">
        <v>44378</v>
      </c>
      <c r="G12" s="37">
        <v>44379</v>
      </c>
      <c r="H12" s="37">
        <v>44380</v>
      </c>
    </row>
    <row r="13" spans="1:9" s="17" customFormat="1" ht="56.1" customHeight="1" x14ac:dyDescent="0.3">
      <c r="A13" s="15"/>
      <c r="B13" s="34"/>
      <c r="C13" s="34"/>
      <c r="D13" s="34"/>
      <c r="E13" s="34"/>
      <c r="F13" s="34"/>
      <c r="G13" s="34"/>
      <c r="H13" s="34"/>
    </row>
    <row r="14" spans="1:9" s="13" customFormat="1" ht="24" customHeight="1" x14ac:dyDescent="0.3">
      <c r="A14" s="10"/>
      <c r="B14" s="35">
        <f t="array" ref="B14:C14">DaysAndWeeks+DATE(CalendarYear,6,1)-WEEKDAY(DATE(CalendarYear,6,1),(WeekStart="星期一")+1)+36</f>
        <v>44381</v>
      </c>
      <c r="C14" s="35">
        <v>44382</v>
      </c>
      <c r="D14" s="58" t="s">
        <v>0</v>
      </c>
      <c r="E14" s="58"/>
      <c r="F14" s="58"/>
      <c r="G14" s="58"/>
      <c r="H14" s="59"/>
    </row>
    <row r="15" spans="1:9" s="17" customFormat="1" ht="56.1" customHeight="1" x14ac:dyDescent="0.3">
      <c r="A15" s="15"/>
      <c r="B15" s="36"/>
      <c r="C15" s="36"/>
      <c r="D15" s="60"/>
      <c r="E15" s="60"/>
      <c r="F15" s="60"/>
      <c r="G15" s="60"/>
      <c r="H15" s="61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自动确定工作日" sqref="C3:H3" xr:uid="{00000000-0002-0000-0500-000000000000}"/>
    <dataValidation allowBlank="1" showInputMessage="1" showErrorMessage="1" prompt="6 月日历" sqref="A1" xr:uid="{00000000-0002-0000-05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5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500-000003000000}"/>
    <dataValidation allowBlank="1" showInputMessage="1" prompt="在下方单元格中输入每月备注" sqref="D14:H14" xr:uid="{00000000-0002-0000-0500-000004000000}"/>
    <dataValidation allowBlank="1" showInputMessage="1" prompt="在此单元格中输入每月备注" sqref="D15:H15" xr:uid="{00000000-0002-0000-0500-000005000000}"/>
    <dataValidation allowBlank="1" showInputMessage="1" showErrorMessage="1" prompt="此行和第 7、9、11、13 和 15 行包含的单元格用于输入与上述单元格中的日历日相关的每日备注。" sqref="B5" xr:uid="{00000000-0002-0000-05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5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I15"/>
  <sheetViews>
    <sheetView showGridLines="0" zoomScaleNormal="10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57" t="str">
        <f>CalendarYear&amp;" 年 7 月"</f>
        <v>2021 年 7 月</v>
      </c>
      <c r="C2" s="57"/>
      <c r="D2" s="57"/>
      <c r="E2" s="3"/>
      <c r="F2" s="3"/>
      <c r="G2" s="3"/>
      <c r="H2" s="4"/>
    </row>
    <row r="3" spans="1:9" s="9" customFormat="1" ht="24" customHeight="1" x14ac:dyDescent="0.3">
      <c r="A3" s="5"/>
      <c r="B3" s="30" t="str">
        <f>WeekStart</f>
        <v>星期日</v>
      </c>
      <c r="C3" s="31" t="str">
        <f t="shared" ref="C3:H3" si="0">TEXT(C4,"aaaa")</f>
        <v>星期一</v>
      </c>
      <c r="D3" s="31" t="str">
        <f t="shared" si="0"/>
        <v>星期二</v>
      </c>
      <c r="E3" s="31" t="str">
        <f t="shared" si="0"/>
        <v>星期三</v>
      </c>
      <c r="F3" s="31" t="str">
        <f t="shared" si="0"/>
        <v>星期四</v>
      </c>
      <c r="G3" s="31" t="str">
        <f t="shared" si="0"/>
        <v>星期五</v>
      </c>
      <c r="H3" s="32" t="str">
        <f t="shared" si="0"/>
        <v>星期六</v>
      </c>
    </row>
    <row r="4" spans="1:9" s="13" customFormat="1" ht="24" customHeight="1" x14ac:dyDescent="0.3">
      <c r="A4" s="10"/>
      <c r="B4" s="33">
        <f t="array" ref="B4:H4">DaysAndWeeks+DATE(CalendarYear,7,1)-WEEKDAY(DATE(CalendarYear,7,1),(WeekStart="星期一")+1)+1</f>
        <v>44374</v>
      </c>
      <c r="C4" s="33">
        <v>44375</v>
      </c>
      <c r="D4" s="33">
        <v>44376</v>
      </c>
      <c r="E4" s="33">
        <v>44377</v>
      </c>
      <c r="F4" s="33">
        <v>44378</v>
      </c>
      <c r="G4" s="33">
        <v>44379</v>
      </c>
      <c r="H4" s="33">
        <v>44380</v>
      </c>
    </row>
    <row r="5" spans="1:9" s="17" customFormat="1" ht="56.1" customHeight="1" x14ac:dyDescent="0.3">
      <c r="A5" s="15"/>
      <c r="B5" s="34"/>
      <c r="C5" s="34"/>
      <c r="D5" s="34"/>
      <c r="E5" s="34"/>
      <c r="F5" s="34"/>
      <c r="G5" s="34"/>
      <c r="H5" s="34"/>
    </row>
    <row r="6" spans="1:9" s="13" customFormat="1" ht="24" customHeight="1" x14ac:dyDescent="0.3">
      <c r="A6" s="10"/>
      <c r="B6" s="35">
        <f t="array" ref="B6:H6">DaysAndWeeks+DATE(CalendarYear,7,1)-WEEKDAY(DATE(CalendarYear,7,1),(WeekStart="星期一")+1)+8</f>
        <v>44381</v>
      </c>
      <c r="C6" s="35">
        <v>44382</v>
      </c>
      <c r="D6" s="35">
        <v>44383</v>
      </c>
      <c r="E6" s="35">
        <v>44384</v>
      </c>
      <c r="F6" s="35">
        <v>44385</v>
      </c>
      <c r="G6" s="35">
        <v>44386</v>
      </c>
      <c r="H6" s="35">
        <v>44387</v>
      </c>
    </row>
    <row r="7" spans="1:9" s="17" customFormat="1" ht="56.1" customHeight="1" x14ac:dyDescent="0.3">
      <c r="A7" s="15"/>
      <c r="B7" s="36"/>
      <c r="C7" s="36"/>
      <c r="D7" s="36"/>
      <c r="E7" s="36"/>
      <c r="F7" s="36"/>
      <c r="G7" s="36"/>
      <c r="H7" s="36"/>
    </row>
    <row r="8" spans="1:9" s="13" customFormat="1" ht="24" customHeight="1" x14ac:dyDescent="0.3">
      <c r="A8" s="10"/>
      <c r="B8" s="37">
        <f t="array" ref="B8:H8">DaysAndWeeks+DATE(CalendarYear,7,1)-WEEKDAY(DATE(CalendarYear,7,1),(WeekStart="星期一")+1)+15</f>
        <v>44388</v>
      </c>
      <c r="C8" s="37">
        <v>44389</v>
      </c>
      <c r="D8" s="37">
        <v>44390</v>
      </c>
      <c r="E8" s="37">
        <v>44391</v>
      </c>
      <c r="F8" s="37">
        <v>44392</v>
      </c>
      <c r="G8" s="37">
        <v>44393</v>
      </c>
      <c r="H8" s="37">
        <v>44394</v>
      </c>
    </row>
    <row r="9" spans="1:9" s="17" customFormat="1" ht="56.1" customHeight="1" x14ac:dyDescent="0.3">
      <c r="A9" s="15"/>
      <c r="B9" s="34"/>
      <c r="C9" s="34"/>
      <c r="D9" s="34"/>
      <c r="E9" s="34"/>
      <c r="F9" s="34"/>
      <c r="G9" s="34"/>
      <c r="H9" s="34"/>
    </row>
    <row r="10" spans="1:9" s="13" customFormat="1" ht="24" customHeight="1" x14ac:dyDescent="0.3">
      <c r="A10" s="10"/>
      <c r="B10" s="35">
        <f t="array" ref="B10:H10">DaysAndWeeks+DATE(CalendarYear,7,1)-WEEKDAY(DATE(CalendarYear,7,1),(WeekStart="星期一")+1)+22</f>
        <v>44395</v>
      </c>
      <c r="C10" s="35">
        <v>44396</v>
      </c>
      <c r="D10" s="35">
        <v>44397</v>
      </c>
      <c r="E10" s="35">
        <v>44398</v>
      </c>
      <c r="F10" s="35">
        <v>44399</v>
      </c>
      <c r="G10" s="35">
        <v>44400</v>
      </c>
      <c r="H10" s="35">
        <v>44401</v>
      </c>
    </row>
    <row r="11" spans="1:9" s="17" customFormat="1" ht="56.1" customHeight="1" x14ac:dyDescent="0.3">
      <c r="A11" s="15"/>
      <c r="B11" s="36"/>
      <c r="C11" s="36"/>
      <c r="D11" s="36"/>
      <c r="E11" s="36"/>
      <c r="F11" s="36"/>
      <c r="G11" s="36"/>
      <c r="H11" s="36"/>
    </row>
    <row r="12" spans="1:9" s="13" customFormat="1" ht="24" customHeight="1" x14ac:dyDescent="0.3">
      <c r="A12" s="10"/>
      <c r="B12" s="37">
        <f t="array" ref="B12:H12">DaysAndWeeks+DATE(CalendarYear,7,1)-WEEKDAY(DATE(CalendarYear,7,1),(WeekStart="星期一")+1)+29</f>
        <v>44402</v>
      </c>
      <c r="C12" s="37">
        <v>44403</v>
      </c>
      <c r="D12" s="37">
        <v>44404</v>
      </c>
      <c r="E12" s="37">
        <v>44405</v>
      </c>
      <c r="F12" s="37">
        <v>44406</v>
      </c>
      <c r="G12" s="37">
        <v>44407</v>
      </c>
      <c r="H12" s="37">
        <v>44408</v>
      </c>
    </row>
    <row r="13" spans="1:9" s="17" customFormat="1" ht="56.1" customHeight="1" x14ac:dyDescent="0.3">
      <c r="A13" s="15"/>
      <c r="B13" s="34"/>
      <c r="C13" s="34"/>
      <c r="D13" s="34"/>
      <c r="E13" s="34"/>
      <c r="F13" s="34"/>
      <c r="G13" s="34"/>
      <c r="H13" s="34"/>
    </row>
    <row r="14" spans="1:9" s="13" customFormat="1" ht="24" customHeight="1" x14ac:dyDescent="0.3">
      <c r="A14" s="10"/>
      <c r="B14" s="35">
        <f t="array" ref="B14:C14">DaysAndWeeks+DATE(CalendarYear,7,1)-WEEKDAY(DATE(CalendarYear,7,1),(WeekStart="星期一")+1)+36</f>
        <v>44409</v>
      </c>
      <c r="C14" s="35">
        <v>44410</v>
      </c>
      <c r="D14" s="58" t="s">
        <v>0</v>
      </c>
      <c r="E14" s="58"/>
      <c r="F14" s="58"/>
      <c r="G14" s="58"/>
      <c r="H14" s="59"/>
    </row>
    <row r="15" spans="1:9" s="17" customFormat="1" ht="56.1" customHeight="1" x14ac:dyDescent="0.3">
      <c r="A15" s="15"/>
      <c r="B15" s="36"/>
      <c r="C15" s="36"/>
      <c r="D15" s="60"/>
      <c r="E15" s="60"/>
      <c r="F15" s="60"/>
      <c r="G15" s="60"/>
      <c r="H15" s="61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1" priority="2">
      <formula>AND(DAY(B12)&gt;=1,DAY(B12)&lt;=15)</formula>
    </cfRule>
  </conditionalFormatting>
  <conditionalFormatting sqref="B4:G4">
    <cfRule type="expression" dxfId="10" priority="1">
      <formula>DAY(B4)&gt;8</formula>
    </cfRule>
  </conditionalFormatting>
  <dataValidations count="8">
    <dataValidation allowBlank="1" showInputMessage="1" showErrorMessage="1" prompt="自动确定工作日" sqref="C3:H3" xr:uid="{00000000-0002-0000-0600-000000000000}"/>
    <dataValidation allowBlank="1" showInputMessage="1" showErrorMessage="1" prompt="7 月日历" sqref="A1" xr:uid="{00000000-0002-0000-06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6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600-000003000000}"/>
    <dataValidation allowBlank="1" showInputMessage="1" showErrorMessage="1" prompt="此行和第 7、9、11、13 和 15 行包含的单元格用于输入与上述单元格中的日历日相关的每日备注。" sqref="B5" xr:uid="{00000000-0002-0000-0600-000004000000}"/>
    <dataValidation allowBlank="1" showInputMessage="1" prompt="在此单元格中输入每月备注" sqref="D15:H15" xr:uid="{00000000-0002-0000-0600-000005000000}"/>
    <dataValidation allowBlank="1" showInputMessage="1" prompt="在下方单元格中输入每月备注" sqref="D14:H14" xr:uid="{00000000-0002-0000-06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6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57" t="str">
        <f>CalendarYear&amp;" 年 8 月"</f>
        <v>2021 年 8 月</v>
      </c>
      <c r="C2" s="57"/>
      <c r="D2" s="57"/>
      <c r="E2" s="3"/>
      <c r="F2" s="3"/>
      <c r="G2" s="3"/>
      <c r="H2" s="4"/>
    </row>
    <row r="3" spans="1:9" s="9" customFormat="1" ht="24" customHeight="1" x14ac:dyDescent="0.3">
      <c r="A3" s="5"/>
      <c r="B3" s="30" t="str">
        <f>WeekStart</f>
        <v>星期日</v>
      </c>
      <c r="C3" s="31" t="str">
        <f t="shared" ref="C3:H3" si="0">TEXT(C4,"aaaa")</f>
        <v>星期一</v>
      </c>
      <c r="D3" s="31" t="str">
        <f t="shared" si="0"/>
        <v>星期二</v>
      </c>
      <c r="E3" s="31" t="str">
        <f t="shared" si="0"/>
        <v>星期三</v>
      </c>
      <c r="F3" s="31" t="str">
        <f t="shared" si="0"/>
        <v>星期四</v>
      </c>
      <c r="G3" s="31" t="str">
        <f t="shared" si="0"/>
        <v>星期五</v>
      </c>
      <c r="H3" s="32" t="str">
        <f t="shared" si="0"/>
        <v>星期六</v>
      </c>
    </row>
    <row r="4" spans="1:9" s="13" customFormat="1" ht="24" customHeight="1" x14ac:dyDescent="0.3">
      <c r="A4" s="10"/>
      <c r="B4" s="33">
        <f t="array" ref="B4:H4">DaysAndWeeks+DATE(CalendarYear,8,1)-WEEKDAY(DATE(CalendarYear,8,1),(WeekStart="星期一")+1)+1</f>
        <v>44409</v>
      </c>
      <c r="C4" s="33">
        <v>44410</v>
      </c>
      <c r="D4" s="33">
        <v>44411</v>
      </c>
      <c r="E4" s="33">
        <v>44412</v>
      </c>
      <c r="F4" s="33">
        <v>44413</v>
      </c>
      <c r="G4" s="33">
        <v>44414</v>
      </c>
      <c r="H4" s="33">
        <v>44415</v>
      </c>
    </row>
    <row r="5" spans="1:9" s="17" customFormat="1" ht="56.1" customHeight="1" x14ac:dyDescent="0.3">
      <c r="A5" s="15"/>
      <c r="B5" s="34"/>
      <c r="C5" s="34"/>
      <c r="D5" s="34"/>
      <c r="E5" s="34"/>
      <c r="F5" s="34"/>
      <c r="G5" s="34"/>
      <c r="H5" s="34"/>
    </row>
    <row r="6" spans="1:9" s="13" customFormat="1" ht="24" customHeight="1" x14ac:dyDescent="0.3">
      <c r="A6" s="10"/>
      <c r="B6" s="35">
        <f t="array" ref="B6:H6">DaysAndWeeks+DATE(CalendarYear,8,1)-WEEKDAY(DATE(CalendarYear,8,1),(WeekStart="星期一")+1)+8</f>
        <v>44416</v>
      </c>
      <c r="C6" s="35">
        <v>44417</v>
      </c>
      <c r="D6" s="35">
        <v>44418</v>
      </c>
      <c r="E6" s="35">
        <v>44419</v>
      </c>
      <c r="F6" s="35">
        <v>44420</v>
      </c>
      <c r="G6" s="35">
        <v>44421</v>
      </c>
      <c r="H6" s="35">
        <v>44422</v>
      </c>
    </row>
    <row r="7" spans="1:9" s="17" customFormat="1" ht="56.1" customHeight="1" x14ac:dyDescent="0.3">
      <c r="A7" s="15"/>
      <c r="B7" s="36"/>
      <c r="C7" s="36"/>
      <c r="D7" s="36"/>
      <c r="E7" s="36"/>
      <c r="F7" s="36"/>
      <c r="G7" s="36"/>
      <c r="H7" s="36"/>
    </row>
    <row r="8" spans="1:9" s="13" customFormat="1" ht="24" customHeight="1" x14ac:dyDescent="0.3">
      <c r="A8" s="10"/>
      <c r="B8" s="37">
        <f t="array" ref="B8:H8">DaysAndWeeks+DATE(CalendarYear,8,1)-WEEKDAY(DATE(CalendarYear,8,1),(WeekStart="星期一")+1)+15</f>
        <v>44423</v>
      </c>
      <c r="C8" s="37">
        <v>44424</v>
      </c>
      <c r="D8" s="37">
        <v>44425</v>
      </c>
      <c r="E8" s="37">
        <v>44426</v>
      </c>
      <c r="F8" s="37">
        <v>44427</v>
      </c>
      <c r="G8" s="37">
        <v>44428</v>
      </c>
      <c r="H8" s="37">
        <v>44429</v>
      </c>
    </row>
    <row r="9" spans="1:9" s="17" customFormat="1" ht="56.1" customHeight="1" x14ac:dyDescent="0.3">
      <c r="A9" s="15"/>
      <c r="B9" s="34"/>
      <c r="C9" s="34"/>
      <c r="D9" s="34"/>
      <c r="E9" s="34"/>
      <c r="F9" s="34"/>
      <c r="G9" s="34"/>
      <c r="H9" s="34"/>
    </row>
    <row r="10" spans="1:9" s="13" customFormat="1" ht="24" customHeight="1" x14ac:dyDescent="0.3">
      <c r="A10" s="10"/>
      <c r="B10" s="35">
        <f t="array" ref="B10:H10">DaysAndWeeks+DATE(CalendarYear,8,1)-WEEKDAY(DATE(CalendarYear,8,1),(WeekStart="星期一")+1)+22</f>
        <v>44430</v>
      </c>
      <c r="C10" s="35">
        <v>44431</v>
      </c>
      <c r="D10" s="35">
        <v>44432</v>
      </c>
      <c r="E10" s="35">
        <v>44433</v>
      </c>
      <c r="F10" s="35">
        <v>44434</v>
      </c>
      <c r="G10" s="35">
        <v>44435</v>
      </c>
      <c r="H10" s="35">
        <v>44436</v>
      </c>
    </row>
    <row r="11" spans="1:9" s="17" customFormat="1" ht="56.1" customHeight="1" x14ac:dyDescent="0.3">
      <c r="A11" s="15"/>
      <c r="B11" s="36"/>
      <c r="C11" s="36"/>
      <c r="D11" s="36"/>
      <c r="E11" s="36"/>
      <c r="F11" s="36"/>
      <c r="G11" s="36"/>
      <c r="H11" s="36"/>
    </row>
    <row r="12" spans="1:9" s="13" customFormat="1" ht="24" customHeight="1" x14ac:dyDescent="0.3">
      <c r="A12" s="10"/>
      <c r="B12" s="37">
        <f t="array" ref="B12:H12">DaysAndWeeks+DATE(CalendarYear,8,1)-WEEKDAY(DATE(CalendarYear,8,1),(WeekStart="星期一")+1)+29</f>
        <v>44437</v>
      </c>
      <c r="C12" s="37">
        <v>44438</v>
      </c>
      <c r="D12" s="37">
        <v>44439</v>
      </c>
      <c r="E12" s="37">
        <v>44440</v>
      </c>
      <c r="F12" s="37">
        <v>44441</v>
      </c>
      <c r="G12" s="37">
        <v>44442</v>
      </c>
      <c r="H12" s="37">
        <v>44443</v>
      </c>
    </row>
    <row r="13" spans="1:9" s="17" customFormat="1" ht="56.1" customHeight="1" x14ac:dyDescent="0.3">
      <c r="A13" s="15"/>
      <c r="B13" s="34"/>
      <c r="C13" s="34"/>
      <c r="D13" s="34"/>
      <c r="E13" s="34"/>
      <c r="F13" s="34"/>
      <c r="G13" s="34"/>
      <c r="H13" s="34"/>
    </row>
    <row r="14" spans="1:9" s="13" customFormat="1" ht="24" customHeight="1" x14ac:dyDescent="0.3">
      <c r="A14" s="10"/>
      <c r="B14" s="35">
        <f t="array" ref="B14:C14">DaysAndWeeks+DATE(CalendarYear,8,1)-WEEKDAY(DATE(CalendarYear,8,1),(WeekStart="星期一")+1)+36</f>
        <v>44444</v>
      </c>
      <c r="C14" s="35">
        <v>44445</v>
      </c>
      <c r="D14" s="58" t="s">
        <v>0</v>
      </c>
      <c r="E14" s="58"/>
      <c r="F14" s="58"/>
      <c r="G14" s="58"/>
      <c r="H14" s="59"/>
    </row>
    <row r="15" spans="1:9" s="17" customFormat="1" ht="56.1" customHeight="1" x14ac:dyDescent="0.3">
      <c r="A15" s="15"/>
      <c r="B15" s="36"/>
      <c r="C15" s="36"/>
      <c r="D15" s="60"/>
      <c r="E15" s="60"/>
      <c r="F15" s="60"/>
      <c r="G15" s="60"/>
      <c r="H15" s="61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自动确定工作日" sqref="C3:H3" xr:uid="{00000000-0002-0000-07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700-000001000000}"/>
    <dataValidation allowBlank="1" showInputMessage="1" showErrorMessage="1" prompt="8 月日历" sqref="A1" xr:uid="{00000000-0002-0000-07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700-000003000000}"/>
    <dataValidation allowBlank="1" showInputMessage="1" prompt="在下方单元格中输入每月备注" sqref="D14:H14" xr:uid="{00000000-0002-0000-0700-000004000000}"/>
    <dataValidation allowBlank="1" showInputMessage="1" prompt="在此单元格中输入每月备注" sqref="D15:H15" xr:uid="{00000000-0002-0000-0700-000005000000}"/>
    <dataValidation allowBlank="1" showInputMessage="1" showErrorMessage="1" prompt="此行和第 7、9、11、13 和 15 行包含的单元格用于输入与上述单元格中的日历日相关的每日备注。" sqref="B5" xr:uid="{00000000-0002-0000-07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7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62" t="str">
        <f>CalendarYear&amp;" 年 9 月"</f>
        <v>2021 年 9 月</v>
      </c>
      <c r="C2" s="62"/>
      <c r="D2" s="62"/>
      <c r="E2" s="3"/>
      <c r="F2" s="3"/>
      <c r="G2" s="3"/>
      <c r="H2" s="4"/>
    </row>
    <row r="3" spans="1:9" s="9" customFormat="1" ht="24" customHeight="1" x14ac:dyDescent="0.3">
      <c r="A3" s="5"/>
      <c r="B3" s="38" t="str">
        <f>WeekStart</f>
        <v>星期日</v>
      </c>
      <c r="C3" s="39" t="str">
        <f t="shared" ref="C3:H3" si="0">TEXT(C4,"aaaa")</f>
        <v>星期一</v>
      </c>
      <c r="D3" s="39" t="str">
        <f t="shared" si="0"/>
        <v>星期二</v>
      </c>
      <c r="E3" s="39" t="str">
        <f t="shared" si="0"/>
        <v>星期三</v>
      </c>
      <c r="F3" s="39" t="str">
        <f t="shared" si="0"/>
        <v>星期四</v>
      </c>
      <c r="G3" s="39" t="str">
        <f t="shared" si="0"/>
        <v>星期五</v>
      </c>
      <c r="H3" s="40" t="str">
        <f t="shared" si="0"/>
        <v>星期六</v>
      </c>
    </row>
    <row r="4" spans="1:9" s="13" customFormat="1" ht="24" customHeight="1" x14ac:dyDescent="0.3">
      <c r="A4" s="10"/>
      <c r="B4" s="41">
        <f t="array" ref="B4:H4">DaysAndWeeks+DATE(CalendarYear,9,1)-WEEKDAY(DATE(CalendarYear,9,1),(WeekStart="星期一")+1)+1</f>
        <v>44437</v>
      </c>
      <c r="C4" s="41">
        <v>44438</v>
      </c>
      <c r="D4" s="41">
        <v>44439</v>
      </c>
      <c r="E4" s="41">
        <v>44440</v>
      </c>
      <c r="F4" s="41">
        <v>44441</v>
      </c>
      <c r="G4" s="41">
        <v>44442</v>
      </c>
      <c r="H4" s="41">
        <v>44443</v>
      </c>
    </row>
    <row r="5" spans="1:9" s="17" customFormat="1" ht="56.1" customHeight="1" x14ac:dyDescent="0.3">
      <c r="A5" s="15"/>
      <c r="B5" s="42"/>
      <c r="C5" s="42"/>
      <c r="D5" s="42"/>
      <c r="E5" s="42"/>
      <c r="F5" s="42"/>
      <c r="G5" s="42"/>
      <c r="H5" s="42"/>
    </row>
    <row r="6" spans="1:9" s="13" customFormat="1" ht="24" customHeight="1" x14ac:dyDescent="0.3">
      <c r="A6" s="10"/>
      <c r="B6" s="43">
        <f t="array" ref="B6:H6">DaysAndWeeks+DATE(CalendarYear,9,1)-WEEKDAY(DATE(CalendarYear,9,1),(WeekStart="星期一")+1)+8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</row>
    <row r="7" spans="1:9" s="17" customFormat="1" ht="56.1" customHeight="1" x14ac:dyDescent="0.3">
      <c r="A7" s="15"/>
      <c r="B7" s="44"/>
      <c r="C7" s="44"/>
      <c r="D7" s="44"/>
      <c r="E7" s="44"/>
      <c r="F7" s="44"/>
      <c r="G7" s="44"/>
      <c r="H7" s="44"/>
    </row>
    <row r="8" spans="1:9" s="13" customFormat="1" ht="24" customHeight="1" x14ac:dyDescent="0.3">
      <c r="A8" s="10"/>
      <c r="B8" s="45">
        <f t="array" ref="B8:H8">DaysAndWeeks+DATE(CalendarYear,9,1)-WEEKDAY(DATE(CalendarYear,9,1),(WeekStart="星期一")+1)+15</f>
        <v>44451</v>
      </c>
      <c r="C8" s="45">
        <v>44452</v>
      </c>
      <c r="D8" s="45">
        <v>44453</v>
      </c>
      <c r="E8" s="45">
        <v>44454</v>
      </c>
      <c r="F8" s="45">
        <v>44455</v>
      </c>
      <c r="G8" s="45">
        <v>44456</v>
      </c>
      <c r="H8" s="45">
        <v>44457</v>
      </c>
    </row>
    <row r="9" spans="1:9" s="17" customFormat="1" ht="56.1" customHeight="1" x14ac:dyDescent="0.3">
      <c r="A9" s="15"/>
      <c r="B9" s="42"/>
      <c r="C9" s="42"/>
      <c r="D9" s="42"/>
      <c r="E9" s="42"/>
      <c r="F9" s="42"/>
      <c r="G9" s="42"/>
      <c r="H9" s="42"/>
    </row>
    <row r="10" spans="1:9" s="13" customFormat="1" ht="24" customHeight="1" x14ac:dyDescent="0.3">
      <c r="A10" s="10"/>
      <c r="B10" s="43">
        <f t="array" ref="B10:H10">DaysAndWeeks+DATE(CalendarYear,9,1)-WEEKDAY(DATE(CalendarYear,9,1),(WeekStart="星期一")+1)+22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</row>
    <row r="11" spans="1:9" s="17" customFormat="1" ht="56.1" customHeight="1" x14ac:dyDescent="0.3">
      <c r="A11" s="15"/>
      <c r="B11" s="44"/>
      <c r="C11" s="44"/>
      <c r="D11" s="44"/>
      <c r="E11" s="44"/>
      <c r="F11" s="44"/>
      <c r="G11" s="44"/>
      <c r="H11" s="44"/>
    </row>
    <row r="12" spans="1:9" s="13" customFormat="1" ht="24" customHeight="1" x14ac:dyDescent="0.3">
      <c r="A12" s="10"/>
      <c r="B12" s="45">
        <f t="array" ref="B12:H12">DaysAndWeeks+DATE(CalendarYear,9,1)-WEEKDAY(DATE(CalendarYear,9,1),(WeekStart="星期一")+1)+29</f>
        <v>44465</v>
      </c>
      <c r="C12" s="45">
        <v>44466</v>
      </c>
      <c r="D12" s="45">
        <v>44467</v>
      </c>
      <c r="E12" s="45">
        <v>44468</v>
      </c>
      <c r="F12" s="45">
        <v>44469</v>
      </c>
      <c r="G12" s="45">
        <v>44470</v>
      </c>
      <c r="H12" s="45">
        <v>44471</v>
      </c>
    </row>
    <row r="13" spans="1:9" s="17" customFormat="1" ht="56.1" customHeight="1" x14ac:dyDescent="0.3">
      <c r="A13" s="15"/>
      <c r="B13" s="42"/>
      <c r="C13" s="42"/>
      <c r="D13" s="42"/>
      <c r="E13" s="42"/>
      <c r="F13" s="42"/>
      <c r="G13" s="42"/>
      <c r="H13" s="42"/>
    </row>
    <row r="14" spans="1:9" s="13" customFormat="1" ht="24" customHeight="1" x14ac:dyDescent="0.3">
      <c r="A14" s="10"/>
      <c r="B14" s="43">
        <f t="array" ref="B14:C14">DaysAndWeeks+DATE(CalendarYear,9,1)-WEEKDAY(DATE(CalendarYear,9,1),(WeekStart="星期一")+1)+36</f>
        <v>44472</v>
      </c>
      <c r="C14" s="43">
        <v>44473</v>
      </c>
      <c r="D14" s="63" t="s">
        <v>0</v>
      </c>
      <c r="E14" s="63"/>
      <c r="F14" s="63"/>
      <c r="G14" s="63"/>
      <c r="H14" s="64"/>
    </row>
    <row r="15" spans="1:9" s="17" customFormat="1" ht="56.1" customHeight="1" x14ac:dyDescent="0.3">
      <c r="A15" s="15"/>
      <c r="B15" s="44"/>
      <c r="C15" s="44"/>
      <c r="D15" s="65"/>
      <c r="E15" s="65"/>
      <c r="F15" s="65"/>
      <c r="G15" s="65"/>
      <c r="H15" s="66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自动确定工作日" sqref="C3:H3" xr:uid="{00000000-0002-0000-08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800-000001000000}"/>
    <dataValidation allowBlank="1" showInputMessage="1" showErrorMessage="1" prompt="9 月日历" sqref="A1" xr:uid="{00000000-0002-0000-08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800-000003000000}"/>
    <dataValidation allowBlank="1" showInputMessage="1" showErrorMessage="1" prompt="此行和第 7、9、11、13 和 15 行包含的单元格用于输入与上述单元格中的日历日相关的每日备注。" sqref="B5" xr:uid="{00000000-0002-0000-0800-000004000000}"/>
    <dataValidation allowBlank="1" showInputMessage="1" prompt="在此单元格中输入每月备注" sqref="D15:H15" xr:uid="{00000000-0002-0000-0800-000005000000}"/>
    <dataValidation allowBlank="1" showInputMessage="1" prompt="在下方单元格中输入每月备注" sqref="D14:H14" xr:uid="{00000000-0002-0000-08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8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62" t="str">
        <f>CalendarYear&amp;" 年 10 月"</f>
        <v>2021 年 10 月</v>
      </c>
      <c r="C2" s="62"/>
      <c r="D2" s="62"/>
      <c r="E2" s="3"/>
      <c r="F2" s="3"/>
      <c r="G2" s="3"/>
      <c r="H2" s="4"/>
    </row>
    <row r="3" spans="1:9" s="9" customFormat="1" ht="24" customHeight="1" x14ac:dyDescent="0.3">
      <c r="A3" s="5"/>
      <c r="B3" s="38" t="str">
        <f>WeekStart</f>
        <v>星期日</v>
      </c>
      <c r="C3" s="39" t="str">
        <f t="shared" ref="C3:H3" si="0">TEXT(C4,"aaaa")</f>
        <v>星期一</v>
      </c>
      <c r="D3" s="39" t="str">
        <f t="shared" si="0"/>
        <v>星期二</v>
      </c>
      <c r="E3" s="39" t="str">
        <f t="shared" si="0"/>
        <v>星期三</v>
      </c>
      <c r="F3" s="39" t="str">
        <f t="shared" si="0"/>
        <v>星期四</v>
      </c>
      <c r="G3" s="39" t="str">
        <f t="shared" si="0"/>
        <v>星期五</v>
      </c>
      <c r="H3" s="40" t="str">
        <f t="shared" si="0"/>
        <v>星期六</v>
      </c>
    </row>
    <row r="4" spans="1:9" s="13" customFormat="1" ht="24" customHeight="1" x14ac:dyDescent="0.3">
      <c r="A4" s="10"/>
      <c r="B4" s="41">
        <f t="array" ref="B4:H4">DaysAndWeeks+DATE(CalendarYear,10,1)-WEEKDAY(DATE(CalendarYear,10,1),(WeekStart="星期一")+1)+1</f>
        <v>44465</v>
      </c>
      <c r="C4" s="41">
        <v>44466</v>
      </c>
      <c r="D4" s="41">
        <v>44467</v>
      </c>
      <c r="E4" s="41">
        <v>44468</v>
      </c>
      <c r="F4" s="41">
        <v>44469</v>
      </c>
      <c r="G4" s="41">
        <v>44470</v>
      </c>
      <c r="H4" s="41">
        <v>44471</v>
      </c>
    </row>
    <row r="5" spans="1:9" s="17" customFormat="1" ht="56.1" customHeight="1" x14ac:dyDescent="0.3">
      <c r="A5" s="15"/>
      <c r="B5" s="42"/>
      <c r="C5" s="42"/>
      <c r="D5" s="42"/>
      <c r="E5" s="42"/>
      <c r="F5" s="42"/>
      <c r="G5" s="42"/>
      <c r="H5" s="42"/>
    </row>
    <row r="6" spans="1:9" s="13" customFormat="1" ht="24" customHeight="1" x14ac:dyDescent="0.3">
      <c r="A6" s="10"/>
      <c r="B6" s="43">
        <f t="array" ref="B6:H6">DaysAndWeeks+DATE(CalendarYear,10,1)-WEEKDAY(DATE(CalendarYear,10,1),(WeekStart="星期一")+1)+8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</row>
    <row r="7" spans="1:9" s="17" customFormat="1" ht="56.1" customHeight="1" x14ac:dyDescent="0.3">
      <c r="A7" s="15"/>
      <c r="B7" s="44"/>
      <c r="C7" s="44"/>
      <c r="D7" s="44"/>
      <c r="E7" s="44"/>
      <c r="F7" s="44"/>
      <c r="G7" s="44"/>
      <c r="H7" s="44"/>
    </row>
    <row r="8" spans="1:9" s="13" customFormat="1" ht="24" customHeight="1" x14ac:dyDescent="0.3">
      <c r="A8" s="10"/>
      <c r="B8" s="45">
        <f t="array" ref="B8:H8">DaysAndWeeks+DATE(CalendarYear,10,1)-WEEKDAY(DATE(CalendarYear,10,1),(WeekStart="星期一")+1)+15</f>
        <v>44479</v>
      </c>
      <c r="C8" s="45">
        <v>44480</v>
      </c>
      <c r="D8" s="45">
        <v>44481</v>
      </c>
      <c r="E8" s="45">
        <v>44482</v>
      </c>
      <c r="F8" s="45">
        <v>44483</v>
      </c>
      <c r="G8" s="45">
        <v>44484</v>
      </c>
      <c r="H8" s="45">
        <v>44485</v>
      </c>
    </row>
    <row r="9" spans="1:9" s="17" customFormat="1" ht="56.1" customHeight="1" x14ac:dyDescent="0.3">
      <c r="A9" s="15"/>
      <c r="B9" s="42"/>
      <c r="C9" s="42"/>
      <c r="D9" s="42"/>
      <c r="E9" s="42"/>
      <c r="F9" s="42"/>
      <c r="G9" s="42"/>
      <c r="H9" s="42"/>
    </row>
    <row r="10" spans="1:9" s="13" customFormat="1" ht="24" customHeight="1" x14ac:dyDescent="0.3">
      <c r="A10" s="10"/>
      <c r="B10" s="43">
        <f t="array" ref="B10:H10">DaysAndWeeks+DATE(CalendarYear,10,1)-WEEKDAY(DATE(CalendarYear,10,1),(WeekStart="星期一")+1)+22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</row>
    <row r="11" spans="1:9" s="17" customFormat="1" ht="56.1" customHeight="1" x14ac:dyDescent="0.3">
      <c r="A11" s="15"/>
      <c r="B11" s="44"/>
      <c r="C11" s="44"/>
      <c r="D11" s="44"/>
      <c r="E11" s="44"/>
      <c r="F11" s="44"/>
      <c r="G11" s="44"/>
      <c r="H11" s="44"/>
    </row>
    <row r="12" spans="1:9" s="13" customFormat="1" ht="24" customHeight="1" x14ac:dyDescent="0.3">
      <c r="A12" s="10"/>
      <c r="B12" s="45">
        <f t="array" ref="B12:H12">DaysAndWeeks+DATE(CalendarYear,10,1)-WEEKDAY(DATE(CalendarYear,10,1),(WeekStart="星期一")+1)+29</f>
        <v>44493</v>
      </c>
      <c r="C12" s="45">
        <v>44494</v>
      </c>
      <c r="D12" s="45">
        <v>44495</v>
      </c>
      <c r="E12" s="45">
        <v>44496</v>
      </c>
      <c r="F12" s="45">
        <v>44497</v>
      </c>
      <c r="G12" s="45">
        <v>44498</v>
      </c>
      <c r="H12" s="45">
        <v>44499</v>
      </c>
    </row>
    <row r="13" spans="1:9" s="17" customFormat="1" ht="56.1" customHeight="1" x14ac:dyDescent="0.3">
      <c r="A13" s="15"/>
      <c r="B13" s="42"/>
      <c r="C13" s="42"/>
      <c r="D13" s="42"/>
      <c r="E13" s="42"/>
      <c r="F13" s="42"/>
      <c r="G13" s="42"/>
      <c r="H13" s="42"/>
    </row>
    <row r="14" spans="1:9" s="13" customFormat="1" ht="24" customHeight="1" x14ac:dyDescent="0.3">
      <c r="A14" s="10"/>
      <c r="B14" s="43">
        <f t="array" ref="B14:C14">DaysAndWeeks+DATE(CalendarYear,10,1)-WEEKDAY(DATE(CalendarYear,10,1),(WeekStart="星期一")+1)+36</f>
        <v>44500</v>
      </c>
      <c r="C14" s="43">
        <v>44501</v>
      </c>
      <c r="D14" s="63" t="s">
        <v>0</v>
      </c>
      <c r="E14" s="63"/>
      <c r="F14" s="63"/>
      <c r="G14" s="63"/>
      <c r="H14" s="64"/>
    </row>
    <row r="15" spans="1:9" s="17" customFormat="1" ht="56.1" customHeight="1" x14ac:dyDescent="0.3">
      <c r="A15" s="15"/>
      <c r="B15" s="44"/>
      <c r="C15" s="44"/>
      <c r="D15" s="65"/>
      <c r="E15" s="65"/>
      <c r="F15" s="65"/>
      <c r="G15" s="65"/>
      <c r="H15" s="66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自动确定工作日" sqref="C3:H3" xr:uid="{00000000-0002-0000-0900-000000000000}"/>
    <dataValidation allowBlank="1" showInputMessage="1" showErrorMessage="1" prompt="10 月日历" sqref="A1" xr:uid="{00000000-0002-0000-09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9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900-000003000000}"/>
    <dataValidation allowBlank="1" showInputMessage="1" prompt="在下方单元格中输入每月备注" sqref="D14:H14" xr:uid="{00000000-0002-0000-0900-000004000000}"/>
    <dataValidation allowBlank="1" showInputMessage="1" prompt="在此单元格中输入每月备注" sqref="D15:H15" xr:uid="{00000000-0002-0000-0900-000005000000}"/>
    <dataValidation allowBlank="1" showInputMessage="1" showErrorMessage="1" prompt="此行和第 7、9、11、13 和 15 行包含的单元格用于输入与上述单元格中的日历日相关的每日备注。" sqref="B5" xr:uid="{00000000-0002-0000-09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9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>
      <selection activeCell="B2" sqref="B2:D2"/>
    </sheetView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62" t="str">
        <f>CalendarYear&amp;" 年 11 月"</f>
        <v>2021 年 11 月</v>
      </c>
      <c r="C2" s="62"/>
      <c r="D2" s="62"/>
      <c r="E2" s="3"/>
      <c r="F2" s="3"/>
      <c r="G2" s="3"/>
      <c r="H2" s="4"/>
    </row>
    <row r="3" spans="1:9" s="9" customFormat="1" ht="24" customHeight="1" x14ac:dyDescent="0.3">
      <c r="A3" s="5"/>
      <c r="B3" s="38" t="str">
        <f>WeekStart</f>
        <v>星期日</v>
      </c>
      <c r="C3" s="39" t="str">
        <f t="shared" ref="C3:H3" si="0">TEXT(C4,"aaaa")</f>
        <v>星期一</v>
      </c>
      <c r="D3" s="39" t="str">
        <f t="shared" si="0"/>
        <v>星期二</v>
      </c>
      <c r="E3" s="39" t="str">
        <f t="shared" si="0"/>
        <v>星期三</v>
      </c>
      <c r="F3" s="39" t="str">
        <f t="shared" si="0"/>
        <v>星期四</v>
      </c>
      <c r="G3" s="39" t="str">
        <f t="shared" si="0"/>
        <v>星期五</v>
      </c>
      <c r="H3" s="40" t="str">
        <f t="shared" si="0"/>
        <v>星期六</v>
      </c>
    </row>
    <row r="4" spans="1:9" s="13" customFormat="1" ht="24" customHeight="1" x14ac:dyDescent="0.3">
      <c r="A4" s="10"/>
      <c r="B4" s="41">
        <f t="array" ref="B4:H4">DaysAndWeeks+DATE(CalendarYear,11,1)-WEEKDAY(DATE(CalendarYear,11,1),(WeekStart="星期一")+1)+1</f>
        <v>44500</v>
      </c>
      <c r="C4" s="41">
        <v>44501</v>
      </c>
      <c r="D4" s="41">
        <v>44502</v>
      </c>
      <c r="E4" s="41">
        <v>44503</v>
      </c>
      <c r="F4" s="41">
        <v>44504</v>
      </c>
      <c r="G4" s="41">
        <v>44505</v>
      </c>
      <c r="H4" s="41">
        <v>44506</v>
      </c>
    </row>
    <row r="5" spans="1:9" s="17" customFormat="1" ht="56.1" customHeight="1" x14ac:dyDescent="0.3">
      <c r="A5" s="15"/>
      <c r="B5" s="42"/>
      <c r="C5" s="42"/>
      <c r="D5" s="42"/>
      <c r="E5" s="42"/>
      <c r="F5" s="42"/>
      <c r="G5" s="42"/>
      <c r="H5" s="42"/>
    </row>
    <row r="6" spans="1:9" s="13" customFormat="1" ht="24" customHeight="1" x14ac:dyDescent="0.3">
      <c r="A6" s="10"/>
      <c r="B6" s="43">
        <f t="array" ref="B6:H6">DaysAndWeeks+DATE(CalendarYear,11,1)-WEEKDAY(DATE(CalendarYear,11,1),(WeekStart="星期一")+1)+8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</row>
    <row r="7" spans="1:9" s="17" customFormat="1" ht="56.1" customHeight="1" x14ac:dyDescent="0.3">
      <c r="A7" s="15"/>
      <c r="B7" s="44"/>
      <c r="C7" s="44"/>
      <c r="D7" s="44"/>
      <c r="E7" s="44"/>
      <c r="F7" s="44"/>
      <c r="G7" s="44"/>
      <c r="H7" s="44"/>
    </row>
    <row r="8" spans="1:9" s="13" customFormat="1" ht="24" customHeight="1" x14ac:dyDescent="0.3">
      <c r="A8" s="10"/>
      <c r="B8" s="45">
        <f t="array" ref="B8:H8">DaysAndWeeks+DATE(CalendarYear,11,1)-WEEKDAY(DATE(CalendarYear,11,1),(WeekStart="星期一")+1)+15</f>
        <v>44514</v>
      </c>
      <c r="C8" s="45">
        <v>44515</v>
      </c>
      <c r="D8" s="45">
        <v>44516</v>
      </c>
      <c r="E8" s="45">
        <v>44517</v>
      </c>
      <c r="F8" s="45">
        <v>44518</v>
      </c>
      <c r="G8" s="45">
        <v>44519</v>
      </c>
      <c r="H8" s="45">
        <v>44520</v>
      </c>
    </row>
    <row r="9" spans="1:9" s="17" customFormat="1" ht="56.1" customHeight="1" x14ac:dyDescent="0.3">
      <c r="A9" s="15"/>
      <c r="B9" s="42"/>
      <c r="C9" s="42"/>
      <c r="D9" s="42"/>
      <c r="E9" s="42"/>
      <c r="F9" s="42"/>
      <c r="G9" s="42"/>
      <c r="H9" s="42"/>
    </row>
    <row r="10" spans="1:9" s="13" customFormat="1" ht="24" customHeight="1" x14ac:dyDescent="0.3">
      <c r="A10" s="10"/>
      <c r="B10" s="43">
        <f t="array" ref="B10:H10">DaysAndWeeks+DATE(CalendarYear,11,1)-WEEKDAY(DATE(CalendarYear,11,1),(WeekStart="星期一")+1)+22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</row>
    <row r="11" spans="1:9" s="17" customFormat="1" ht="56.1" customHeight="1" x14ac:dyDescent="0.3">
      <c r="A11" s="15"/>
      <c r="B11" s="44"/>
      <c r="C11" s="44"/>
      <c r="D11" s="44"/>
      <c r="E11" s="44"/>
      <c r="F11" s="44"/>
      <c r="G11" s="44"/>
      <c r="H11" s="44"/>
    </row>
    <row r="12" spans="1:9" s="13" customFormat="1" ht="24" customHeight="1" x14ac:dyDescent="0.3">
      <c r="A12" s="10"/>
      <c r="B12" s="45">
        <f t="array" ref="B12:H12">DaysAndWeeks+DATE(CalendarYear,11,1)-WEEKDAY(DATE(CalendarYear,11,1),(WeekStart="星期一")+1)+29</f>
        <v>44528</v>
      </c>
      <c r="C12" s="45">
        <v>44529</v>
      </c>
      <c r="D12" s="45">
        <v>44530</v>
      </c>
      <c r="E12" s="45">
        <v>44531</v>
      </c>
      <c r="F12" s="45">
        <v>44532</v>
      </c>
      <c r="G12" s="45">
        <v>44533</v>
      </c>
      <c r="H12" s="45">
        <v>44534</v>
      </c>
    </row>
    <row r="13" spans="1:9" s="17" customFormat="1" ht="56.1" customHeight="1" x14ac:dyDescent="0.3">
      <c r="A13" s="15"/>
      <c r="B13" s="42"/>
      <c r="C13" s="42"/>
      <c r="D13" s="42"/>
      <c r="E13" s="42"/>
      <c r="F13" s="42"/>
      <c r="G13" s="42"/>
      <c r="H13" s="42"/>
    </row>
    <row r="14" spans="1:9" s="13" customFormat="1" ht="24" customHeight="1" x14ac:dyDescent="0.3">
      <c r="A14" s="10"/>
      <c r="B14" s="43">
        <f t="array" ref="B14:C14">DaysAndWeeks+DATE(CalendarYear,11,1)-WEEKDAY(DATE(CalendarYear,11,1),(WeekStart="星期一")+1)+36</f>
        <v>44535</v>
      </c>
      <c r="C14" s="43">
        <v>44536</v>
      </c>
      <c r="D14" s="63" t="s">
        <v>0</v>
      </c>
      <c r="E14" s="63"/>
      <c r="F14" s="63"/>
      <c r="G14" s="63"/>
      <c r="H14" s="64"/>
    </row>
    <row r="15" spans="1:9" s="17" customFormat="1" ht="56.1" customHeight="1" x14ac:dyDescent="0.3">
      <c r="A15" s="15"/>
      <c r="B15" s="44"/>
      <c r="C15" s="44"/>
      <c r="D15" s="65"/>
      <c r="E15" s="65"/>
      <c r="F15" s="65"/>
      <c r="G15" s="65"/>
      <c r="H15" s="66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自动确定工作日" sqref="C3:H3" xr:uid="{00000000-0002-0000-0A00-000000000000}"/>
    <dataValidation allowBlank="1" showInputMessage="1" showErrorMessage="1" prompt="11 月日历" sqref="A1" xr:uid="{00000000-0002-0000-0A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A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A00-000003000000}"/>
    <dataValidation allowBlank="1" showInputMessage="1" showErrorMessage="1" prompt="此行和第 7、9、11、13 和 15 行包含的单元格用于输入与上述单元格中的日历日相关的每日备注。" sqref="B5" xr:uid="{00000000-0002-0000-0A00-000004000000}"/>
    <dataValidation allowBlank="1" showInputMessage="1" prompt="在此单元格中输入每月备注" sqref="D15:H15" xr:uid="{00000000-0002-0000-0A00-000005000000}"/>
    <dataValidation allowBlank="1" showInputMessage="1" prompt="在下方单元格中输入每月备注" sqref="D14:H14" xr:uid="{00000000-0002-0000-0A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A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88671875" defaultRowHeight="16.5" x14ac:dyDescent="0.3"/>
  <cols>
    <col min="1" max="1" width="1.77734375" style="1" customWidth="1"/>
    <col min="2" max="8" width="16.77734375" style="1" customWidth="1"/>
    <col min="9" max="9" width="1.77734375" style="2" customWidth="1"/>
    <col min="10" max="10" width="8.77734375" style="2" customWidth="1"/>
    <col min="11" max="16384" width="8.88671875" style="2"/>
  </cols>
  <sheetData>
    <row r="1" spans="1:9" ht="9" customHeight="1" x14ac:dyDescent="0.3">
      <c r="I1" s="2" t="s">
        <v>1</v>
      </c>
    </row>
    <row r="2" spans="1:9" ht="96" customHeight="1" x14ac:dyDescent="0.3">
      <c r="B2" s="46" t="str">
        <f>CalendarYear&amp;" 年 12 月"</f>
        <v>2021 年 12 月</v>
      </c>
      <c r="C2" s="46"/>
      <c r="D2" s="46"/>
      <c r="E2" s="3"/>
      <c r="F2" s="3"/>
      <c r="G2" s="3"/>
      <c r="H2" s="4"/>
    </row>
    <row r="3" spans="1:9" s="9" customFormat="1" ht="24" customHeight="1" x14ac:dyDescent="0.3">
      <c r="A3" s="5"/>
      <c r="B3" s="6" t="str">
        <f>WeekStart</f>
        <v>星期日</v>
      </c>
      <c r="C3" s="7" t="str">
        <f t="shared" ref="C3:H3" si="0">TEXT(C4,"aaaa")</f>
        <v>星期一</v>
      </c>
      <c r="D3" s="7" t="str">
        <f t="shared" si="0"/>
        <v>星期二</v>
      </c>
      <c r="E3" s="7" t="str">
        <f t="shared" si="0"/>
        <v>星期三</v>
      </c>
      <c r="F3" s="7" t="str">
        <f t="shared" si="0"/>
        <v>星期四</v>
      </c>
      <c r="G3" s="7" t="str">
        <f t="shared" si="0"/>
        <v>星期五</v>
      </c>
      <c r="H3" s="8" t="str">
        <f t="shared" si="0"/>
        <v>星期六</v>
      </c>
    </row>
    <row r="4" spans="1:9" s="13" customFormat="1" ht="24" customHeight="1" x14ac:dyDescent="0.3">
      <c r="A4" s="10"/>
      <c r="B4" s="11">
        <f t="array" ref="B4:H4">DaysAndWeeks+DATE(CalendarYear,12,1)-WEEKDAY(DATE(CalendarYear,12,1),(WeekStart="星期一")+1)+1</f>
        <v>44528</v>
      </c>
      <c r="C4" s="11">
        <v>44529</v>
      </c>
      <c r="D4" s="11">
        <v>44530</v>
      </c>
      <c r="E4" s="11">
        <v>44531</v>
      </c>
      <c r="F4" s="11">
        <v>44532</v>
      </c>
      <c r="G4" s="11">
        <v>44533</v>
      </c>
      <c r="H4" s="12">
        <v>44534</v>
      </c>
    </row>
    <row r="5" spans="1:9" s="17" customFormat="1" ht="56.1" customHeight="1" x14ac:dyDescent="0.3">
      <c r="A5" s="15"/>
      <c r="B5" s="16"/>
      <c r="C5" s="16"/>
      <c r="D5" s="16"/>
      <c r="E5" s="16"/>
      <c r="F5" s="16"/>
      <c r="G5" s="16"/>
      <c r="H5" s="16"/>
    </row>
    <row r="6" spans="1:9" s="13" customFormat="1" ht="24" customHeight="1" x14ac:dyDescent="0.3">
      <c r="A6" s="10"/>
      <c r="B6" s="19">
        <f t="array" ref="B6:H6">DaysAndWeeks+DATE(CalendarYear,12,1)-WEEKDAY(DATE(CalendarYear,12,1),(WeekStart="星期一")+1)+8</f>
        <v>44535</v>
      </c>
      <c r="C6" s="19">
        <v>44536</v>
      </c>
      <c r="D6" s="19">
        <v>44537</v>
      </c>
      <c r="E6" s="19">
        <v>44538</v>
      </c>
      <c r="F6" s="19">
        <v>44539</v>
      </c>
      <c r="G6" s="19">
        <v>44540</v>
      </c>
      <c r="H6" s="19">
        <v>44541</v>
      </c>
    </row>
    <row r="7" spans="1:9" s="17" customFormat="1" ht="56.1" customHeight="1" x14ac:dyDescent="0.3">
      <c r="A7" s="15"/>
      <c r="B7" s="20"/>
      <c r="C7" s="20"/>
      <c r="D7" s="20"/>
      <c r="E7" s="20"/>
      <c r="F7" s="20"/>
      <c r="G7" s="20"/>
      <c r="H7" s="20"/>
    </row>
    <row r="8" spans="1:9" s="13" customFormat="1" ht="24" customHeight="1" x14ac:dyDescent="0.3">
      <c r="A8" s="10"/>
      <c r="B8" s="21">
        <f t="array" ref="B8:H8">DaysAndWeeks+DATE(CalendarYear,12,1)-WEEKDAY(DATE(CalendarYear,12,1),(WeekStart="星期一")+1)+15</f>
        <v>44542</v>
      </c>
      <c r="C8" s="21">
        <v>44543</v>
      </c>
      <c r="D8" s="21">
        <v>44544</v>
      </c>
      <c r="E8" s="21">
        <v>44545</v>
      </c>
      <c r="F8" s="21">
        <v>44546</v>
      </c>
      <c r="G8" s="21">
        <v>44547</v>
      </c>
      <c r="H8" s="21">
        <v>44548</v>
      </c>
    </row>
    <row r="9" spans="1:9" s="17" customFormat="1" ht="56.1" customHeight="1" x14ac:dyDescent="0.3">
      <c r="A9" s="15"/>
      <c r="B9" s="16"/>
      <c r="C9" s="16"/>
      <c r="D9" s="16"/>
      <c r="E9" s="16"/>
      <c r="F9" s="16"/>
      <c r="G9" s="16"/>
      <c r="H9" s="16"/>
    </row>
    <row r="10" spans="1:9" s="13" customFormat="1" ht="24" customHeight="1" x14ac:dyDescent="0.3">
      <c r="A10" s="10"/>
      <c r="B10" s="19">
        <f t="array" ref="B10:H10">DaysAndWeeks+DATE(CalendarYear,12,1)-WEEKDAY(DATE(CalendarYear,12,1),(WeekStart="星期一")+1)+22</f>
        <v>44549</v>
      </c>
      <c r="C10" s="19">
        <v>44550</v>
      </c>
      <c r="D10" s="19">
        <v>44551</v>
      </c>
      <c r="E10" s="19">
        <v>44552</v>
      </c>
      <c r="F10" s="19">
        <v>44553</v>
      </c>
      <c r="G10" s="19">
        <v>44554</v>
      </c>
      <c r="H10" s="19">
        <v>44555</v>
      </c>
    </row>
    <row r="11" spans="1:9" s="17" customFormat="1" ht="56.1" customHeight="1" x14ac:dyDescent="0.3">
      <c r="A11" s="15"/>
      <c r="B11" s="20"/>
      <c r="C11" s="20"/>
      <c r="D11" s="20"/>
      <c r="E11" s="20"/>
      <c r="F11" s="20"/>
      <c r="G11" s="20"/>
      <c r="H11" s="20"/>
    </row>
    <row r="12" spans="1:9" s="13" customFormat="1" ht="24" customHeight="1" x14ac:dyDescent="0.3">
      <c r="A12" s="10"/>
      <c r="B12" s="21">
        <f t="array" ref="B12:H12">DaysAndWeeks+DATE(CalendarYear,12,1)-WEEKDAY(DATE(CalendarYear,12,1),(WeekStart="星期一")+1)+29</f>
        <v>44556</v>
      </c>
      <c r="C12" s="21">
        <v>44557</v>
      </c>
      <c r="D12" s="21">
        <v>44558</v>
      </c>
      <c r="E12" s="21">
        <v>44559</v>
      </c>
      <c r="F12" s="21">
        <v>44560</v>
      </c>
      <c r="G12" s="21">
        <v>44561</v>
      </c>
      <c r="H12" s="21">
        <v>44562</v>
      </c>
    </row>
    <row r="13" spans="1:9" s="17" customFormat="1" ht="56.1" customHeight="1" x14ac:dyDescent="0.3">
      <c r="A13" s="15"/>
      <c r="B13" s="16"/>
      <c r="C13" s="16"/>
      <c r="D13" s="16"/>
      <c r="E13" s="16"/>
      <c r="F13" s="16"/>
      <c r="G13" s="16"/>
      <c r="H13" s="16"/>
    </row>
    <row r="14" spans="1:9" s="13" customFormat="1" ht="24" customHeight="1" x14ac:dyDescent="0.3">
      <c r="A14" s="10"/>
      <c r="B14" s="19">
        <f t="array" ref="B14:C14">DaysAndWeeks+DATE(CalendarYear,12,1)-WEEKDAY(DATE(CalendarYear,12,1),(WeekStart="星期一")+1)+36</f>
        <v>44563</v>
      </c>
      <c r="C14" s="19">
        <v>44564</v>
      </c>
      <c r="D14" s="47" t="s">
        <v>0</v>
      </c>
      <c r="E14" s="47"/>
      <c r="F14" s="47"/>
      <c r="G14" s="47"/>
      <c r="H14" s="48"/>
    </row>
    <row r="15" spans="1:9" s="17" customFormat="1" ht="56.1" customHeight="1" x14ac:dyDescent="0.3">
      <c r="A15" s="15"/>
      <c r="B15" s="20"/>
      <c r="C15" s="20"/>
      <c r="D15" s="49"/>
      <c r="E15" s="49"/>
      <c r="F15" s="49"/>
      <c r="G15" s="49"/>
      <c r="H15" s="50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自动确定工作日" sqref="C3:H3" xr:uid="{00000000-0002-0000-0B00-000000000000}"/>
    <dataValidation allowBlank="1" showInputMessage="1" showErrorMessage="1" prompt="12 月日历" sqref="A1" xr:uid="{00000000-0002-0000-0B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B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B00-000003000000}"/>
    <dataValidation allowBlank="1" showInputMessage="1" prompt="在下方单元格中输入每月备注" sqref="D14:H14" xr:uid="{00000000-0002-0000-0B00-000004000000}"/>
    <dataValidation allowBlank="1" showInputMessage="1" prompt="在此单元格中输入每月备注" sqref="D15:H15" xr:uid="{00000000-0002-0000-0B00-000005000000}"/>
    <dataValidation allowBlank="1" showInputMessage="1" showErrorMessage="1" prompt="此行和第 7、9、11、13 和 15 行包含的单元格用于输入与上述单元格中的日历日相关的每日备注。" sqref="B5" xr:uid="{00000000-0002-0000-0B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B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WeekStart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2021-10-09T01:16:28Z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