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rkw\OneDrive - Zomalex Ltd\Courses\Course - Excel\Excel For Finance Professionals\"/>
    </mc:Choice>
  </mc:AlternateContent>
  <xr:revisionPtr revIDLastSave="0" documentId="13_ncr:1_{758B6909-1C39-465C-9596-A4D5C30D7A50}" xr6:coauthVersionLast="47" xr6:coauthVersionMax="47" xr10:uidLastSave="{00000000-0000-0000-0000-000000000000}"/>
  <bookViews>
    <workbookView xWindow="-28920" yWindow="75" windowWidth="29040" windowHeight="15840" firstSheet="1" activeTab="3" xr2:uid="{DC22839A-D6C2-409E-B290-B1E6700810FD}"/>
  </bookViews>
  <sheets>
    <sheet name="Geographic Linked Data Types" sheetId="1" r:id="rId1"/>
    <sheet name="Exercise - Linked Data Types" sheetId="2" r:id="rId2"/>
    <sheet name="Data - Star Wars Planets" sheetId="3" r:id="rId3"/>
    <sheet name="Data - Star Wars Characters" sheetId="4" r:id="rId4"/>
  </sheets>
  <definedNames>
    <definedName name="CharacterList">StarWarsChars[Character]</definedName>
    <definedName name="ExternalData_1" localSheetId="3" hidden="1">'Data - Star Wars Characters'!$A$3:$A$90</definedName>
    <definedName name="ExternalData_1" localSheetId="2" hidden="1">'Data - Star Wars Planets'!$A$3:$A$64</definedName>
    <definedName name="selected_character">'Exercise - Linked Data Types'!$B$27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1" l="1" a="1"/>
  <c r="J6" i="1" s="1"/>
  <c r="J7" i="1" a="1"/>
  <c r="J7" i="1" s="1"/>
  <c r="J8" i="1" a="1"/>
  <c r="J8" i="1" s="1"/>
  <c r="J9" i="1" a="1"/>
  <c r="J9" i="1" s="1"/>
  <c r="J10" i="1" a="1"/>
  <c r="J10" i="1" s="1"/>
  <c r="J11" i="1" a="1"/>
  <c r="J11" i="1" s="1"/>
  <c r="J12" i="1" a="1"/>
  <c r="J12" i="1" s="1"/>
  <c r="G6" i="1" a="1"/>
  <c r="G6" i="1" s="1"/>
  <c r="G7" i="1" a="1"/>
  <c r="G7" i="1" s="1"/>
  <c r="G8" i="1" a="1"/>
  <c r="G8" i="1" s="1"/>
  <c r="G9" i="1" a="1"/>
  <c r="G9" i="1" s="1"/>
  <c r="G10" i="1" a="1"/>
  <c r="G10" i="1" s="1"/>
  <c r="G11" i="1" a="1"/>
  <c r="G11" i="1" s="1"/>
  <c r="G12" i="1" a="1"/>
  <c r="G12" i="1" s="1"/>
  <c r="F6" i="1" a="1"/>
  <c r="F6" i="1" s="1"/>
  <c r="F7" i="1" a="1"/>
  <c r="F7" i="1" s="1"/>
  <c r="F8" i="1" a="1"/>
  <c r="F8" i="1" s="1"/>
  <c r="F9" i="1" a="1"/>
  <c r="F9" i="1" s="1"/>
  <c r="F10" i="1" a="1"/>
  <c r="F10" i="1" s="1"/>
  <c r="F11" i="1" a="1"/>
  <c r="F11" i="1" s="1"/>
  <c r="F12" i="1" a="1"/>
  <c r="F12" i="1" s="1"/>
  <c r="E6" i="1"/>
  <c r="E7" i="1"/>
  <c r="E8" i="1"/>
  <c r="E9" i="1"/>
  <c r="E10" i="1"/>
  <c r="E11" i="1"/>
  <c r="E12" i="1"/>
  <c r="B49" i="4" a="1"/>
  <c r="B49" i="4" s="1"/>
  <c r="B18" i="4" a="1"/>
  <c r="B18" i="4" s="1"/>
  <c r="B65" i="4" a="1"/>
  <c r="B65" i="4" s="1"/>
  <c r="B24" i="4" a="1"/>
  <c r="B24" i="4" s="1"/>
  <c r="B47" i="4" a="1"/>
  <c r="B47" i="4" s="1"/>
  <c r="B57" i="4" a="1"/>
  <c r="B57" i="4" s="1"/>
  <c r="B13" i="4" a="1"/>
  <c r="B13" i="4" s="1"/>
  <c r="B67" i="4" a="1"/>
  <c r="B67" i="4" s="1"/>
  <c r="B15" i="4" a="1"/>
  <c r="B15" i="4" s="1"/>
  <c r="B56" i="4" a="1"/>
  <c r="B56" i="4" s="1"/>
  <c r="B6" i="4" a="1"/>
  <c r="B6" i="4" s="1"/>
  <c r="B87" i="4" a="1"/>
  <c r="B87" i="4" s="1"/>
  <c r="B20" i="4" a="1"/>
  <c r="B20" i="4" s="1"/>
  <c r="B36" i="4" a="1"/>
  <c r="B36" i="4" s="1"/>
  <c r="B33" i="4" a="1"/>
  <c r="B33" i="4" s="1"/>
  <c r="B38" i="4" a="1"/>
  <c r="B38" i="4" s="1"/>
  <c r="B85" i="4" a="1"/>
  <c r="B85" i="4" s="1"/>
  <c r="B41" i="4" a="1"/>
  <c r="B41" i="4" s="1"/>
  <c r="B89" i="4" a="1"/>
  <c r="B89" i="4" s="1"/>
  <c r="B59" i="4" a="1"/>
  <c r="B59" i="4" s="1"/>
  <c r="B16" i="4" a="1"/>
  <c r="B16" i="4" s="1"/>
  <c r="B37" i="4" a="1"/>
  <c r="B37" i="4" s="1"/>
  <c r="B17" i="4" a="1"/>
  <c r="B17" i="4" s="1"/>
  <c r="B46" i="4" a="1"/>
  <c r="B46" i="4" s="1"/>
  <c r="B48" i="4" a="1"/>
  <c r="B48" i="4" s="1"/>
  <c r="B4" i="4" a="1"/>
  <c r="B4" i="4" s="1"/>
  <c r="B53" i="4" a="1"/>
  <c r="B53" i="4" s="1"/>
  <c r="B7" i="4" a="1"/>
  <c r="B7" i="4" s="1"/>
  <c r="B86" i="4" a="1"/>
  <c r="B86" i="4" s="1"/>
  <c r="B54" i="4" a="1"/>
  <c r="B54" i="4" s="1"/>
  <c r="B64" i="4" a="1"/>
  <c r="B64" i="4" s="1"/>
  <c r="B55" i="4" a="1"/>
  <c r="B55" i="4" s="1"/>
  <c r="B30" i="4" a="1"/>
  <c r="B30" i="4" s="1"/>
  <c r="B40" i="4" a="1"/>
  <c r="B40" i="4" s="1"/>
  <c r="B72" i="4" a="1"/>
  <c r="B72" i="4" s="1"/>
  <c r="B73" i="4" a="1"/>
  <c r="B73" i="4" s="1"/>
  <c r="B71" i="4" a="1"/>
  <c r="B71" i="4" s="1"/>
  <c r="B84" i="4" a="1"/>
  <c r="B84" i="4" s="1"/>
  <c r="B76" i="4" a="1"/>
  <c r="B76" i="4" s="1"/>
  <c r="B63" i="4" a="1"/>
  <c r="B63" i="4" s="1"/>
  <c r="B78" i="4" a="1"/>
  <c r="B78" i="4" s="1"/>
  <c r="B23" i="4" a="1"/>
  <c r="B23" i="4" s="1"/>
  <c r="B14" i="4" a="1"/>
  <c r="B14" i="4" s="1"/>
  <c r="B8" i="4" a="1"/>
  <c r="B8" i="4" s="1"/>
  <c r="B28" i="4" a="1"/>
  <c r="B28" i="4" s="1"/>
  <c r="B32" i="4" a="1"/>
  <c r="B32" i="4" s="1"/>
  <c r="B12" i="4" a="1"/>
  <c r="B12" i="4" s="1"/>
  <c r="B51" i="4" a="1"/>
  <c r="B51" i="4" s="1"/>
  <c r="B43" i="4" a="1"/>
  <c r="B43" i="4" s="1"/>
  <c r="B44" i="4" a="1"/>
  <c r="B44" i="4" s="1"/>
  <c r="B29" i="4" a="1"/>
  <c r="B29" i="4" s="1"/>
  <c r="B5" i="4" a="1"/>
  <c r="B5" i="4" s="1"/>
  <c r="B74" i="4" a="1"/>
  <c r="B74" i="4" s="1"/>
  <c r="B88" i="4" a="1"/>
  <c r="B88" i="4" s="1"/>
  <c r="B60" i="4" a="1"/>
  <c r="B60" i="4" s="1"/>
  <c r="B52" i="4" a="1"/>
  <c r="B52" i="4" s="1"/>
  <c r="B34" i="4" a="1"/>
  <c r="B34" i="4" s="1"/>
  <c r="B22" i="4" a="1"/>
  <c r="B22" i="4" s="1"/>
  <c r="B21" i="4" a="1"/>
  <c r="B21" i="4" s="1"/>
  <c r="B62" i="4" a="1"/>
  <c r="B62" i="4" s="1"/>
  <c r="B50" i="4" a="1"/>
  <c r="B50" i="4" s="1"/>
  <c r="B10" i="4" a="1"/>
  <c r="B10" i="4" s="1"/>
  <c r="B27" i="4" a="1"/>
  <c r="B27" i="4" s="1"/>
  <c r="B26" i="4" a="1"/>
  <c r="B26" i="4" s="1"/>
  <c r="B9" i="4" a="1"/>
  <c r="B9" i="4" s="1"/>
  <c r="B39" i="4" a="1"/>
  <c r="B39" i="4" s="1"/>
  <c r="B90" i="4" a="1"/>
  <c r="B90" i="4" s="1"/>
  <c r="B25" i="4" a="1"/>
  <c r="B25" i="4" s="1"/>
  <c r="B45" i="4" a="1"/>
  <c r="B45" i="4" s="1"/>
  <c r="B81" i="4" a="1"/>
  <c r="B81" i="4" s="1"/>
  <c r="B42" i="4" a="1"/>
  <c r="B42" i="4" s="1"/>
  <c r="B68" i="4" a="1"/>
  <c r="B68" i="4" s="1"/>
  <c r="B66" i="4" a="1"/>
  <c r="B66" i="4" s="1"/>
  <c r="B83" i="4" a="1"/>
  <c r="B83" i="4" s="1"/>
  <c r="B75" i="4" a="1"/>
  <c r="B75" i="4" s="1"/>
  <c r="B77" i="4" a="1"/>
  <c r="B77" i="4" s="1"/>
  <c r="B35" i="4" a="1"/>
  <c r="B35" i="4" s="1"/>
  <c r="B80" i="4" a="1"/>
  <c r="B80" i="4" s="1"/>
  <c r="B69" i="4" a="1"/>
  <c r="B69" i="4" s="1"/>
  <c r="B79" i="4" a="1"/>
  <c r="B79" i="4" s="1"/>
  <c r="B82" i="4" a="1"/>
  <c r="B82" i="4" s="1"/>
  <c r="B31" i="4" a="1"/>
  <c r="B31" i="4" s="1"/>
  <c r="B70" i="4" a="1"/>
  <c r="B70" i="4" s="1"/>
  <c r="B61" i="4" a="1"/>
  <c r="B61" i="4" s="1"/>
  <c r="B11" i="4" a="1"/>
  <c r="B11" i="4" s="1"/>
  <c r="B19" i="4" a="1"/>
  <c r="B19" i="4" s="1"/>
  <c r="B58" i="4" a="1"/>
  <c r="B58" i="4" s="1"/>
  <c r="C49" i="4" a="1"/>
  <c r="C49" i="4" s="1"/>
  <c r="C18" i="4" a="1"/>
  <c r="C18" i="4" s="1"/>
  <c r="C65" i="4" a="1"/>
  <c r="C65" i="4" s="1"/>
  <c r="C24" i="4" a="1"/>
  <c r="C24" i="4" s="1"/>
  <c r="C47" i="4" a="1"/>
  <c r="C47" i="4"/>
  <c r="C57" i="4" a="1"/>
  <c r="C57" i="4" s="1"/>
  <c r="C13" i="4" a="1"/>
  <c r="C13" i="4" s="1"/>
  <c r="C67" i="4" a="1"/>
  <c r="C67" i="4" s="1"/>
  <c r="C15" i="4" a="1"/>
  <c r="C15" i="4" s="1"/>
  <c r="C56" i="4" a="1"/>
  <c r="C56" i="4" s="1"/>
  <c r="C6" i="4" a="1"/>
  <c r="C6" i="4" s="1"/>
  <c r="C87" i="4" a="1"/>
  <c r="C87" i="4" s="1"/>
  <c r="C20" i="4" a="1"/>
  <c r="C20" i="4"/>
  <c r="C36" i="4" a="1"/>
  <c r="C36" i="4" s="1"/>
  <c r="C33" i="4" a="1"/>
  <c r="C33" i="4" s="1"/>
  <c r="C38" i="4" a="1"/>
  <c r="C38" i="4" s="1"/>
  <c r="C85" i="4" a="1"/>
  <c r="C85" i="4" s="1"/>
  <c r="C41" i="4" a="1"/>
  <c r="C41" i="4" s="1"/>
  <c r="C89" i="4" a="1"/>
  <c r="C89" i="4" s="1"/>
  <c r="C59" i="4" a="1"/>
  <c r="C59" i="4" s="1"/>
  <c r="C16" i="4" a="1"/>
  <c r="C16" i="4"/>
  <c r="C37" i="4" a="1"/>
  <c r="C37" i="4" s="1"/>
  <c r="C17" i="4" a="1"/>
  <c r="C17" i="4" s="1"/>
  <c r="C46" i="4" a="1"/>
  <c r="C46" i="4" s="1"/>
  <c r="C48" i="4" a="1"/>
  <c r="C48" i="4" s="1"/>
  <c r="C4" i="4" a="1"/>
  <c r="C4" i="4" s="1"/>
  <c r="C53" i="4" a="1"/>
  <c r="C53" i="4" s="1"/>
  <c r="C7" i="4" a="1"/>
  <c r="C7" i="4" s="1"/>
  <c r="C86" i="4" a="1"/>
  <c r="C86" i="4" s="1"/>
  <c r="C54" i="4" a="1"/>
  <c r="C54" i="4" s="1"/>
  <c r="C64" i="4" a="1"/>
  <c r="C64" i="4" s="1"/>
  <c r="C55" i="4" a="1"/>
  <c r="C55" i="4" s="1"/>
  <c r="C30" i="4" a="1"/>
  <c r="C30" i="4" s="1"/>
  <c r="C40" i="4" a="1"/>
  <c r="C40" i="4" s="1"/>
  <c r="C72" i="4" a="1"/>
  <c r="C72" i="4" s="1"/>
  <c r="C73" i="4" a="1"/>
  <c r="C73" i="4" s="1"/>
  <c r="C71" i="4" a="1"/>
  <c r="C71" i="4"/>
  <c r="C84" i="4" a="1"/>
  <c r="C84" i="4" s="1"/>
  <c r="C76" i="4" a="1"/>
  <c r="C76" i="4" s="1"/>
  <c r="C63" i="4" a="1"/>
  <c r="C63" i="4" s="1"/>
  <c r="C78" i="4" a="1"/>
  <c r="C78" i="4" s="1"/>
  <c r="C23" i="4" a="1"/>
  <c r="C23" i="4" s="1"/>
  <c r="C14" i="4" a="1"/>
  <c r="C14" i="4" s="1"/>
  <c r="C8" i="4" a="1"/>
  <c r="C8" i="4" s="1"/>
  <c r="C28" i="4" a="1"/>
  <c r="C28" i="4" s="1"/>
  <c r="C32" i="4" a="1"/>
  <c r="C32" i="4" s="1"/>
  <c r="C12" i="4" a="1"/>
  <c r="C12" i="4" s="1"/>
  <c r="C51" i="4" a="1"/>
  <c r="C51" i="4" s="1"/>
  <c r="C43" i="4" a="1"/>
  <c r="C43" i="4" s="1"/>
  <c r="C44" i="4" a="1"/>
  <c r="C44" i="4" s="1"/>
  <c r="C29" i="4" a="1"/>
  <c r="C29" i="4" s="1"/>
  <c r="C5" i="4" a="1"/>
  <c r="C5" i="4" s="1"/>
  <c r="C74" i="4" a="1"/>
  <c r="C74" i="4"/>
  <c r="C88" i="4" a="1"/>
  <c r="C88" i="4" s="1"/>
  <c r="C60" i="4" a="1"/>
  <c r="C60" i="4" s="1"/>
  <c r="C52" i="4" a="1"/>
  <c r="C52" i="4" s="1"/>
  <c r="C34" i="4" a="1"/>
  <c r="C34" i="4" s="1"/>
  <c r="C22" i="4" a="1"/>
  <c r="C22" i="4" s="1"/>
  <c r="C21" i="4" a="1"/>
  <c r="C21" i="4" s="1"/>
  <c r="C62" i="4" a="1"/>
  <c r="C62" i="4" s="1"/>
  <c r="C50" i="4" a="1"/>
  <c r="C50" i="4" s="1"/>
  <c r="C10" i="4" a="1"/>
  <c r="C10" i="4" s="1"/>
  <c r="C27" i="4" a="1"/>
  <c r="C27" i="4" s="1"/>
  <c r="C26" i="4" a="1"/>
  <c r="C26" i="4" s="1"/>
  <c r="C9" i="4" a="1"/>
  <c r="C9" i="4" s="1"/>
  <c r="C39" i="4" a="1"/>
  <c r="C39" i="4" s="1"/>
  <c r="C90" i="4" a="1"/>
  <c r="C90" i="4" s="1"/>
  <c r="C25" i="4" a="1"/>
  <c r="C25" i="4" s="1"/>
  <c r="C45" i="4" a="1"/>
  <c r="C45" i="4" s="1"/>
  <c r="C81" i="4" a="1"/>
  <c r="C81" i="4" s="1"/>
  <c r="C42" i="4" a="1"/>
  <c r="C42" i="4" s="1"/>
  <c r="C68" i="4" a="1"/>
  <c r="C68" i="4" s="1"/>
  <c r="C66" i="4" a="1"/>
  <c r="C66" i="4" s="1"/>
  <c r="C83" i="4" a="1"/>
  <c r="C83" i="4" s="1"/>
  <c r="C75" i="4" a="1"/>
  <c r="C75" i="4" s="1"/>
  <c r="C77" i="4" a="1"/>
  <c r="C77" i="4" s="1"/>
  <c r="C35" i="4" a="1"/>
  <c r="C35" i="4" s="1"/>
  <c r="C80" i="4" a="1"/>
  <c r="C80" i="4" s="1"/>
  <c r="C69" i="4" a="1"/>
  <c r="C69" i="4" s="1"/>
  <c r="C79" i="4" a="1"/>
  <c r="C79" i="4" s="1"/>
  <c r="C82" i="4" a="1"/>
  <c r="C82" i="4" s="1"/>
  <c r="C31" i="4" a="1"/>
  <c r="C31" i="4" s="1"/>
  <c r="C70" i="4" a="1"/>
  <c r="C70" i="4" s="1"/>
  <c r="C61" i="4" a="1"/>
  <c r="C61" i="4" s="1"/>
  <c r="C11" i="4" a="1"/>
  <c r="C11" i="4"/>
  <c r="C19" i="4" a="1"/>
  <c r="C19" i="4" s="1"/>
  <c r="C58" i="4" a="1"/>
  <c r="C58" i="4" s="1"/>
  <c r="D49" i="4" a="1"/>
  <c r="D49" i="4" s="1"/>
  <c r="D18" i="4" a="1"/>
  <c r="D18" i="4" s="1"/>
  <c r="D65" i="4" a="1"/>
  <c r="D65" i="4" s="1"/>
  <c r="D24" i="4" a="1"/>
  <c r="D24" i="4" s="1"/>
  <c r="D47" i="4" a="1"/>
  <c r="D47" i="4" s="1"/>
  <c r="D57" i="4" a="1"/>
  <c r="D57" i="4" s="1"/>
  <c r="D13" i="4" a="1"/>
  <c r="D13" i="4" s="1"/>
  <c r="D67" i="4" a="1"/>
  <c r="D67" i="4" s="1"/>
  <c r="D15" i="4" a="1"/>
  <c r="D15" i="4" s="1"/>
  <c r="D56" i="4" a="1"/>
  <c r="D56" i="4" s="1"/>
  <c r="D6" i="4" a="1"/>
  <c r="D6" i="4" s="1"/>
  <c r="D87" i="4" a="1"/>
  <c r="D87" i="4" s="1"/>
  <c r="D20" i="4" a="1"/>
  <c r="D20" i="4" s="1"/>
  <c r="D36" i="4" a="1"/>
  <c r="D36" i="4"/>
  <c r="D33" i="4" a="1"/>
  <c r="D33" i="4" s="1"/>
  <c r="D38" i="4" a="1"/>
  <c r="D38" i="4" s="1"/>
  <c r="D85" i="4" a="1"/>
  <c r="D85" i="4" s="1"/>
  <c r="D41" i="4" a="1"/>
  <c r="D41" i="4" s="1"/>
  <c r="D89" i="4" a="1"/>
  <c r="D89" i="4" s="1"/>
  <c r="D59" i="4" a="1"/>
  <c r="D59" i="4" s="1"/>
  <c r="D16" i="4" a="1"/>
  <c r="D16" i="4" s="1"/>
  <c r="D37" i="4" a="1"/>
  <c r="D37" i="4"/>
  <c r="D17" i="4" a="1"/>
  <c r="D17" i="4" s="1"/>
  <c r="D46" i="4" a="1"/>
  <c r="D46" i="4" s="1"/>
  <c r="D48" i="4" a="1"/>
  <c r="D48" i="4" s="1"/>
  <c r="D4" i="4" a="1"/>
  <c r="D4" i="4" s="1"/>
  <c r="D53" i="4" a="1"/>
  <c r="D53" i="4" s="1"/>
  <c r="D7" i="4" a="1"/>
  <c r="D7" i="4" s="1"/>
  <c r="D86" i="4" a="1"/>
  <c r="D86" i="4" s="1"/>
  <c r="D54" i="4" a="1"/>
  <c r="D54" i="4" s="1"/>
  <c r="D64" i="4" a="1"/>
  <c r="D64" i="4" s="1"/>
  <c r="D55" i="4" a="1"/>
  <c r="D55" i="4" s="1"/>
  <c r="D30" i="4" a="1"/>
  <c r="D30" i="4" s="1"/>
  <c r="D40" i="4" a="1"/>
  <c r="D40" i="4" s="1"/>
  <c r="D72" i="4" a="1"/>
  <c r="D72" i="4" s="1"/>
  <c r="D73" i="4" a="1"/>
  <c r="D73" i="4" s="1"/>
  <c r="D71" i="4" a="1"/>
  <c r="D71" i="4" s="1"/>
  <c r="D84" i="4" a="1"/>
  <c r="D84" i="4"/>
  <c r="D76" i="4" a="1"/>
  <c r="D76" i="4" s="1"/>
  <c r="D63" i="4" a="1"/>
  <c r="D63" i="4" s="1"/>
  <c r="D78" i="4" a="1"/>
  <c r="D78" i="4" s="1"/>
  <c r="D23" i="4" a="1"/>
  <c r="D23" i="4" s="1"/>
  <c r="D14" i="4" a="1"/>
  <c r="D14" i="4" s="1"/>
  <c r="D8" i="4" a="1"/>
  <c r="D8" i="4" s="1"/>
  <c r="D28" i="4" a="1"/>
  <c r="D28" i="4" s="1"/>
  <c r="D32" i="4" a="1"/>
  <c r="D32" i="4" s="1"/>
  <c r="D12" i="4" a="1"/>
  <c r="D12" i="4" s="1"/>
  <c r="D51" i="4" a="1"/>
  <c r="D51" i="4" s="1"/>
  <c r="D43" i="4" a="1"/>
  <c r="D43" i="4" s="1"/>
  <c r="D44" i="4" a="1"/>
  <c r="D44" i="4" s="1"/>
  <c r="D29" i="4" a="1"/>
  <c r="D29" i="4" s="1"/>
  <c r="D5" i="4" a="1"/>
  <c r="D5" i="4" s="1"/>
  <c r="D74" i="4" a="1"/>
  <c r="D74" i="4" s="1"/>
  <c r="D88" i="4" a="1"/>
  <c r="D88" i="4"/>
  <c r="D60" i="4" a="1"/>
  <c r="D60" i="4" s="1"/>
  <c r="D52" i="4" a="1"/>
  <c r="D52" i="4" s="1"/>
  <c r="D34" i="4" a="1"/>
  <c r="D34" i="4" s="1"/>
  <c r="D22" i="4" a="1"/>
  <c r="D22" i="4" s="1"/>
  <c r="D21" i="4" a="1"/>
  <c r="D21" i="4" s="1"/>
  <c r="D62" i="4" a="1"/>
  <c r="D62" i="4" s="1"/>
  <c r="D50" i="4" a="1"/>
  <c r="D50" i="4" s="1"/>
  <c r="D10" i="4" a="1"/>
  <c r="D10" i="4" s="1"/>
  <c r="D27" i="4" a="1"/>
  <c r="D27" i="4" s="1"/>
  <c r="D26" i="4" a="1"/>
  <c r="D26" i="4" s="1"/>
  <c r="D9" i="4" a="1"/>
  <c r="D9" i="4" s="1"/>
  <c r="D39" i="4" a="1"/>
  <c r="D39" i="4" s="1"/>
  <c r="D90" i="4" a="1"/>
  <c r="D90" i="4" s="1"/>
  <c r="D25" i="4" a="1"/>
  <c r="D25" i="4" s="1"/>
  <c r="D45" i="4" a="1"/>
  <c r="D45" i="4" s="1"/>
  <c r="D81" i="4" a="1"/>
  <c r="D81" i="4"/>
  <c r="D42" i="4" a="1"/>
  <c r="D42" i="4" s="1"/>
  <c r="D68" i="4" a="1"/>
  <c r="D68" i="4" s="1"/>
  <c r="D66" i="4" a="1"/>
  <c r="D66" i="4" s="1"/>
  <c r="D83" i="4" a="1"/>
  <c r="D83" i="4" s="1"/>
  <c r="D75" i="4" a="1"/>
  <c r="D75" i="4" s="1"/>
  <c r="D77" i="4" a="1"/>
  <c r="D77" i="4" s="1"/>
  <c r="D35" i="4" a="1"/>
  <c r="D35" i="4" s="1"/>
  <c r="D80" i="4" a="1"/>
  <c r="D80" i="4"/>
  <c r="D69" i="4" a="1"/>
  <c r="D69" i="4" s="1"/>
  <c r="D79" i="4" a="1"/>
  <c r="D79" i="4" s="1"/>
  <c r="D82" i="4" a="1"/>
  <c r="D82" i="4" s="1"/>
  <c r="D31" i="4" a="1"/>
  <c r="D31" i="4" s="1"/>
  <c r="D70" i="4" a="1"/>
  <c r="D70" i="4" s="1"/>
  <c r="D61" i="4" a="1"/>
  <c r="D61" i="4" s="1"/>
  <c r="D11" i="4" a="1"/>
  <c r="D11" i="4" s="1"/>
  <c r="D19" i="4" a="1"/>
  <c r="D19" i="4" s="1"/>
  <c r="D58" i="4" a="1"/>
  <c r="D58" i="4" s="1"/>
  <c r="B4" i="3" a="1"/>
  <c r="B4" i="3" s="1"/>
  <c r="B63" i="3" a="1"/>
  <c r="B63" i="3" s="1"/>
  <c r="B25" i="3" a="1"/>
  <c r="B25" i="3" s="1"/>
  <c r="B15" i="3" a="1"/>
  <c r="B15" i="3" s="1"/>
  <c r="B6" i="3" a="1"/>
  <c r="B6" i="3" s="1"/>
  <c r="B19" i="3" a="1"/>
  <c r="B19" i="3" s="1"/>
  <c r="B39" i="3" a="1"/>
  <c r="B39" i="3"/>
  <c r="B14" i="3" a="1"/>
  <c r="B14" i="3" s="1"/>
  <c r="B30" i="3" a="1"/>
  <c r="B30" i="3" s="1"/>
  <c r="B22" i="3" a="1"/>
  <c r="B22" i="3" s="1"/>
  <c r="B61" i="3" a="1"/>
  <c r="B61" i="3" s="1"/>
  <c r="B35" i="3" a="1"/>
  <c r="B35" i="3" s="1"/>
  <c r="B31" i="3" a="1"/>
  <c r="B31" i="3" s="1"/>
  <c r="B43" i="3" a="1"/>
  <c r="B43" i="3" s="1"/>
  <c r="B37" i="3" a="1"/>
  <c r="B37" i="3" s="1"/>
  <c r="B21" i="3" a="1"/>
  <c r="B21" i="3" s="1"/>
  <c r="B8" i="3" a="1"/>
  <c r="B8" i="3" s="1"/>
  <c r="B47" i="3" a="1"/>
  <c r="B47" i="3" s="1"/>
  <c r="B52" i="3" a="1"/>
  <c r="B52" i="3" s="1"/>
  <c r="B20" i="3" a="1"/>
  <c r="B20" i="3" s="1"/>
  <c r="B13" i="3" a="1"/>
  <c r="B13" i="3" s="1"/>
  <c r="B45" i="3" a="1"/>
  <c r="B45" i="3" s="1"/>
  <c r="B40" i="3" a="1"/>
  <c r="B40" i="3"/>
  <c r="B16" i="3" a="1"/>
  <c r="B16" i="3" s="1"/>
  <c r="B7" i="3" a="1"/>
  <c r="B7" i="3" s="1"/>
  <c r="B42" i="3" a="1"/>
  <c r="B42" i="3" s="1"/>
  <c r="B38" i="3" a="1"/>
  <c r="B38" i="3" s="1"/>
  <c r="B57" i="3" a="1"/>
  <c r="B57" i="3" s="1"/>
  <c r="B51" i="3" a="1"/>
  <c r="B51" i="3" s="1"/>
  <c r="B34" i="3" a="1"/>
  <c r="B34" i="3" s="1"/>
  <c r="B11" i="3" a="1"/>
  <c r="B11" i="3" s="1"/>
  <c r="B53" i="3" a="1"/>
  <c r="B53" i="3" s="1"/>
  <c r="B56" i="3" a="1"/>
  <c r="B56" i="3" s="1"/>
  <c r="B32" i="3" a="1"/>
  <c r="B32" i="3" s="1"/>
  <c r="B17" i="3" a="1"/>
  <c r="B17" i="3" s="1"/>
  <c r="B46" i="3" a="1"/>
  <c r="B46" i="3" s="1"/>
  <c r="B5" i="3" a="1"/>
  <c r="B5" i="3" s="1"/>
  <c r="B62" i="3" a="1"/>
  <c r="B62" i="3" s="1"/>
  <c r="B58" i="3" a="1"/>
  <c r="B58" i="3"/>
  <c r="B59" i="3" a="1"/>
  <c r="B59" i="3" s="1"/>
  <c r="B24" i="3" a="1"/>
  <c r="B24" i="3" s="1"/>
  <c r="B9" i="3" a="1"/>
  <c r="B9" i="3" s="1"/>
  <c r="B23" i="3" a="1"/>
  <c r="B23" i="3" s="1"/>
  <c r="B27" i="3" a="1"/>
  <c r="B27" i="3" s="1"/>
  <c r="B55" i="3" a="1"/>
  <c r="B55" i="3" s="1"/>
  <c r="B26" i="3" a="1"/>
  <c r="B26" i="3" s="1"/>
  <c r="B44" i="3" a="1"/>
  <c r="B44" i="3" s="1"/>
  <c r="B18" i="3" a="1"/>
  <c r="B18" i="3" s="1"/>
  <c r="B10" i="3" a="1"/>
  <c r="B10" i="3" s="1"/>
  <c r="B33" i="3" a="1"/>
  <c r="B33" i="3" s="1"/>
  <c r="B48" i="3" a="1"/>
  <c r="B48" i="3" s="1"/>
  <c r="B12" i="3" a="1"/>
  <c r="B12" i="3" s="1"/>
  <c r="B64" i="3" a="1"/>
  <c r="B64" i="3" s="1"/>
  <c r="B41" i="3" a="1"/>
  <c r="B41" i="3" s="1"/>
  <c r="B50" i="3" a="1"/>
  <c r="B50" i="3"/>
  <c r="B36" i="3" a="1"/>
  <c r="B36" i="3" s="1"/>
  <c r="B49" i="3" a="1"/>
  <c r="B49" i="3" s="1"/>
  <c r="B29" i="3" a="1"/>
  <c r="B29" i="3" s="1"/>
  <c r="B60" i="3" a="1"/>
  <c r="B60" i="3" s="1"/>
  <c r="B54" i="3" a="1"/>
  <c r="B54" i="3" s="1"/>
  <c r="B28" i="3" a="1"/>
  <c r="B28" i="3" s="1"/>
  <c r="C4" i="3" a="1"/>
  <c r="C4" i="3" s="1"/>
  <c r="C63" i="3" a="1"/>
  <c r="C63" i="3" s="1"/>
  <c r="C25" i="3" a="1"/>
  <c r="C25" i="3" s="1"/>
  <c r="C15" i="3" a="1"/>
  <c r="C15" i="3" s="1"/>
  <c r="C6" i="3" a="1"/>
  <c r="C6" i="3" s="1"/>
  <c r="C19" i="3" a="1"/>
  <c r="C19" i="3" s="1"/>
  <c r="C39" i="3" a="1"/>
  <c r="C39" i="3" s="1"/>
  <c r="C14" i="3" a="1"/>
  <c r="C14" i="3" s="1"/>
  <c r="C30" i="3" a="1"/>
  <c r="C30" i="3" s="1"/>
  <c r="C22" i="3" a="1"/>
  <c r="C22" i="3"/>
  <c r="C61" i="3" a="1"/>
  <c r="C61" i="3" s="1"/>
  <c r="C35" i="3" a="1"/>
  <c r="C35" i="3" s="1"/>
  <c r="C31" i="3" a="1"/>
  <c r="C31" i="3" s="1"/>
  <c r="C43" i="3" a="1"/>
  <c r="C43" i="3" s="1"/>
  <c r="C37" i="3" a="1"/>
  <c r="C37" i="3" s="1"/>
  <c r="C21" i="3" a="1"/>
  <c r="C21" i="3" s="1"/>
  <c r="C8" i="3" a="1"/>
  <c r="C8" i="3" s="1"/>
  <c r="C47" i="3" a="1"/>
  <c r="C47" i="3" s="1"/>
  <c r="C52" i="3" a="1"/>
  <c r="C52" i="3" s="1"/>
  <c r="C20" i="3" a="1"/>
  <c r="C20" i="3" s="1"/>
  <c r="C13" i="3" a="1"/>
  <c r="C13" i="3" s="1"/>
  <c r="C45" i="3" a="1"/>
  <c r="C45" i="3" s="1"/>
  <c r="C40" i="3" a="1"/>
  <c r="C40" i="3" s="1"/>
  <c r="C16" i="3" a="1"/>
  <c r="C16" i="3" s="1"/>
  <c r="C7" i="3" a="1"/>
  <c r="C7" i="3" s="1"/>
  <c r="C42" i="3" a="1"/>
  <c r="C42" i="3" s="1"/>
  <c r="C38" i="3" a="1"/>
  <c r="C38" i="3" s="1"/>
  <c r="C57" i="3" a="1"/>
  <c r="C57" i="3" s="1"/>
  <c r="C51" i="3" a="1"/>
  <c r="C51" i="3" s="1"/>
  <c r="C34" i="3" a="1"/>
  <c r="C34" i="3" s="1"/>
  <c r="C11" i="3" a="1"/>
  <c r="C11" i="3" s="1"/>
  <c r="C53" i="3" a="1"/>
  <c r="C53" i="3"/>
  <c r="C56" i="3" a="1"/>
  <c r="C56" i="3" s="1"/>
  <c r="C32" i="3" a="1"/>
  <c r="C32" i="3" s="1"/>
  <c r="C17" i="3" a="1"/>
  <c r="C17" i="3" s="1"/>
  <c r="C46" i="3" a="1"/>
  <c r="C46" i="3"/>
  <c r="C5" i="3" a="1"/>
  <c r="C5" i="3" s="1"/>
  <c r="C62" i="3" a="1"/>
  <c r="C62" i="3" s="1"/>
  <c r="C58" i="3" a="1"/>
  <c r="C58" i="3" s="1"/>
  <c r="C59" i="3" a="1"/>
  <c r="C59" i="3" s="1"/>
  <c r="C24" i="3" a="1"/>
  <c r="C24" i="3" s="1"/>
  <c r="C9" i="3" a="1"/>
  <c r="C9" i="3" s="1"/>
  <c r="C23" i="3" a="1"/>
  <c r="C23" i="3" s="1"/>
  <c r="C27" i="3" a="1"/>
  <c r="C27" i="3" s="1"/>
  <c r="C55" i="3" a="1"/>
  <c r="C55" i="3" s="1"/>
  <c r="C26" i="3" a="1"/>
  <c r="C26" i="3" s="1"/>
  <c r="C44" i="3" a="1"/>
  <c r="C44" i="3" s="1"/>
  <c r="C18" i="3" a="1"/>
  <c r="C18" i="3"/>
  <c r="C10" i="3" a="1"/>
  <c r="C10" i="3" s="1"/>
  <c r="C33" i="3" a="1"/>
  <c r="C33" i="3" s="1"/>
  <c r="C48" i="3" a="1"/>
  <c r="C48" i="3" s="1"/>
  <c r="C12" i="3" a="1"/>
  <c r="C12" i="3"/>
  <c r="C64" i="3" a="1"/>
  <c r="C64" i="3" s="1"/>
  <c r="C41" i="3" a="1"/>
  <c r="C41" i="3" s="1"/>
  <c r="C50" i="3" a="1"/>
  <c r="C50" i="3" s="1"/>
  <c r="C36" i="3" a="1"/>
  <c r="C36" i="3" s="1"/>
  <c r="C49" i="3" a="1"/>
  <c r="C49" i="3" s="1"/>
  <c r="C29" i="3" a="1"/>
  <c r="C29" i="3" s="1"/>
  <c r="C60" i="3" a="1"/>
  <c r="C60" i="3" s="1"/>
  <c r="C54" i="3" a="1"/>
  <c r="C54" i="3" s="1"/>
  <c r="C28" i="3" a="1"/>
  <c r="C28" i="3" s="1"/>
  <c r="D27" i="2" a="1"/>
  <c r="D27" i="2" s="1"/>
  <c r="B31" i="2" a="1"/>
  <c r="B31" i="2" s="1"/>
  <c r="D29" i="2" a="1"/>
  <c r="D29" i="2" s="1"/>
  <c r="B30" i="2" a="1"/>
  <c r="B30" i="2" s="1"/>
  <c r="B29" i="2" a="1"/>
  <c r="B29" i="2" s="1"/>
  <c r="C12" i="1" a="1"/>
  <c r="C12" i="1" s="1"/>
  <c r="D12" i="1" a="1"/>
  <c r="D12" i="1" s="1"/>
  <c r="H12" i="1" a="1"/>
  <c r="H12" i="1" s="1"/>
  <c r="I12" i="1" a="1"/>
  <c r="I12" i="1" s="1"/>
  <c r="C11" i="1" a="1"/>
  <c r="C11" i="1" s="1"/>
  <c r="D11" i="1" a="1"/>
  <c r="D11" i="1" s="1"/>
  <c r="H11" i="1" a="1"/>
  <c r="H11" i="1" s="1"/>
  <c r="I11" i="1" a="1"/>
  <c r="I11" i="1" s="1"/>
  <c r="I6" i="1" a="1"/>
  <c r="I6" i="1" s="1"/>
  <c r="I7" i="1" a="1"/>
  <c r="I7" i="1" s="1"/>
  <c r="I8" i="1" a="1"/>
  <c r="I8" i="1" s="1"/>
  <c r="I9" i="1" a="1"/>
  <c r="I9" i="1" s="1"/>
  <c r="I10" i="1" a="1"/>
  <c r="I10" i="1" s="1"/>
  <c r="H6" i="1" a="1"/>
  <c r="H6" i="1" s="1"/>
  <c r="H7" i="1" a="1"/>
  <c r="H7" i="1" s="1"/>
  <c r="H8" i="1" a="1"/>
  <c r="H8" i="1" s="1"/>
  <c r="H9" i="1" a="1"/>
  <c r="H9" i="1" s="1"/>
  <c r="H10" i="1" a="1"/>
  <c r="H10" i="1" s="1"/>
  <c r="C10" i="1" a="1"/>
  <c r="C10" i="1" s="1"/>
  <c r="D10" i="1" a="1"/>
  <c r="D10" i="1" s="1"/>
  <c r="C9" i="1" a="1"/>
  <c r="C9" i="1" s="1"/>
  <c r="D9" i="1" a="1"/>
  <c r="D9" i="1" s="1"/>
  <c r="D6" i="1" a="1"/>
  <c r="D6" i="1" s="1"/>
  <c r="D7" i="1" a="1"/>
  <c r="D7" i="1" s="1"/>
  <c r="D8" i="1" a="1"/>
  <c r="D8" i="1" s="1"/>
  <c r="C6" i="1" a="1"/>
  <c r="C6" i="1" s="1"/>
  <c r="C7" i="1" a="1"/>
  <c r="C7" i="1" s="1"/>
  <c r="C8" i="1" a="1"/>
  <c r="C8" i="1" s="1"/>
  <c r="I29" i="2" l="1" a="1"/>
  <c r="I29" i="2" s="1"/>
  <c r="E29" i="2" a="1"/>
  <c r="E29" i="2" s="1"/>
  <c r="F29" i="2" a="1"/>
  <c r="F29" i="2" s="1"/>
  <c r="H29" i="2" a="1"/>
  <c r="H29" i="2" s="1"/>
  <c r="G29" i="2" a="1"/>
  <c r="G29"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65A5E0-D8B5-4E46-BAB7-07490B2CDCFE}" keepAlive="1" name="Query - Star Wars Characters" description="Connection to the 'Star Wars Characters' query in the workbook." type="5" refreshedVersion="7" background="1" saveData="1">
    <dbPr connection="Provider=Microsoft.Mashup.OleDb.1;Data Source=$Workbook$;Location=&quot;Star Wars Characters&quot;;Extended Properties=&quot;&quot;" command="SELECT * FROM [Star Wars Characters]"/>
  </connection>
  <connection id="2" xr16:uid="{25E6A895-6783-47C6-B5C4-295A0CFB6A13}" keepAlive="1" name="Query - Star Wars Planets" description="Connection to the 'Star Wars Planets' query in the workbook." type="5" refreshedVersion="7" background="1" saveData="1">
    <dbPr connection="Provider=Microsoft.Mashup.OleDb.1;Data Source=$Workbook$;Location=&quot;Star Wars Planets&quot;;Extended Properties=&quot;&quot;" command="SELECT * FROM [Star Wars Plane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5">
    <bk>
      <extLst>
        <ext uri="{3e2802c4-a4d2-4d8b-9148-e3be6c30e623}">
          <xlrd:rvb i="0"/>
        </ext>
      </extLst>
    </bk>
    <bk>
      <extLst>
        <ext uri="{3e2802c4-a4d2-4d8b-9148-e3be6c30e623}">
          <xlrd:rvb i="9"/>
        </ext>
      </extLst>
    </bk>
    <bk>
      <extLst>
        <ext uri="{3e2802c4-a4d2-4d8b-9148-e3be6c30e623}">
          <xlrd:rvb i="1"/>
        </ext>
      </extLst>
    </bk>
    <bk>
      <extLst>
        <ext uri="{3e2802c4-a4d2-4d8b-9148-e3be6c30e623}">
          <xlrd:rvb i="2"/>
        </ext>
      </extLst>
    </bk>
    <bk>
      <extLst>
        <ext uri="{3e2802c4-a4d2-4d8b-9148-e3be6c30e623}">
          <xlrd:rvb i="14"/>
        </ext>
      </extLst>
    </bk>
    <bk>
      <extLst>
        <ext uri="{3e2802c4-a4d2-4d8b-9148-e3be6c30e623}">
          <xlrd:rvb i="23"/>
        </ext>
      </extLst>
    </bk>
    <bk>
      <extLst>
        <ext uri="{3e2802c4-a4d2-4d8b-9148-e3be6c30e623}">
          <xlrd:rvb i="35"/>
        </ext>
      </extLst>
    </bk>
    <bk>
      <extLst>
        <ext uri="{3e2802c4-a4d2-4d8b-9148-e3be6c30e623}">
          <xlrd:rvb i="24"/>
        </ext>
      </extLst>
    </bk>
    <bk>
      <extLst>
        <ext uri="{3e2802c4-a4d2-4d8b-9148-e3be6c30e623}">
          <xlrd:rvb i="29"/>
        </ext>
      </extLst>
    </bk>
    <bk>
      <extLst>
        <ext uri="{3e2802c4-a4d2-4d8b-9148-e3be6c30e623}">
          <xlrd:rvb i="38"/>
        </ext>
      </extLst>
    </bk>
    <bk>
      <extLst>
        <ext uri="{3e2802c4-a4d2-4d8b-9148-e3be6c30e623}">
          <xlrd:rvb i="45"/>
        </ext>
      </extLst>
    </bk>
    <bk>
      <extLst>
        <ext uri="{3e2802c4-a4d2-4d8b-9148-e3be6c30e623}">
          <xlrd:rvb i="54"/>
        </ext>
      </extLst>
    </bk>
    <bk>
      <extLst>
        <ext uri="{3e2802c4-a4d2-4d8b-9148-e3be6c30e623}">
          <xlrd:rvb i="46"/>
        </ext>
      </extLst>
    </bk>
    <bk>
      <extLst>
        <ext uri="{3e2802c4-a4d2-4d8b-9148-e3be6c30e623}">
          <xlrd:rvb i="47"/>
        </ext>
      </extLst>
    </bk>
    <bk>
      <extLst>
        <ext uri="{3e2802c4-a4d2-4d8b-9148-e3be6c30e623}">
          <xlrd:rvb i="57"/>
        </ext>
      </extLst>
    </bk>
    <bk>
      <extLst>
        <ext uri="{3e2802c4-a4d2-4d8b-9148-e3be6c30e623}">
          <xlrd:rvb i="63"/>
        </ext>
      </extLst>
    </bk>
    <bk>
      <extLst>
        <ext uri="{3e2802c4-a4d2-4d8b-9148-e3be6c30e623}">
          <xlrd:rvb i="74"/>
        </ext>
      </extLst>
    </bk>
    <bk>
      <extLst>
        <ext uri="{3e2802c4-a4d2-4d8b-9148-e3be6c30e623}">
          <xlrd:rvb i="64"/>
        </ext>
      </extLst>
    </bk>
    <bk>
      <extLst>
        <ext uri="{3e2802c4-a4d2-4d8b-9148-e3be6c30e623}">
          <xlrd:rvb i="69"/>
        </ext>
      </extLst>
    </bk>
    <bk>
      <extLst>
        <ext uri="{3e2802c4-a4d2-4d8b-9148-e3be6c30e623}">
          <xlrd:rvb i="82"/>
        </ext>
      </extLst>
    </bk>
    <bk>
      <extLst>
        <ext uri="{3e2802c4-a4d2-4d8b-9148-e3be6c30e623}">
          <xlrd:rvb i="90"/>
        </ext>
      </extLst>
    </bk>
    <bk>
      <extLst>
        <ext uri="{3e2802c4-a4d2-4d8b-9148-e3be6c30e623}">
          <xlrd:rvb i="84"/>
        </ext>
      </extLst>
    </bk>
    <bk>
      <extLst>
        <ext uri="{3e2802c4-a4d2-4d8b-9148-e3be6c30e623}">
          <xlrd:rvb i="83"/>
        </ext>
      </extLst>
    </bk>
    <bk>
      <extLst>
        <ext uri="{3e2802c4-a4d2-4d8b-9148-e3be6c30e623}">
          <xlrd:rvb i="85"/>
        </ext>
      </extLst>
    </bk>
    <bk>
      <extLst>
        <ext uri="{3e2802c4-a4d2-4d8b-9148-e3be6c30e623}">
          <xlrd:rvb i="93"/>
        </ext>
      </extLst>
    </bk>
    <bk>
      <extLst>
        <ext uri="{3e2802c4-a4d2-4d8b-9148-e3be6c30e623}">
          <xlrd:rvb i="99"/>
        </ext>
      </extLst>
    </bk>
    <bk>
      <extLst>
        <ext uri="{3e2802c4-a4d2-4d8b-9148-e3be6c30e623}">
          <xlrd:rvb i="135"/>
        </ext>
      </extLst>
    </bk>
    <bk>
      <extLst>
        <ext uri="{3e2802c4-a4d2-4d8b-9148-e3be6c30e623}">
          <xlrd:rvb i="104"/>
        </ext>
      </extLst>
    </bk>
    <bk>
      <extLst>
        <ext uri="{3e2802c4-a4d2-4d8b-9148-e3be6c30e623}">
          <xlrd:rvb i="101"/>
        </ext>
      </extLst>
    </bk>
    <bk>
      <extLst>
        <ext uri="{3e2802c4-a4d2-4d8b-9148-e3be6c30e623}">
          <xlrd:rvb i="105"/>
        </ext>
      </extLst>
    </bk>
    <bk>
      <extLst>
        <ext uri="{3e2802c4-a4d2-4d8b-9148-e3be6c30e623}">
          <xlrd:rvb i="266"/>
        </ext>
      </extLst>
    </bk>
    <bk>
      <extLst>
        <ext uri="{3e2802c4-a4d2-4d8b-9148-e3be6c30e623}">
          <xlrd:rvb i="275"/>
        </ext>
      </extLst>
    </bk>
    <bk>
      <extLst>
        <ext uri="{3e2802c4-a4d2-4d8b-9148-e3be6c30e623}">
          <xlrd:rvb i="307"/>
        </ext>
      </extLst>
    </bk>
    <bk>
      <extLst>
        <ext uri="{3e2802c4-a4d2-4d8b-9148-e3be6c30e623}">
          <xlrd:rvb i="280"/>
        </ext>
      </extLst>
    </bk>
    <bk>
      <extLst>
        <ext uri="{3e2802c4-a4d2-4d8b-9148-e3be6c30e623}">
          <xlrd:rvb i="277"/>
        </ext>
      </extLst>
    </bk>
    <bk>
      <extLst>
        <ext uri="{3e2802c4-a4d2-4d8b-9148-e3be6c30e623}">
          <xlrd:rvb i="281"/>
        </ext>
      </extLst>
    </bk>
    <bk>
      <extLst>
        <ext uri="{3e2802c4-a4d2-4d8b-9148-e3be6c30e623}">
          <xlrd:rvb i="339"/>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futureMetadata>
  <cellMetadata count="1">
    <bk>
      <rc t="1" v="0"/>
    </bk>
  </cellMetadata>
  <valueMetadata count="18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valueMetadata>
</metadata>
</file>

<file path=xl/sharedStrings.xml><?xml version="1.0" encoding="utf-8"?>
<sst xmlns="http://schemas.openxmlformats.org/spreadsheetml/2006/main" count="52" uniqueCount="51">
  <si>
    <t>Country</t>
  </si>
  <si>
    <t>Abbreviation</t>
  </si>
  <si>
    <t>Population</t>
  </si>
  <si>
    <t>Official language</t>
  </si>
  <si>
    <t>Official name</t>
  </si>
  <si>
    <t>Calling code</t>
  </si>
  <si>
    <t>Area</t>
  </si>
  <si>
    <t>Largest city</t>
  </si>
  <si>
    <t>Image</t>
  </si>
  <si>
    <t xml:space="preserve">Example of a geographic linked data type </t>
  </si>
  <si>
    <t>We will use the Population column later in the calculation of vaccinations per million population</t>
  </si>
  <si>
    <t>Add another country to the table.  Add extra columns to the table</t>
  </si>
  <si>
    <t>Name</t>
  </si>
  <si>
    <t>height</t>
  </si>
  <si>
    <t>species</t>
  </si>
  <si>
    <t>Planet</t>
  </si>
  <si>
    <t>terrain</t>
  </si>
  <si>
    <t>Choose Star Wars Character</t>
  </si>
  <si>
    <t>Species</t>
  </si>
  <si>
    <t>Homeworld</t>
  </si>
  <si>
    <t>eye_color</t>
  </si>
  <si>
    <t>Character</t>
  </si>
  <si>
    <t>homeworld</t>
  </si>
  <si>
    <t>skin_color</t>
  </si>
  <si>
    <t xml:space="preserve">mass </t>
  </si>
  <si>
    <t>Add a data validation cell - values in a list based on StarWarsChars[Character]</t>
  </si>
  <si>
    <t>Experiment with the various ways of adding new columns: using the  data type icon, adding a formula or column name</t>
  </si>
  <si>
    <t>Import data and create the rich data type</t>
  </si>
  <si>
    <t>Add validated cell to choose a character</t>
  </si>
  <si>
    <t>Use conditional formatting to highlight the the selected character in this list</t>
  </si>
  <si>
    <t>Select the list, and a few extra rows, and add a conditional formatting formula that highlights the row if the  value in the name column is the same as the selected character.</t>
  </si>
  <si>
    <t>Note: there may be a one-row-off error in the formula (at least that's what I got)</t>
  </si>
  <si>
    <t>gender</t>
  </si>
  <si>
    <t>Add some properties of the selected cell below e.g. Species, Homeworld  using the . "dot" notation</t>
  </si>
  <si>
    <t>Gender</t>
  </si>
  <si>
    <t>Wrap the formula above  with a SORT() to list the characters in alphabetic order</t>
  </si>
  <si>
    <t>Climate</t>
  </si>
  <si>
    <t>Create a list of all the characters with the same species as the selected character</t>
  </si>
  <si>
    <t>Create a title for the list of the selected species: Use  the dot notation  to get the species name</t>
  </si>
  <si>
    <t>Exercise: Using  Linked Data Types</t>
  </si>
  <si>
    <t>https://raw.githubusercontent.com/MarkWilcock/CourseDatasets/main/Star Wars/characters_clean.csv</t>
  </si>
  <si>
    <t>https://raw.githubusercontent.com/MarkWilcock/CourseDatasets/main/Star Wars/planets_clean.csv</t>
  </si>
  <si>
    <t>Note: use  VALUETOTEXT() to convert the rich data type to a text value so you can compare in the formula e.g. =VALUETOTEXT($D29) = VALUETOTEXT($B$27)</t>
  </si>
  <si>
    <t>In Power Query, get the Star Wars Characters data</t>
  </si>
  <si>
    <r>
      <t xml:space="preserve">In Power Query create a linked / rich  data type of </t>
    </r>
    <r>
      <rPr>
        <b/>
        <sz val="11"/>
        <color theme="1"/>
        <rFont val="Calibri"/>
        <family val="2"/>
        <scheme val="minor"/>
      </rPr>
      <t>all</t>
    </r>
    <r>
      <rPr>
        <sz val="11"/>
        <color theme="1"/>
        <rFont val="Calibri"/>
        <family val="2"/>
        <scheme val="minor"/>
      </rPr>
      <t xml:space="preserve"> the columns in the table. Name the data type column Character</t>
    </r>
  </si>
  <si>
    <t>Rename the resulting Excel table Star Wars Character</t>
  </si>
  <si>
    <t>Optional: do the same with the Star Wars Planets CSV file into a table using Power Query</t>
  </si>
  <si>
    <t>Note: there is a header row of some properties e.g. name, homeworld, eye_color etc.  Add to this if you want</t>
  </si>
  <si>
    <t>In the name column in the row below, write a formula using FILTER() to return a spilled array of the characters of this species</t>
  </si>
  <si>
    <t>In the other columns write a formula to get the the current row's character's properties, using the dot notation.  Remember to use the # to indicate a spilled result</t>
  </si>
  <si>
    <t>This Star_Wars_Planets tables has been imported into Excel from a text file, and the Planet linked data type was created in Excel Power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</si>
</sst>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F3F76"/>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5" fillId="0" borderId="0" applyNumberFormat="0" applyFill="0" applyBorder="0" applyAlignment="0" applyProtection="0"/>
  </cellStyleXfs>
  <cellXfs count="8">
    <xf numFmtId="0" fontId="0" fillId="0" borderId="0" xfId="0"/>
    <xf numFmtId="0" fontId="1" fillId="2" borderId="1" xfId="1"/>
    <xf numFmtId="0" fontId="2" fillId="0" borderId="0" xfId="0" applyFont="1"/>
    <xf numFmtId="0" fontId="3" fillId="3" borderId="0" xfId="0" applyFont="1" applyFill="1"/>
    <xf numFmtId="0" fontId="2" fillId="0" borderId="0" xfId="0" applyFont="1" applyAlignment="1">
      <alignment horizontal="left"/>
    </xf>
    <xf numFmtId="0" fontId="4" fillId="0" borderId="0" xfId="0" applyFont="1"/>
    <xf numFmtId="0" fontId="5" fillId="0" borderId="0" xfId="2"/>
    <xf numFmtId="0" fontId="0" fillId="0" borderId="0" xfId="0" applyAlignment="1">
      <alignment horizontal="left" indent="1"/>
    </xf>
  </cellXfs>
  <cellStyles count="3">
    <cellStyle name="Hyperlink" xfId="2" builtinId="8"/>
    <cellStyle name="Input" xfId="1" builtinId="20"/>
    <cellStyle name="Normal" xfId="0" builtinId="0"/>
  </cellStyles>
  <dxfs count="6">
    <dxf>
      <numFmt numFmtId="0" formatCode="General"/>
    </dxf>
    <dxf>
      <fill>
        <patternFill>
          <bgColor theme="7" tint="0.79998168889431442"/>
        </patternFill>
      </fil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 Target="richData/rdrichvalue.xml"/><Relationship Id="rId5" Type="http://schemas.openxmlformats.org/officeDocument/2006/relationships/theme" Target="theme/theme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5887BD6-1951-4712-B030-D628826C5361}" autoFormatId="16" applyNumberFormats="0" applyBorderFormats="0" applyFontFormats="0" applyPatternFormats="0" applyAlignmentFormats="0" applyWidthHeightFormats="0">
  <queryTableRefresh nextId="16" unboundColumnsRight="2">
    <queryTableFields count="3">
      <queryTableField id="1" name="Planet" tableColumnId="1"/>
      <queryTableField id="14" dataBound="0" tableColumnId="14"/>
      <queryTableField id="15" dataBound="0" tableColumnId="2"/>
    </queryTableFields>
    <queryTableDeletedFields count="3">
      <deletedField name="terrain"/>
      <deletedField name="surface_water"/>
      <deletedField name="population"/>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12BAEF1-FC17-4A4B-A289-24975FBDF00D}" autoFormatId="16" applyNumberFormats="0" applyBorderFormats="0" applyFontFormats="0" applyPatternFormats="0" applyAlignmentFormats="0" applyWidthHeightFormats="0">
  <queryTableRefresh nextId="11" unboundColumnsRight="3">
    <queryTableFields count="4">
      <queryTableField id="7" name="Character" tableColumnId="7"/>
      <queryTableField id="8" dataBound="0" tableColumnId="8"/>
      <queryTableField id="9" dataBound="0" tableColumnId="9"/>
      <queryTableField id="10" dataBound="0" tableColumnId="1"/>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th?id=AMMS_faa2c0cddb78cc31150fc62d8e957e9f&amp;qlt=95" TargetMode="External"/><Relationship Id="rId13" Type="http://schemas.openxmlformats.org/officeDocument/2006/relationships/hyperlink" Target="https://www.bing.com/th?id=AMMS_7bf0e6b3a93b23c105bc8c76e941bdad&amp;qlt=95" TargetMode="External"/><Relationship Id="rId18" Type="http://schemas.openxmlformats.org/officeDocument/2006/relationships/hyperlink" Target="https://www.bing.com/th?id=AMMS_d2122dd0479b8991c272d98a14d8ace8&amp;qlt=95" TargetMode="External"/><Relationship Id="rId26" Type="http://schemas.openxmlformats.org/officeDocument/2006/relationships/hyperlink" Target="https://www.bing.com/images/search?form=xlimg&amp;q=paris+france" TargetMode="External"/><Relationship Id="rId3" Type="http://schemas.openxmlformats.org/officeDocument/2006/relationships/hyperlink" Target="https://www.bing.com/th?id=AMMS_e974dace140fc4dec7feb21f22925126&amp;qlt=95" TargetMode="External"/><Relationship Id="rId21" Type="http://schemas.openxmlformats.org/officeDocument/2006/relationships/hyperlink" Target="https://www.bing.com/images/search?form=xlimg&amp;q=saint+helier" TargetMode="External"/><Relationship Id="rId7" Type="http://schemas.openxmlformats.org/officeDocument/2006/relationships/hyperlink" Target="https://www.bing.com/images/search?form=xlimg&amp;q=scotland" TargetMode="External"/><Relationship Id="rId12" Type="http://schemas.openxmlformats.org/officeDocument/2006/relationships/hyperlink" Target="https://www.bing.com/images/search?form=xlimg&amp;q=wales" TargetMode="External"/><Relationship Id="rId17" Type="http://schemas.openxmlformats.org/officeDocument/2006/relationships/hyperlink" Target="https://www.bing.com/images/search?form=xlimg&amp;q=northern+ireland" TargetMode="External"/><Relationship Id="rId25" Type="http://schemas.openxmlformats.org/officeDocument/2006/relationships/hyperlink" Target="https://www.bing.com/th?id=AMMS_11f68229ec4a7886e5a3ff3b96de1796&amp;qlt=95" TargetMode="External"/><Relationship Id="rId2" Type="http://schemas.openxmlformats.org/officeDocument/2006/relationships/hyperlink" Target="https://www.bing.com/images/search?form=xlimg&amp;q=england" TargetMode="External"/><Relationship Id="rId16" Type="http://schemas.openxmlformats.org/officeDocument/2006/relationships/hyperlink" Target="https://www.bing.com/th?id=AMMS_e83873e8131fc293da7de44ced27c262&amp;qlt=95" TargetMode="External"/><Relationship Id="rId20" Type="http://schemas.openxmlformats.org/officeDocument/2006/relationships/hyperlink" Target="https://www.bing.com/th?id=AMMS_76aa4f8f898d8edbea25889eb58ae823&amp;qlt=95" TargetMode="External"/><Relationship Id="rId29" Type="http://schemas.openxmlformats.org/officeDocument/2006/relationships/hyperlink" Target="https://www.bing.com/images/search?form=xlimg&amp;q=germany" TargetMode="External"/><Relationship Id="rId1" Type="http://schemas.openxmlformats.org/officeDocument/2006/relationships/hyperlink" Target="https://www.bing.com/th?id=AMMS_9d8a75daaa179868f5c128b51ddae326&amp;qlt=95" TargetMode="External"/><Relationship Id="rId6" Type="http://schemas.openxmlformats.org/officeDocument/2006/relationships/hyperlink" Target="https://www.bing.com/th?id=AMMS_4067bbe70d007bd6687b228ae8d5df03&amp;qlt=95" TargetMode="External"/><Relationship Id="rId11" Type="http://schemas.openxmlformats.org/officeDocument/2006/relationships/hyperlink" Target="https://www.bing.com/th?id=AMMS_0bbfbda8838e441708d285d05c33389e&amp;qlt=95" TargetMode="External"/><Relationship Id="rId24" Type="http://schemas.openxmlformats.org/officeDocument/2006/relationships/hyperlink" Target="https://www.bing.com/images/search?form=xlimg&amp;q=france" TargetMode="External"/><Relationship Id="rId32" Type="http://schemas.openxmlformats.org/officeDocument/2006/relationships/image" Target="../media/image6.jpeg"/><Relationship Id="rId5" Type="http://schemas.openxmlformats.org/officeDocument/2006/relationships/image" Target="../media/image1.jpeg"/><Relationship Id="rId15" Type="http://schemas.openxmlformats.org/officeDocument/2006/relationships/image" Target="../media/image3.jpeg"/><Relationship Id="rId23" Type="http://schemas.openxmlformats.org/officeDocument/2006/relationships/hyperlink" Target="https://www.bing.com/th?id=AMMS_a8b62398d2cb124e45127ec2bbc29fb1&amp;qlt=95" TargetMode="External"/><Relationship Id="rId28" Type="http://schemas.openxmlformats.org/officeDocument/2006/relationships/hyperlink" Target="https://www.bing.com/th?id=AMMS_170e62536294e690a4ae289472616a73&amp;qlt=95" TargetMode="External"/><Relationship Id="rId10" Type="http://schemas.openxmlformats.org/officeDocument/2006/relationships/image" Target="../media/image2.jpeg"/><Relationship Id="rId19" Type="http://schemas.openxmlformats.org/officeDocument/2006/relationships/hyperlink" Target="https://www.bing.com/images/search?form=xlimg&amp;q=jersey" TargetMode="External"/><Relationship Id="rId31" Type="http://schemas.openxmlformats.org/officeDocument/2006/relationships/hyperlink" Target="https://www.bing.com/images/search?form=xlimg&amp;q=berlin+germany" TargetMode="External"/><Relationship Id="rId4" Type="http://schemas.openxmlformats.org/officeDocument/2006/relationships/hyperlink" Target="https://www.bing.com/images/search?form=xlimg&amp;q=london+england" TargetMode="External"/><Relationship Id="rId9" Type="http://schemas.openxmlformats.org/officeDocument/2006/relationships/hyperlink" Target="https://www.bing.com/images/search?form=xlimg&amp;q=glasgow+scotland" TargetMode="External"/><Relationship Id="rId14" Type="http://schemas.openxmlformats.org/officeDocument/2006/relationships/hyperlink" Target="https://www.bing.com/images/search?form=xlimg&amp;q=cardiff" TargetMode="External"/><Relationship Id="rId22" Type="http://schemas.openxmlformats.org/officeDocument/2006/relationships/image" Target="../media/image4.jpeg"/><Relationship Id="rId27" Type="http://schemas.openxmlformats.org/officeDocument/2006/relationships/image" Target="../media/image5.jpeg"/><Relationship Id="rId30" Type="http://schemas.openxmlformats.org/officeDocument/2006/relationships/hyperlink" Target="https://www.bing.com/th?id=AMMS_81879eeecf9d3d03101194ec45351b5c&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blip r:id="rId5"/>
  </webImageSrd>
  <webImageSrd>
    <address r:id="rId6"/>
    <moreImagesAddress r:id="rId7"/>
  </webImageSrd>
  <webImageSrd>
    <address r:id="rId8"/>
    <moreImagesAddress r:id="rId9"/>
    <blip r:id="rId10"/>
  </webImageSrd>
  <webImageSrd>
    <address r:id="rId11"/>
    <moreImagesAddress r:id="rId12"/>
  </webImageSrd>
  <webImageSrd>
    <address r:id="rId13"/>
    <moreImagesAddress r:id="rId14"/>
    <blip r:id="rId15"/>
  </webImageSrd>
  <webImageSrd>
    <address r:id="rId16"/>
    <moreImagesAddress r:id="rId17"/>
  </webImageSrd>
  <webImageSrd>
    <address r:id="rId18"/>
    <moreImagesAddress r:id="rId19"/>
  </webImageSrd>
  <webImageSrd>
    <address r:id="rId20"/>
    <moreImagesAddress r:id="rId21"/>
    <blip r:id="rId22"/>
  </webImageSrd>
  <webImageSrd>
    <address r:id="rId23"/>
    <moreImagesAddress r:id="rId24"/>
  </webImageSrd>
  <webImageSrd>
    <address r:id="rId25"/>
    <moreImagesAddress r:id="rId26"/>
    <blip r:id="rId27"/>
  </webImageSrd>
  <webImageSrd>
    <address r:id="rId28"/>
    <moreImagesAddress r:id="rId29"/>
  </webImageSrd>
  <webImageSrd>
    <address r:id="rId30"/>
    <moreImagesAddress r:id="rId31"/>
    <blip r:id="rId32"/>
  </webImageSrd>
</webImagesSrd>
</file>

<file path=xl/richData/rdarray.xml><?xml version="1.0" encoding="utf-8"?>
<arrayData xmlns="http://schemas.microsoft.com/office/spreadsheetml/2017/richdata2" count="19">
  <a r="1">
    <v t="s">Greenwich Mean Time Zone</v>
  </a>
  <a r="1">
    <v t="r">16</v>
  </a>
  <a r="2">
    <v t="s">British Summer Time</v>
    <v t="s">Greenwich Mean Time Zone</v>
  </a>
  <a r="1">
    <v t="r">30</v>
  </a>
  <a r="1">
    <v t="s">English</v>
  </a>
  <a r="3">
    <v t="s">British Summer Time</v>
    <v t="s">Greenwich Mean Time Zone</v>
    <v t="s">Western European Time Zone</v>
  </a>
  <a r="2">
    <v t="s">Welsh</v>
    <v t="s">English</v>
  </a>
  <a r="2">
    <v t="r">70</v>
    <v t="s">Deirdre Hargey (Minister)</v>
  </a>
  <a r="2">
    <v t="s">English</v>
    <v t="s">French</v>
  </a>
  <a r="8">
    <v t="r">119</v>
    <v t="r">120</v>
    <v t="r">121</v>
    <v t="r">122</v>
    <v t="r">123</v>
    <v t="s">Jean Castex (Prime Minister)</v>
    <v t="r">124</v>
    <v t="r">125</v>
  </a>
  <a r="1">
    <v t="s">French</v>
  </a>
  <a r="132">
    <v t="r">105</v>
    <v t="r">144</v>
    <v t="r">145</v>
    <v t="s">Alsace</v>
    <v t="r">146</v>
    <v t="r">147</v>
    <v t="s">Brittany</v>
    <v t="r">148</v>
    <v t="s">Lorraine</v>
    <v t="r">149</v>
    <v t="r">150</v>
    <v t="r">151</v>
    <v t="r">152</v>
    <v t="r">153</v>
    <v t="r">154</v>
    <v t="r">155</v>
    <v t="s">Burgundy</v>
    <v t="r">156</v>
    <v t="r">157</v>
    <v t="s">Poitou-Charentes</v>
    <v t="r">158</v>
    <v t="r">159</v>
    <v t="r">160</v>
    <v t="r">161</v>
    <v t="r">162</v>
    <v t="r">163</v>
    <v t="r">164</v>
    <v t="s">Loire</v>
    <v t="r">165</v>
    <v t="s">Limousin</v>
    <v t="r">166</v>
    <v t="r">167</v>
    <v t="s">Auvergne</v>
    <v t="r">168</v>
    <v t="s">Franche-Comté</v>
    <v t="r">169</v>
    <v t="r">170</v>
    <v t="s">Rhône-Alpes</v>
    <v t="s">Midi-Pyrénées</v>
    <v t="r">171</v>
    <v t="r">172</v>
    <v t="s">Picardy</v>
    <v t="r">173</v>
    <v t="r">174</v>
    <v t="r">175</v>
    <v t="s">Languedoc-Roussillon</v>
    <v t="s">Nord-Pas-de-Calais</v>
    <v t="r">176</v>
    <v t="r">177</v>
    <v t="s">Aquitaine</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s">Upper Normandy</v>
    <v t="s">Lower Normandy</v>
    <v t="r">251</v>
    <v t="r">252</v>
    <v t="r">253</v>
    <v t="r">254</v>
    <v t="r">255</v>
    <v t="r">256</v>
    <v t="s">Champagne-Ardenne</v>
  </a>
  <a r="2">
    <v t="s">Central European Summer Time</v>
    <v t="s">Central European Time Zone</v>
  </a>
  <a r="1">
    <v t="r">268</v>
  </a>
  <a r="1">
    <v t="s">Central European Time Zone</v>
  </a>
  <a r="5">
    <v t="r">294</v>
    <v t="r">295</v>
    <v t="r">296</v>
    <v t="r">297</v>
    <v t="r">297</v>
  </a>
  <a r="1">
    <v t="s">German</v>
  </a>
  <a r="16">
    <v t="r">316</v>
    <v t="r">281</v>
    <v t="r">317</v>
    <v t="r">318</v>
    <v t="r">319</v>
    <v t="r">320</v>
    <v t="r">321</v>
    <v t="r">322</v>
    <v t="r">323</v>
    <v t="s">Thuringia</v>
    <v t="r">324</v>
    <v t="r">325</v>
    <v t="r">326</v>
    <v t="r">327</v>
    <v t="r">328</v>
    <v t="r">329</v>
  </a>
  <a r="3">
    <v t="s">Central European Summer Time</v>
    <v t="s">Central European Time Zone</v>
    <v t="s">W. Europe Standard Time</v>
  </a>
</arrayData>
</file>

<file path=xl/richData/rdrichvalue.xml><?xml version="1.0" encoding="utf-8"?>
<rvData xmlns="http://schemas.microsoft.com/office/spreadsheetml/2017/richdata" count="493">
  <rv s="0">
    <v>536870912</v>
    <v>England</v>
    <v>280d39e8-7217-6863-6980-a8c20c211c89</v>
    <v>en-GB</v>
    <v>Map</v>
  </rv>
  <rv s="1">
    <fb>130395</fb>
    <v>12</v>
  </rv>
  <rv s="0">
    <v>536870912</v>
    <v>London</v>
    <v>8e0ba7b6-4225-fa8a-6369-1b5294e602a5</v>
    <v>en-GB</v>
    <v>Map</v>
  </rv>
  <rv s="0">
    <v>536870912</v>
    <v>United Kingdom</v>
    <v>b1a5155a-6bb2-4646-8f7c-3e6b3a53c831</v>
    <v>en-GB</v>
    <v>Map</v>
  </rv>
  <rv s="1">
    <fb>22063368</fb>
    <v>12</v>
  </rv>
  <rv s="1">
    <fb>22976066</fb>
    <v>12</v>
  </rv>
  <rv s="2">
    <v>0</v>
    <v>10</v>
    <v>13</v>
    <v>0</v>
    <v>Image of England</v>
  </rv>
  <rv s="3">
    <v>https://www.bing.com/search?q=england&amp;form=skydnc</v>
    <v>Learn more on Bing</v>
  </rv>
  <rv s="1">
    <fb>2.4</fb>
    <v>14</v>
  </rv>
  <rv s="1">
    <fb>55268100</fb>
    <v>12</v>
  </rv>
  <rv s="4">
    <v>0</v>
  </rv>
  <rv s="5">
    <v>#VALUE!</v>
    <v>en-GB</v>
    <v>280d39e8-7217-6863-6980-a8c20c211c89</v>
    <v>536870912</v>
    <v>1</v>
    <v>4</v>
    <v>5</v>
    <v>England</v>
    <v>8</v>
    <v>9</v>
    <v>Map</v>
    <v>10</v>
    <v>11</v>
    <v>GB-ENG</v>
    <v>1</v>
    <v>2</v>
    <v>3</v>
    <v>England is a country that is part of the United Kingdom. It shares land borders with Wales to its west and Scotland to its north. The Irish Sea lies northwest of England and the Celtic Sea to the southwest. England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4</v>
    <v>5</v>
    <v>6</v>
    <v>2</v>
    <v>7</v>
    <v>England</v>
    <v>8</v>
    <v>9</v>
    <v>10</v>
    <v>England</v>
    <v>mdp/vdpid/10270</v>
  </rv>
  <rv s="0">
    <v>536870912</v>
    <v>Greater London</v>
    <v>2ba8a441-178c-f2c0-26cb-a4b260b8c806</v>
    <v>en-GB</v>
    <v>Map</v>
  </rv>
  <rv s="1">
    <fb>1572</fb>
    <v>12</v>
  </rv>
  <rv s="2">
    <v>1</v>
    <v>10</v>
    <v>23</v>
    <v>0</v>
    <v>Image of London</v>
  </rv>
  <rv s="1">
    <fb>51.500152399999997</fb>
    <v>24</v>
  </rv>
  <rv s="0">
    <v>805306368</v>
    <v>Sadiq Khan (Mayor)</v>
    <v>d7862dc2-4c03-1dc8-3412-7fe03041fdcb</v>
    <v>en-GB</v>
    <v>Generic</v>
  </rv>
  <rv s="4">
    <v>1</v>
  </rv>
  <rv s="3">
    <v>https://www.bing.com/search?q=london+england&amp;form=skydnc</v>
    <v>Learn more on Bing</v>
  </rv>
  <rv s="1">
    <fb>-0.12623619999999999</fb>
    <v>24</v>
  </rv>
  <rv s="1">
    <fb>8961989</fb>
    <v>12</v>
  </rv>
  <rv s="4">
    <v>2</v>
  </rv>
  <rv s="6">
    <v>#VALUE!</v>
    <v>en-GB</v>
    <v>8e0ba7b6-4225-fa8a-6369-1b5294e602a5</v>
    <v>536870912</v>
    <v>1</v>
    <v>20</v>
    <v>21</v>
    <v>London</v>
    <v>8</v>
    <v>9</v>
    <v>Map</v>
    <v>10</v>
    <v>22</v>
    <v>0</v>
    <v>12</v>
    <v>13</v>
    <v>3</v>
    <v>London is the capital and largest city of England and the United Kingdom. The city stands on the River Thames in the south-east of England, at the head of its 50-mile estuary leading to the North Sea. London has been a major settlement for two millennia, and was originally called Londinium, which was founded by the Romans. The City of London, London's ancient core and financial centre—an area of just 1.12 square miles and colloquially known as the Square Mile—retains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Assembly.</v>
    <v>14</v>
    <v>15</v>
    <v>17</v>
    <v>18</v>
    <v>19</v>
    <v>London</v>
    <v>20</v>
    <v>21</v>
    <v>London</v>
    <v>mdp/vdpid/5471798185326280713</v>
  </rv>
  <rv s="0">
    <v>536870912</v>
    <v>Scotland</v>
    <v>a0377d96-1a18-f843-65ad-adcbc4acdc69</v>
    <v>en-GB</v>
    <v>Map</v>
  </rv>
  <rv s="1">
    <fb>78387</fb>
    <v>12</v>
  </rv>
  <rv s="0">
    <v>536870912</v>
    <v>Edinburgh</v>
    <v>286af946-edea-5f33-df53-4164821c69da</v>
    <v>en-GB</v>
    <v>Map</v>
  </rv>
  <rv s="1">
    <fb>2372777</fb>
    <v>12</v>
  </rv>
  <rv s="1">
    <fb>2472956</fb>
    <v>12</v>
  </rv>
  <rv s="2">
    <v>2</v>
    <v>10</v>
    <v>30</v>
    <v>0</v>
    <v>Image of Scotland</v>
  </rv>
  <rv s="0">
    <v>536870912</v>
    <v>Glasgow</v>
    <v>da2548ee-1b26-f939-06b4-2fae57e075e7</v>
    <v>en-GB</v>
    <v>Map</v>
  </rv>
  <rv s="0">
    <v>805306368</v>
    <v>Nicola Sturgeon (Minister)</v>
    <v>40ff83fa-c18c-9216-49aa-77a9d6a5cc28</v>
    <v>en-GB</v>
    <v>Generic</v>
  </rv>
  <rv s="4">
    <v>3</v>
  </rv>
  <rv s="3">
    <v>https://www.bing.com/search?q=scotland&amp;form=skydnc</v>
    <v>Learn more on Bing</v>
  </rv>
  <rv s="4">
    <v>4</v>
  </rv>
  <rv s="1">
    <fb>2.23</fb>
    <v>14</v>
  </rv>
  <rv s="1">
    <fb>5404700</fb>
    <v>12</v>
  </rv>
  <rv s="7">
    <v>#VALUE!</v>
    <v>en-GB</v>
    <v>a0377d96-1a18-f843-65ad-adcbc4acdc69</v>
    <v>536870912</v>
    <v>1</v>
    <v>28</v>
    <v>29</v>
    <v>Scotland</v>
    <v>8</v>
    <v>9</v>
    <v>Map</v>
    <v>10</v>
    <v>11</v>
    <v>GB-SCT</v>
    <v>24</v>
    <v>25</v>
    <v>3</v>
    <v>Scotland is a country that is part of the United Kingdom. Covering the northern third of the island of Great Britain, mainland Scotland has a 96-mile border with England to the southeast and is otherwise surrounded by the Atlantic Ocean to the north and west, the North Sea to the northeast and the Irish Sea to the south. The country also contains more than 790 islands, principally in the archipelagos of the Hebrides and the Northern Isles. Most of the population, including the capital Edinburgh, is concentrated in the Central Belt – the plain between the Scottish Highlands and the Southern Uplands – in the Scottish Lowlands.</v>
    <v>26</v>
    <v>27</v>
    <v>28</v>
    <v>29</v>
    <v>31</v>
    <v>32</v>
    <v>Scotland</v>
    <v>33</v>
    <v>34</v>
    <v>35</v>
    <v>10</v>
    <v>Scotland</v>
    <v>mdp/vdpid/30117</v>
  </rv>
  <rv s="1">
    <fb>175.5</fb>
    <v>12</v>
  </rv>
  <rv s="2">
    <v>3</v>
    <v>10</v>
    <v>39</v>
    <v>0</v>
    <v>Image of Glasgow</v>
  </rv>
  <rv s="1">
    <fb>55.857999999999997</fb>
    <v>24</v>
  </rv>
  <rv s="3">
    <v>https://www.bing.com/search?q=glasgow+scotland&amp;form=skydnc</v>
    <v>Learn more on Bing</v>
  </rv>
  <rv s="1">
    <fb>-4.2590000000000003</fb>
    <v>24</v>
  </rv>
  <rv s="1">
    <fb>598830</fb>
    <v>12</v>
  </rv>
  <rv s="4">
    <v>5</v>
  </rv>
  <rv s="8">
    <v>#VALUE!</v>
    <v>en-GB</v>
    <v>da2548ee-1b26-f939-06b4-2fae57e075e7</v>
    <v>536870912</v>
    <v>1</v>
    <v>36</v>
    <v>37</v>
    <v>Glasgow</v>
    <v>8</v>
    <v>9</v>
    <v>Map</v>
    <v>10</v>
    <v>38</v>
    <v>23</v>
    <v>37</v>
    <v>3</v>
    <v>Glasgow, with an estimated city population of 633,120 in 2019, is the most populous city in Scotland and the fourth-most populous city in the United Kingdom, as well as being the 27th largest city by population in Europe. Historically part of Lanarkshire, the city now forms the Glasgow City council area, one of the 32 council areas of Scotland; the local authority is Glasgow City Council. Glasgow is situated on the River Clyde in the country's West Central Lowlands. It is the fifth-most visited city in the United Kingdom.</v>
    <v>38</v>
    <v>39</v>
    <v>40</v>
    <v>41</v>
    <v>Glasgow</v>
    <v>42</v>
    <v>43</v>
    <v>Glasgow</v>
    <v>mdp/vdpid/5469673756190310401</v>
  </rv>
  <rv s="0">
    <v>536870912</v>
    <v>Wales</v>
    <v>b51b24e1-6afb-d525-d360-f2eb5bf3410b</v>
    <v>en-GB</v>
    <v>Map</v>
  </rv>
  <rv s="1">
    <fb>20761</fb>
    <v>12</v>
  </rv>
  <rv s="0">
    <v>536870912</v>
    <v>Cardiff</v>
    <v>cdfaa940-1a8c-2522-2bf5-e09831059c8c</v>
    <v>en-GB</v>
    <v>Map</v>
  </rv>
  <rv s="1">
    <fb>1302676</fb>
    <v>12</v>
  </rv>
  <rv s="1">
    <fb>1383814</fb>
    <v>12</v>
  </rv>
  <rv s="2">
    <v>4</v>
    <v>10</v>
    <v>45</v>
    <v>0</v>
    <v>Image of Wales</v>
  </rv>
  <rv s="3">
    <v>https://www.bing.com/search?q=wales&amp;form=skydnc</v>
    <v>Learn more on Bing</v>
  </rv>
  <rv s="4">
    <v>6</v>
  </rv>
  <rv s="1">
    <fb>2.35</fb>
    <v>14</v>
  </rv>
  <rv s="1">
    <fb>3113200</fb>
    <v>12</v>
  </rv>
  <rv s="9">
    <v>#VALUE!</v>
    <v>en-GB</v>
    <v>b51b24e1-6afb-d525-d360-f2eb5bf3410b</v>
    <v>536870912</v>
    <v>1</v>
    <v>43</v>
    <v>44</v>
    <v>Wales</v>
    <v>8</v>
    <v>9</v>
    <v>Map</v>
    <v>10</v>
    <v>11</v>
    <v>GB-WLS</v>
    <v>46</v>
    <v>47</v>
    <v>3</v>
    <v>Wales is a country that is part of the United Kingdom. It is bordered by England to the east, the Irish Sea to the north and west, and the Bristol Channel to the south. It had a population in 2011 of 3,063,456 and has a total area of 20,779 km². Wales has over 1,680 miles of coastline and is largely mountainous with its higher peaks in the north and central areas, including Snowdon, its highest summit. The country lies within the north temperate zone and has a changeable, maritime climate.</v>
    <v>48</v>
    <v>49</v>
    <v>50</v>
    <v>47</v>
    <v>51</v>
    <v>Wales</v>
    <v>52</v>
    <v>53</v>
    <v>54</v>
    <v>10</v>
    <v>Wales</v>
    <v>mdp/vdpid/35651</v>
  </rv>
  <rv s="1">
    <fb>6.6520000000000001</fb>
    <v>12</v>
  </rv>
  <rv s="2">
    <v>5</v>
    <v>10</v>
    <v>52</v>
    <v>0</v>
    <v>Image of Cardiff</v>
  </rv>
  <rv s="1">
    <fb>51.4813069</fb>
    <v>24</v>
  </rv>
  <rv s="3">
    <v>https://www.bing.com/search?q=cardiff&amp;form=skydnc</v>
    <v>Learn more on Bing</v>
  </rv>
  <rv s="1">
    <fb>-3.1804979000000002</fb>
    <v>24</v>
  </rv>
  <rv s="1">
    <fb>324800</fb>
    <v>12</v>
  </rv>
  <rv s="8">
    <v>#VALUE!</v>
    <v>en-GB</v>
    <v>cdfaa940-1a8c-2522-2bf5-e09831059c8c</v>
    <v>536870912</v>
    <v>1</v>
    <v>50</v>
    <v>37</v>
    <v>Cardiff</v>
    <v>8</v>
    <v>9</v>
    <v>Map</v>
    <v>10</v>
    <v>51</v>
    <v>45</v>
    <v>56</v>
    <v>3</v>
    <v>Cardiff is the capital city of Wales and a county. Officially known as the City and County of Cardiff, it is the United Kingdom's eleventh-largest city and the main commercial centre of Wales. Cardiff is the base for the Senedd, most national cultural institutions and the majority of the Welsh media. At the 2011 census, the unitary authority area population was estimated to be 346,090, and the wider urban area 479,000. In 2011, Cardiff was ranked sixth in the world in the National Geographic magazine's list of alternative tourist destinations. Cardiff is the most popular visitor destination in Wales with 21.3 million visitors in 2017.</v>
    <v>57</v>
    <v>58</v>
    <v>59</v>
    <v>60</v>
    <v>Cardiff</v>
    <v>61</v>
    <v>21</v>
    <v>Cardiff</v>
    <v>mdp/vdpid/5471226955279892482</v>
  </rv>
  <rv s="0">
    <v>536870912</v>
    <v>Northern Ireland</v>
    <v>e4b8bc44-385c-e87b-bb7d-b32328f53502</v>
    <v>en-GB</v>
    <v>Map</v>
  </rv>
  <rv s="1">
    <fb>13843</fb>
    <v>12</v>
  </rv>
  <rv s="0">
    <v>536870912</v>
    <v>Belfast</v>
    <v>066bd7c2-af77-6ff0-3347-a0c3ed0a34f4</v>
    <v>en-GB</v>
    <v>Map</v>
  </rv>
  <rv s="1">
    <fb>703275</fb>
    <v>12</v>
  </rv>
  <rv s="1">
    <fb>748048</fb>
    <v>12</v>
  </rv>
  <rv s="2">
    <v>6</v>
    <v>10</v>
    <v>57</v>
    <v>0</v>
    <v>Image of Northern Ireland</v>
  </rv>
  <rv s="0">
    <v>536870912</v>
    <v>Moy</v>
    <v>1ecd6937-7eec-dc8e-beb8-af204b2ace0a</v>
    <v>en-GB</v>
    <v>Map</v>
  </rv>
  <rv s="0">
    <v>805306368</v>
    <v>Michelle O'Neill (Minister)</v>
    <v>13c96615-0707-ebe8-e3e0-9e76e61d23f2</v>
    <v>en-GB</v>
    <v>Generic</v>
  </rv>
  <rv s="4">
    <v>7</v>
  </rv>
  <rv s="3">
    <v>https://www.bing.com/search?q=northern+ireland&amp;form=skydnc</v>
    <v>Learn more on Bing</v>
  </rv>
  <rv s="1">
    <fb>2.57</fb>
    <v>14</v>
  </rv>
  <rv s="1">
    <fb>1862100</fb>
    <v>12</v>
  </rv>
  <rv s="7">
    <v>#VALUE!</v>
    <v>en-GB</v>
    <v>e4b8bc44-385c-e87b-bb7d-b32328f53502</v>
    <v>536870912</v>
    <v>1</v>
    <v>56</v>
    <v>29</v>
    <v>Northern Ireland</v>
    <v>8</v>
    <v>9</v>
    <v>Map</v>
    <v>10</v>
    <v>11</v>
    <v>GB-NIR</v>
    <v>64</v>
    <v>65</v>
    <v>3</v>
    <v>Northern Ireland is variously described as a country, province, or region which is part of the United Kingdom. Located in the northeast of the island of Ireland, Northern Ireland shares a border to the south and west with the Republic of Ireland. In 2011, its population was 1,810,863, constituting about 30% of the island's population and about 3% of the UK's population. The Northern Ireland Assembly, established by the Northern Ireland Act 1998, holds responsibility for a range of devolved policy matters, while other areas are reserved for the British government. Northern Ireland co-operates with the Republic of Ireland in several areas.</v>
    <v>66</v>
    <v>67</v>
    <v>68</v>
    <v>69</v>
    <v>71</v>
    <v>72</v>
    <v>Northern Ireland</v>
    <v>33</v>
    <v>73</v>
    <v>74</v>
    <v>10</v>
    <v>Northern Ireland</v>
    <v>mdp/vdpid/23739</v>
  </rv>
  <rv s="0">
    <v>536870912</v>
    <v>County Tyrone</v>
    <v>f1737440-49a2-d172-fd3d-3362641b8ca2</v>
    <v>en-GB</v>
    <v>Map</v>
  </rv>
  <rv s="1">
    <fb>54.4465948</fb>
    <v>24</v>
  </rv>
  <rv s="3">
    <v>https://www.bing.com/search?q=moy+united+kingdom&amp;form=skydnc</v>
    <v>Learn more on Bing</v>
  </rv>
  <rv s="1">
    <fb>-6.6908053000000001</fb>
    <v>24</v>
  </rv>
  <rv s="1">
    <fb>69420</fb>
    <v>12</v>
  </rv>
  <rv s="10">
    <v>#VALUE!</v>
    <v>en-GB</v>
    <v>1ecd6937-7eec-dc8e-beb8-af204b2ace0a</v>
    <v>536870912</v>
    <v>1</v>
    <v>60</v>
    <v>61</v>
    <v>Moy</v>
    <v>8</v>
    <v>62</v>
    <v>Map</v>
    <v>10</v>
    <v>63</v>
    <v>63</v>
    <v>76</v>
    <v>3</v>
    <v>Moy is a large village and townland in County Tyrone, Northern Ireland, United Kingdom about 5 miles southeast of Dungannon and beside the smaller village of Charlemont. Charlemont is on the east bank of the River Blackwater and Moy on the west; the two are joined by Charlemont Bridge. The river is also the boundary between County Tyrone and County Armagh. The 2011 Census recorded a population of 2,129.</v>
    <v>77</v>
    <v>78</v>
    <v>79</v>
    <v>Moy</v>
    <v>80</v>
    <v>10</v>
    <v>Moy</v>
    <v>mdp/vdpid/5468375920437886977</v>
  </rv>
  <rv s="0">
    <v>536870912</v>
    <v>Jersey</v>
    <v>a3fad470-1d5b-0c45-c7f4-06c0051aba02</v>
    <v>en-GB</v>
    <v>Map</v>
  </rv>
  <rv s="1">
    <fb>116</fb>
    <v>12</v>
  </rv>
  <rv s="1">
    <fb>44</fb>
    <v>73</v>
  </rv>
  <rv s="0">
    <v>536870912</v>
    <v>Saint Helier</v>
    <v>9f2b0a8a-736f-c5f3-3c1d-e3f6ff31b0c6</v>
    <v>en-GB</v>
    <v>Map</v>
  </rv>
  <rv s="1">
    <fb>5100000000</fb>
    <v>74</v>
  </rv>
  <rv s="2">
    <v>7</v>
    <v>10</v>
    <v>75</v>
    <v>0</v>
    <v>Image of Jersey</v>
  </rv>
  <rv s="3">
    <v>https://www.bing.com/search?q=jersey&amp;form=skydnc</v>
    <v>Learn more on Bing</v>
  </rv>
  <rv s="4">
    <v>8</v>
  </rv>
  <rv s="1">
    <fb>107800</fb>
    <v>12</v>
  </rv>
  <rv s="11">
    <v>#VALUE!</v>
    <v>en-GB</v>
    <v>a3fad470-1d5b-0c45-c7f4-06c0051aba02</v>
    <v>536870912</v>
    <v>1</v>
    <v>70</v>
    <v>71</v>
    <v>Jersey</v>
    <v>8</v>
    <v>9</v>
    <v>Map</v>
    <v>10</v>
    <v>72</v>
    <v>JE</v>
    <v>83</v>
    <v>84</v>
    <v>85</v>
    <v>Jersey, now officially the Bailiwick of Jersey, is an island and British Crown Dependency near the coast of Normandy, France. It is the second-closest of the Channel Islands to France, after Alderney. Jersey was part of the Duchy of Normandy, whose dukes went on to become kings of England from 1066. After Normandy was lost by the kings of England in the 13th century, and the ducal title surrendered to France, Jersey and the other Channel Islands remained attached to the English Crown. Jersey and the Jèrriais people has been described as a nation.</v>
    <v>86</v>
    <v>87</v>
    <v>85</v>
    <v>88</v>
    <v>Jersey</v>
    <v>God Save the Queen</v>
    <v>89</v>
    <v>Bailiwick of Jersey</v>
    <v>90</v>
    <v>10</v>
    <v>Jersey</v>
    <v>mdp/vdpid/123</v>
  </rv>
  <rv s="1">
    <fb>10.6</fb>
    <v>12</v>
  </rv>
  <rv s="2">
    <v>8</v>
    <v>10</v>
    <v>83</v>
    <v>0</v>
    <v>Image of Saint Helier</v>
  </rv>
  <rv s="1">
    <fb>49.186999999999998</fb>
    <v>24</v>
  </rv>
  <rv s="3">
    <v>https://www.bing.com/search?q=saint+helier&amp;form=skydnc</v>
    <v>Learn more on Bing</v>
  </rv>
  <rv s="1">
    <fb>-2.1070000000000002</fb>
    <v>24</v>
  </rv>
  <rv s="1">
    <fb>33500</fb>
    <v>12</v>
  </rv>
  <rv s="12">
    <v>#VALUE!</v>
    <v>en-GB</v>
    <v>9f2b0a8a-736f-c5f3-3c1d-e3f6ff31b0c6</v>
    <v>536870912</v>
    <v>1</v>
    <v>79</v>
    <v>80</v>
    <v>Saint Helier</v>
    <v>81</v>
    <v>82</v>
    <v>Map</v>
    <v>10</v>
    <v>38</v>
    <v>92</v>
    <v>82</v>
    <v>St. Helier is one of the twelve parishes of Jersey, the largest of the Channel Islands in the English Channel. St. Helier has a population of about 33,500, roughly 34.2% of the total population of Jersey, and is the capital of the island.</v>
    <v>93</v>
    <v>94</v>
    <v>95</v>
    <v>96</v>
    <v>Saint Helier</v>
    <v>97</v>
    <v>10</v>
    <v>Saint Helier</v>
    <v>mdp/vdpid/5475004986251280385</v>
  </rv>
  <rv s="0">
    <v>536870912</v>
    <v>France</v>
    <v>c7bfe2de-4f82-e23c-ae42-8544b5b5c0ea</v>
    <v>en-GB</v>
    <v>Map</v>
  </rv>
  <rv s="1">
    <fb>0.524475441661716</fb>
    <v>106</v>
  </rv>
  <rv s="1">
    <fb>643801</fb>
    <v>12</v>
  </rv>
  <rv s="1">
    <fb>307000</fb>
    <v>12</v>
  </rv>
  <rv s="1">
    <fb>11.3</fb>
    <v>14</v>
  </rv>
  <rv s="1">
    <fb>33</fb>
    <v>73</v>
  </rv>
  <rv s="0">
    <v>536870912</v>
    <v>Paris</v>
    <v>85584d24-2116-5b98-89f9-5714db931ac6</v>
    <v>en-GB</v>
    <v>Map</v>
  </rv>
  <rv s="1">
    <fb>303275.56800000003</fb>
    <v>12</v>
  </rv>
  <rv s="1">
    <fb>110.04856675289</fb>
    <v>107</v>
  </rv>
  <rv s="1">
    <fb>1.1082549228829199E-2</fb>
    <v>106</v>
  </rv>
  <rv s="1">
    <fb>6939.5214736692897</fb>
    <v>12</v>
  </rv>
  <rv s="1">
    <fb>1.88</fb>
    <v>14</v>
  </rv>
  <rv s="1">
    <fb>0.31233278442262596</fb>
    <v>106</v>
  </rv>
  <rv s="1">
    <fb>46.487970872236403</fb>
    <v>108</v>
  </rv>
  <rv s="1">
    <fb>1.39</fb>
    <v>109</v>
  </rv>
  <rv s="1">
    <fb>2715518274227.4502</fb>
    <v>74</v>
  </rv>
  <rv s="1">
    <fb>1.0251076000000001</fb>
    <v>106</v>
  </rv>
  <rv s="1">
    <fb>0.65629000000000004</fb>
    <v>106</v>
  </rv>
  <rv s="2">
    <v>9</v>
    <v>10</v>
    <v>110</v>
    <v>0</v>
    <v>Image of France</v>
  </rv>
  <rv s="1">
    <fb>3.4</fb>
    <v>108</v>
  </rv>
  <rv s="0">
    <v>805306368</v>
    <v>Emmanuel Macron (President)</v>
    <v>35be5a56-7a78-6352-b158-60da8f84c858</v>
    <v>en-GB</v>
    <v>Generic</v>
  </rv>
  <rv s="0">
    <v>805306368</v>
    <v>Jean-Yves Le Drian (Minister)</v>
    <v>3200af1a-a8fd-e824-68b8-5007ef22cd30</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4">
    <v>9</v>
  </rv>
  <rv s="3">
    <v>https://www.bing.com/search?q=france&amp;form=skydnc</v>
    <v>Learn more on Bing</v>
  </rv>
  <rv s="1">
    <fb>82.526829268292701</fb>
    <v>108</v>
  </rv>
  <rv s="1">
    <fb>2365950236659.3599</fb>
    <v>74</v>
  </rv>
  <rv s="1">
    <fb>8</fb>
    <v>108</v>
  </rv>
  <rv s="1">
    <fb>11.16</fb>
    <v>109</v>
  </rv>
  <rv s="4">
    <v>10</v>
  </rv>
  <rv s="1">
    <fb>6.7968269799999995E-2</fb>
    <v>106</v>
  </rv>
  <rv s="1">
    <fb>3.2671999999999999</fb>
    <v>14</v>
  </rv>
  <rv s="1">
    <fb>67059887</fb>
    <v>12</v>
  </rv>
  <rv s="1">
    <fb>0.21899999999999997</fb>
    <v>106</v>
  </rv>
  <rv s="1">
    <fb>0.25800000000000001</fb>
    <v>106</v>
  </rv>
  <rv s="1">
    <fb>0.4</fb>
    <v>106</v>
  </rv>
  <rv s="1">
    <fb>3.2000000000000001E-2</fb>
    <v>106</v>
  </rv>
  <rv s="1">
    <fb>8.1000000000000003E-2</fb>
    <v>106</v>
  </rv>
  <rv s="1">
    <fb>0.13</fb>
    <v>106</v>
  </rv>
  <rv s="1">
    <fb>0.16899999999999998</fb>
    <v>106</v>
  </rv>
  <rv s="1">
    <fb>0.55125999450683605</fb>
    <v>106</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Var</v>
    <v>e65178f9-77a3-fb70-b0b7-8c6ca7b078da</v>
    <v>en-GB</v>
    <v>Map</v>
  </rv>
  <rv s="0">
    <v>536870912</v>
    <v>Réunion</v>
    <v>7d1fa0b0-e3d7-d903-d64d-489c03fd0a75</v>
    <v>en-GB</v>
    <v>Map</v>
  </rv>
  <rv s="0">
    <v>536870912</v>
    <v>Lot</v>
    <v>e4a39c0f-80df-9cf6-8c6c-e8a2a63fec3a</v>
    <v>en-GB</v>
    <v>Map</v>
  </rv>
  <rv s="0">
    <v>536870912</v>
    <v>Yonne</v>
    <v>154c2e88-9a11-4cd1-d5e3-87f6a02d46f5</v>
    <v>en-GB</v>
    <v>Map</v>
  </rv>
  <rv s="0">
    <v>536870912</v>
    <v>Vendée</v>
    <v>7fe21032-33eb-c61f-ab06-3796d48b9159</v>
    <v>en-GB</v>
    <v>Map</v>
  </rv>
  <rv s="0">
    <v>536870912</v>
    <v>Drôme</v>
    <v>292bc275-84e4-8bc3-5400-14bc5ca71d73</v>
    <v>en-GB</v>
    <v>Map</v>
  </rv>
  <rv s="0">
    <v>536870912</v>
    <v>Gironde</v>
    <v>5ac5e96b-c1a3-0353-c9e6-6e32bcd9b2a1</v>
    <v>en-GB</v>
    <v>Map</v>
  </rv>
  <rv s="0">
    <v>536870912</v>
    <v>Jura</v>
    <v>1c0af201-ce58-8ae7-5f8c-67fdaa748fb2</v>
    <v>en-GB</v>
    <v>Map</v>
  </rv>
  <rv s="0">
    <v>536870912</v>
    <v>Martinique</v>
    <v>f245adef-ee09-9352-e265-2a287e5eadbe</v>
    <v>en-GB</v>
    <v>Map</v>
  </rv>
  <rv s="0">
    <v>536870912</v>
    <v>Guadeloupe</v>
    <v>56b80aaa-d840-1a73-13ba-70eb9b61a642</v>
    <v>en-GB</v>
    <v>Map</v>
  </rv>
  <rv s="0">
    <v>536870912</v>
    <v>Hauts-de-Seine</v>
    <v>b65da94e-a174-9970-cad6-b3bd1bbe50f8</v>
    <v>en-GB</v>
    <v>Map</v>
  </rv>
  <rv s="0">
    <v>536870912</v>
    <v>Dordogne</v>
    <v>be1aea9d-0a5e-02e0-5905-9fdf5c3a0511</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Indre</v>
    <v>644a2058-4d87-9f16-ed9e-dff4729d747c</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French Guiana</v>
    <v>328feb88-20d1-8674-1574-3ce8cc0bc9e9</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Vosges</v>
    <v>5bd42721-6632-bb30-1f77-8a3f762976ac</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Bouches-du-Rhône</v>
    <v>d8a7c01f-e5cb-2eb2-d5b6-fc9cc97b3489</v>
    <v>en-GB</v>
    <v>Map</v>
  </rv>
  <rv s="0">
    <v>536870912</v>
    <v>Nouvelle-Aquitaine</v>
    <v>7955f423-af31-d2e0-f045-b14668178865</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Saint Pierre and Miquelon</v>
    <v>aa096cf4-a54e-cd44-7204-c28310ca40f4</v>
    <v>en-GB</v>
    <v>Map</v>
  </rv>
  <rv s="0">
    <v>536870912</v>
    <v>Corsica</v>
    <v>7dae6ff4-03ba-2162-da4b-d4cf544ad43f</v>
    <v>en-GB</v>
    <v>Map</v>
  </rv>
  <rv s="0">
    <v>536870912</v>
    <v>Wallis and Futuna</v>
    <v>db8aa235-58e4-9e3d-8799-6839f3d35025</v>
    <v>en-GB</v>
    <v>Map</v>
  </rv>
  <rv s="0">
    <v>536870912</v>
    <v>Centre-Val de Loire</v>
    <v>6aafd8c4-aba3-0388-62a3-d302e77f40c4</v>
    <v>en-GB</v>
    <v>Map</v>
  </rv>
  <rv s="0">
    <v>536870912</v>
    <v>Mayotte</v>
    <v>545cc8bc-c211-076d-ee26-d2ff955eb394</v>
    <v>en-GB</v>
    <v>Map</v>
  </rv>
  <rv s="0">
    <v>536870912</v>
    <v>Corse-du-Sud</v>
    <v>4844fa58-0f98-1617-f356-09174f8729a3</v>
    <v>en-GB</v>
    <v>Map</v>
  </rv>
  <rv s="0">
    <v>536870912</v>
    <v>Eure-et-Loir</v>
    <v>1e4727b6-6261-8213-f441-5e3789bfe140</v>
    <v>en-GB</v>
    <v>Map</v>
  </rv>
  <rv s="0">
    <v>536870912</v>
    <v>Côte-d'Or</v>
    <v>76b7f10f-67c3-85cf-9245-26043c740b36</v>
    <v>en-GB</v>
    <v>Map</v>
  </rv>
  <rv s="0">
    <v>536870912</v>
    <v>Loire-Atlantique</v>
    <v>bf4a4628-ceb5-b5d0-4889-890b473d3127</v>
    <v>en-GB</v>
    <v>Map</v>
  </rv>
  <rv s="0">
    <v>536870912</v>
    <v>Pyrénées-Orientales</v>
    <v>6f559f32-59f1-428e-3959-bbce1712c380</v>
    <v>en-GB</v>
    <v>Map</v>
  </rv>
  <rv s="0">
    <v>536870912</v>
    <v>Indre-et-Loire</v>
    <v>57d64575-78c8-e5c0-f5a3-4c4ec79d9bd4</v>
    <v>en-GB</v>
    <v>Map</v>
  </rv>
  <rv s="0">
    <v>536870912</v>
    <v>Hautes-Pyrénées</v>
    <v>944accb5-1745-85f2-073a-28399fa8a190</v>
    <v>en-GB</v>
    <v>Map</v>
  </rv>
  <rv s="0">
    <v>536870912</v>
    <v>Seine-Maritime</v>
    <v>a21dc708-3140-5a55-7d01-803030360fb2</v>
    <v>en-GB</v>
    <v>Map</v>
  </rv>
  <rv s="0">
    <v>536870912</v>
    <v>Val-de-Marne</v>
    <v>5b4d53ad-f7a6-a80c-27a1-6adc32898a8b</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Seine-Saint-Denis</v>
    <v>3d5ea2f7-2680-43ce-73aa-863db59b3648</v>
    <v>en-GB</v>
    <v>Map</v>
  </rv>
  <rv s="0">
    <v>536870912</v>
    <v>Ariège</v>
    <v>8550d5a1-b844-4c89-abe4-c6b979c99db4</v>
    <v>en-GB</v>
    <v>Map</v>
  </rv>
  <rv s="0">
    <v>536870912</v>
    <v>Côtes-d'Armor</v>
    <v>3ac3ca4c-ae1d-7922-48a0-0fffb472646e</v>
    <v>en-GB</v>
    <v>Map</v>
  </rv>
  <rv s="0">
    <v>536870912</v>
    <v>Aude</v>
    <v>4dffa200-dea8-f5a0-2240-7e41a42ef177</v>
    <v>en-GB</v>
    <v>Map</v>
  </rv>
  <rv s="0">
    <v>536870912</v>
    <v>Pyrénées-Atlantiques</v>
    <v>7a55ca85-3992-84c3-18bd-faab3cd83815</v>
    <v>en-GB</v>
    <v>Map</v>
  </rv>
  <rv s="0">
    <v>536870912</v>
    <v>Corrèze</v>
    <v>c5e194d5-0ea5-4d9d-9897-23fe510b1a40</v>
    <v>en-GB</v>
    <v>Map</v>
  </rv>
  <rv s="0">
    <v>536870912</v>
    <v>Alpes-Maritimes</v>
    <v>83901c43-49d0-9f7e-723e-4ca6daaacce2</v>
    <v>en-GB</v>
    <v>Map</v>
  </rv>
  <rv s="0">
    <v>536870912</v>
    <v>Alpes-de-Haute-Provence</v>
    <v>2463acbf-5353-3875-acb9-7279cc06fb2c</v>
    <v>en-GB</v>
    <v>Map</v>
  </rv>
  <rv s="0">
    <v>536870912</v>
    <v>Charente-Maritime</v>
    <v>10a89f8a-f91f-d426-88f4-6a1ac9788f5d</v>
    <v>en-GB</v>
    <v>Map</v>
  </rv>
  <rv s="0">
    <v>536870912</v>
    <v>Loiret</v>
    <v>a6fbc858-6174-1507-1ef3-722b5331eb96</v>
    <v>en-GB</v>
    <v>Map</v>
  </rv>
  <rv s="0">
    <v>536870912</v>
    <v>Gard</v>
    <v>a2b00a36-67df-6330-1cb0-8b76f83f62ef</v>
    <v>en-GB</v>
    <v>Map</v>
  </rv>
  <rv s="0">
    <v>536870912</v>
    <v>Loir-et-Cher</v>
    <v>15209369-9104-c387-8520-a5f92fd0704c</v>
    <v>en-GB</v>
    <v>Map</v>
  </rv>
  <rv s="0">
    <v>536870912</v>
    <v>Vaucluse</v>
    <v>a190e32c-8b86-e903-d3ae-ae3e5feccb71</v>
    <v>en-GB</v>
    <v>Map</v>
  </rv>
  <rv s="0">
    <v>536870912</v>
    <v>Somme</v>
    <v>37ea7117-b9d2-d6e6-f85c-c89a0b536bc9</v>
    <v>en-GB</v>
    <v>Map</v>
  </rv>
  <rv s="0">
    <v>536870912</v>
    <v>Essonne</v>
    <v>0cc4a3e8-51e5-8308-126a-7f33952f640c</v>
    <v>en-GB</v>
    <v>Map</v>
  </rv>
  <rv s="0">
    <v>536870912</v>
    <v>Yvelines</v>
    <v>347a10bd-a260-932d-0437-44fbe26803c7</v>
    <v>en-GB</v>
    <v>Map</v>
  </rv>
  <rv s="0">
    <v>536870912</v>
    <v>Bas-Rhin</v>
    <v>43349d05-a47b-cc66-cf48-66301f22f744</v>
    <v>en-GB</v>
    <v>Map</v>
  </rv>
  <rv s="0">
    <v>536870912</v>
    <v>Haute-Vienne</v>
    <v>0e6e4aef-9741-f2df-dd2a-70065668ce21</v>
    <v>en-GB</v>
    <v>Map</v>
  </rv>
  <rv s="0">
    <v>536870912</v>
    <v>Gers</v>
    <v>ceea0c3c-7c1a-09ec-7796-1cce63160125</v>
    <v>en-GB</v>
    <v>Map</v>
  </rv>
  <rv s="0">
    <v>536870912</v>
    <v>Allier</v>
    <v>1106a57f-4262-a0a7-7bff-d7a1933e4000</v>
    <v>en-GB</v>
    <v>Map</v>
  </rv>
  <rv s="0">
    <v>536870912</v>
    <v>Puy-de-Dôme</v>
    <v>a8c0bbce-45c3-3fe6-28d3-08d27113db03</v>
    <v>en-GB</v>
    <v>Map</v>
  </rv>
  <rv s="0">
    <v>536870912</v>
    <v>Creuse</v>
    <v>dd371e57-c02d-2940-3824-8abcac3f5b16</v>
    <v>en-GB</v>
    <v>Map</v>
  </rv>
  <rv s="0">
    <v>536870912</v>
    <v>Finistère</v>
    <v>aab13240-a95c-948a-482c-51ffcf16db90</v>
    <v>en-GB</v>
    <v>Map</v>
  </rv>
  <rv s="0">
    <v>536870912</v>
    <v>Eure</v>
    <v>ed6304ad-df4b-13a8-59be-ea574dc5bae1</v>
    <v>en-GB</v>
    <v>Map</v>
  </rv>
  <rv s="0">
    <v>536870912</v>
    <v>Deux-Sèvres</v>
    <v>a5ffcc63-68c6-7a82-3a9e-7002aefac16b</v>
    <v>en-GB</v>
    <v>Map</v>
  </rv>
  <rv s="0">
    <v>536870912</v>
    <v>Isère</v>
    <v>12375c6d-9f12-163c-5c43-5b6f59406225</v>
    <v>en-GB</v>
    <v>Map</v>
  </rv>
  <rv s="0">
    <v>536870912</v>
    <v>Cher</v>
    <v>68e66cca-e778-a713-6053-2d9d229657f3</v>
    <v>en-GB</v>
    <v>Map</v>
  </rv>
  <rv s="0">
    <v>536870912</v>
    <v>Morbihan</v>
    <v>d60daed9-494d-85e7-d992-512a02eff123</v>
    <v>en-GB</v>
    <v>Map</v>
  </rv>
  <rv s="0">
    <v>536870912</v>
    <v>Manche</v>
    <v>30cb17cd-689e-aa53-7d74-ad51a66d71d8</v>
    <v>en-GB</v>
    <v>Map</v>
  </rv>
  <rv s="0">
    <v>536870912</v>
    <v>Doubs</v>
    <v>57dc7188-cb49-01c6-a78e-078be5045e3d</v>
    <v>en-GB</v>
    <v>Map</v>
  </rv>
  <rv s="0">
    <v>536870912</v>
    <v>Haute-Garonne</v>
    <v>c75adb65-dddc-9ed9-5ec6-599b9553fdac</v>
    <v>en-GB</v>
    <v>Map</v>
  </rv>
  <rv s="0">
    <v>536870912</v>
    <v>Aisne</v>
    <v>f675d7ad-5638-71f6-272f-3013bf6d8b52</v>
    <v>en-GB</v>
    <v>Map</v>
  </rv>
  <rv s="0">
    <v>536870912</v>
    <v>Ardennes</v>
    <v>2a95094e-9294-faa3-a8ab-8b2991b9e1a8</v>
    <v>en-GB</v>
    <v>Map</v>
  </rv>
  <rv s="0">
    <v>536870912</v>
    <v>Tarn</v>
    <v>83119498-14bb-1038-fdf0-bb1b17369b30</v>
    <v>en-GB</v>
    <v>Map</v>
  </rv>
  <rv s="0">
    <v>536870912</v>
    <v>Haute-Loire</v>
    <v>7d62611c-1129-1318-46a4-32493d6d49e6</v>
    <v>en-GB</v>
    <v>Map</v>
  </rv>
  <rv s="0">
    <v>536870912</v>
    <v>Haut-Rhin</v>
    <v>389dcf06-db1b-7fea-0231-4921fe772f1b</v>
    <v>en-GB</v>
    <v>Map</v>
  </rv>
  <rv s="0">
    <v>536870912</v>
    <v>Haute-Marne</v>
    <v>bcc5642c-f3a6-2f37-f938-154c57cf50cd</v>
    <v>en-GB</v>
    <v>Map</v>
  </rv>
  <rv s="0">
    <v>536870912</v>
    <v>Lozère</v>
    <v>51cda30d-0957-cc60-f449-7cedac5c2f5d</v>
    <v>en-GB</v>
    <v>Map</v>
  </rv>
  <rv s="0">
    <v>536870912</v>
    <v>Moselle</v>
    <v>7fc54835-e4c4-4cd9-af2a-bddfbd0c4e94</v>
    <v>en-GB</v>
    <v>Map</v>
  </rv>
  <rv s="0">
    <v>536870912</v>
    <v>Territoire de Belfort</v>
    <v>c2174bec-fbf1-67a3-1cbf-0e07fb3c9d85</v>
    <v>en-GB</v>
    <v>Map</v>
  </rv>
  <rv s="0">
    <v>536870912</v>
    <v>Tarn-et-Garonne</v>
    <v>54324480-3892-3992-76d4-5e1c8f8e2ea3</v>
    <v>en-GB</v>
    <v>Map</v>
  </rv>
  <rv s="0">
    <v>536870912</v>
    <v>Mayenne</v>
    <v>a2360257-339c-4162-b244-ce6258921bba</v>
    <v>en-GB</v>
    <v>Map</v>
  </rv>
  <rv s="0">
    <v>536870912</v>
    <v>Meuse</v>
    <v>4c4d9f68-e7be-4788-ae1c-689c307eb428</v>
    <v>en-GB</v>
    <v>Map</v>
  </rv>
  <rv s="0">
    <v>536870912</v>
    <v>Charente</v>
    <v>650da742-ab9d-e1cf-2b50-4b271b4c82ae</v>
    <v>en-GB</v>
    <v>Map</v>
  </rv>
  <rv s="0">
    <v>536870912</v>
    <v>Orne</v>
    <v>ef487664-1442-683b-96a6-483af8b24a73</v>
    <v>en-GB</v>
    <v>Map</v>
  </rv>
  <rv s="0">
    <v>536870912</v>
    <v>Nièvre</v>
    <v>cd451fbc-d1c0-f9b6-4fea-0866a8f9c27c</v>
    <v>en-GB</v>
    <v>Map</v>
  </rv>
  <rv s="0">
    <v>536870912</v>
    <v>Haute-Corse</v>
    <v>7cc29b94-94ac-e3ea-e501-0b782e54084b</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4">
    <v>11</v>
  </rv>
  <rv s="1">
    <fb>0.24229980509910898</fb>
    <v>106</v>
  </rv>
  <rv s="4">
    <v>12</v>
  </rv>
  <rv s="1">
    <fb>0.60699999999999998</fb>
    <v>106</v>
  </rv>
  <rv s="1">
    <fb>8.4270000457763714E-2</fb>
    <v>111</v>
  </rv>
  <rv s="1">
    <fb>54123364</fb>
    <v>12</v>
  </rv>
  <rv s="13">
    <v>#VALUE!</v>
    <v>en-GB</v>
    <v>c7bfe2de-4f82-e23c-ae42-8544b5b5c0ea</v>
    <v>536870912</v>
    <v>1</v>
    <v>103</v>
    <v>104</v>
    <v>France</v>
    <v>8</v>
    <v>9</v>
    <v>Map</v>
    <v>10</v>
    <v>105</v>
    <v>FR</v>
    <v>100</v>
    <v>101</v>
    <v>102</v>
    <v>103</v>
    <v>104</v>
    <v>105</v>
    <v>106</v>
    <v>107</v>
    <v>108</v>
    <v>EUR</v>
    <v>France, officially the French Republic, is a country primarily located in Western Europe, consisting of metropolitan France and several overseas regions and territories. The metropolitan area of France extends from the Rhine to the Atlantic Ocean and from the Mediterranean Sea to the English Channel and the North Sea. The overseas territories include French Guiana in South America and several islands in the Atlantic, Pacific and Indian Oceans. France borders Belgium, Luxembourg and Germany to the northeast, Switzerland, Monaco and Italy to the east, Andorra and Spain to the south, as well as the Netherlands, Suriname and Brazil in the Americas. The country's eighteen integral regions span a combined area of 643,801 km² and a total population of 67.4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time zones of any country, with a total of twelve.</v>
    <v>109</v>
    <v>110</v>
    <v>111</v>
    <v>112</v>
    <v>113</v>
    <v>114</v>
    <v>115</v>
    <v>116</v>
    <v>117</v>
    <v>118</v>
    <v>105</v>
    <v>126</v>
    <v>127</v>
    <v>128</v>
    <v>129</v>
    <v>130</v>
    <v>131</v>
    <v>France</v>
    <v>La Marseillaise</v>
    <v>132</v>
    <v>French Republic</v>
    <v>133</v>
    <v>134</v>
    <v>135</v>
    <v>136</v>
    <v>137</v>
    <v>138</v>
    <v>139</v>
    <v>140</v>
    <v>141</v>
    <v>142</v>
    <v>143</v>
    <v>257</v>
    <v>258</v>
    <v>259</v>
    <v>260</v>
    <v>261</v>
    <v>France</v>
    <v>262</v>
    <v>mdp/vdpid/84</v>
  </rv>
  <rv s="0">
    <v>536870912</v>
    <v>Île-de-France</v>
    <v>ba200862-fc37-6d22-3434-c6e709faa507</v>
    <v>en-GB</v>
    <v>Map</v>
  </rv>
  <rv s="1">
    <fb>105.4</fb>
    <v>12</v>
  </rv>
  <rv s="2">
    <v>10</v>
    <v>10</v>
    <v>120</v>
    <v>0</v>
    <v>Image of Paris</v>
  </rv>
  <rv s="1">
    <fb>48.856895000000002</fb>
    <v>24</v>
  </rv>
  <rv s="0">
    <v>805306368</v>
    <v>Anne Hidalgo (Mayor)</v>
    <v>f26212ed-b25d-e4f8-ecf0-85777b9d38cf</v>
    <v>en-GB</v>
    <v>Generic</v>
  </rv>
  <rv s="4">
    <v>13</v>
  </rv>
  <rv s="3">
    <v>https://www.bing.com/search?q=paris+france&amp;form=skydnc</v>
    <v>Learn more on Bing</v>
  </rv>
  <rv s="1">
    <fb>2.3508486999999998</fb>
    <v>24</v>
  </rv>
  <rv s="1">
    <fb>2244000</fb>
    <v>12</v>
  </rv>
  <rv s="4">
    <v>14</v>
  </rv>
  <rv s="14">
    <v>#VALUE!</v>
    <v>en-GB</v>
    <v>85584d24-2116-5b98-89f9-5714db931ac6</v>
    <v>536870912</v>
    <v>1</v>
    <v>117</v>
    <v>118</v>
    <v>Paris</v>
    <v>8</v>
    <v>9</v>
    <v>Map</v>
    <v>10</v>
    <v>119</v>
    <v>264</v>
    <v>265</v>
    <v>99</v>
    <v>Paris is the capital and most populous city of France, with an estimated population of 2,175,601 residents as of 2018, in an area of more than 105 square kilometres. Since the 17th century, Paris has been one of Europe's major centres of finance, diplomacy, commerce, fashion, science and arts. The City of Paris is the centre and seat of government of the Île-de-France, or Paris Region, which has an estimated official 2017 population of 12,174,880, or about 18 percent of the population of France.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a par with Singapore and Hong Kong, in 2018.</v>
    <v>266</v>
    <v>267</v>
    <v>269</v>
    <v>270</v>
    <v>271</v>
    <v>Paris</v>
    <v>272</v>
    <v>273</v>
    <v>Paris</v>
    <v>mdp/vdpid/7012570570818584578</v>
  </rv>
  <rv s="0">
    <v>536870912</v>
    <v>Germany</v>
    <v>75c62d8e-1449-4e4d-b188-d9e88f878dd9</v>
    <v>en-GB</v>
    <v>Map</v>
  </rv>
  <rv s="1">
    <fb>0.47678612319670299</fb>
    <v>106</v>
  </rv>
  <rv s="1">
    <fb>357022</fb>
    <v>12</v>
  </rv>
  <rv s="1">
    <fb>180000</fb>
    <v>12</v>
  </rv>
  <rv s="1">
    <fb>9.5</fb>
    <v>14</v>
  </rv>
  <rv s="1">
    <fb>49</fb>
    <v>73</v>
  </rv>
  <rv s="0">
    <v>536870912</v>
    <v>Berlin</v>
    <v>42784943-7c23-7672-5527-06f89b965cdf</v>
    <v>en-GB</v>
    <v>Map</v>
  </rv>
  <rv s="1">
    <fb>727972.84</fb>
    <v>12</v>
  </rv>
  <rv s="1">
    <fb>112.854887342124</fb>
    <v>107</v>
  </rv>
  <rv s="1">
    <fb>1.4456670146976E-2</fb>
    <v>106</v>
  </rv>
  <rv s="1">
    <fb>7035.4829747167596</fb>
    <v>12</v>
  </rv>
  <rv s="1">
    <fb>1.56</fb>
    <v>14</v>
  </rv>
  <rv s="1">
    <fb>0.326912067781085</fb>
    <v>106</v>
  </rv>
  <rv s="1">
    <fb>78.862551056754995</fb>
    <v>108</v>
  </rv>
  <rv s="1">
    <fb>3845630030823.52</fb>
    <v>74</v>
  </rv>
  <rv s="1">
    <fb>1.0402236</fb>
    <v>106</v>
  </rv>
  <rv s="1">
    <fb>0.70246649999999999</fb>
    <v>106</v>
  </rv>
  <rv s="2">
    <v>11</v>
    <v>10</v>
    <v>130</v>
    <v>0</v>
    <v>Image of Germany</v>
  </rv>
  <rv s="1">
    <fb>3.1</fb>
    <v>108</v>
  </rv>
  <rv s="0">
    <v>805306368</v>
    <v>Angela Merkel (Chancellor)</v>
    <v>20a421c6-2c02-4652-7fb8-389a0de91a81</v>
    <v>en-GB</v>
    <v>Generic</v>
  </rv>
  <rv s="0">
    <v>805306368</v>
    <v>Horst Seehofer (Minister)</v>
    <v>4635cdcd-02b9-5792-0733-bf83c11f8cd4</v>
    <v>en-GB</v>
    <v>Generic</v>
  </rv>
  <rv s="0">
    <v>805306368</v>
    <v>Peter Altmaier (Minister)</v>
    <v>3d95f70d-7234-720a-54cb-ed3fa7fffd7f</v>
    <v>en-GB</v>
    <v>Generic</v>
  </rv>
  <rv s="0">
    <v>805306368</v>
    <v>Frank-Walter Steinmeier (President)</v>
    <v>a6d595f9-116c-57de-2b35-48e9bde9f83d</v>
    <v>en-GB</v>
    <v>Generic</v>
  </rv>
  <rv s="4">
    <v>15</v>
  </rv>
  <rv s="3">
    <v>https://www.bing.com/search?q=germany&amp;form=skydnc</v>
    <v>Learn more on Bing</v>
  </rv>
  <rv s="1">
    <fb>80.892682926829295</fb>
    <v>108</v>
  </rv>
  <rv s="1">
    <fb>2098173930000</fb>
    <v>74</v>
  </rv>
  <rv s="1">
    <fb>7</fb>
    <v>108</v>
  </rv>
  <rv s="1">
    <fb>9.99</fb>
    <v>109</v>
  </rv>
  <rv s="4">
    <v>16</v>
  </rv>
  <rv s="1">
    <fb>0.12528421940000001</fb>
    <v>106</v>
  </rv>
  <rv s="1">
    <fb>4.2488000000000001</fb>
    <v>14</v>
  </rv>
  <rv s="1">
    <fb>83132799</fb>
    <v>12</v>
  </rv>
  <rv s="1">
    <fb>0.22800000000000001</fb>
    <v>106</v>
  </rv>
  <rv s="1">
    <fb>0.24600000000000002</fb>
    <v>106</v>
  </rv>
  <rv s="1">
    <fb>0.39600000000000002</fb>
    <v>106</v>
  </rv>
  <rv s="1">
    <fb>2.8999999999999998E-2</fb>
    <v>106</v>
  </rv>
  <rv s="1">
    <fb>7.5999999999999998E-2</fb>
    <v>106</v>
  </rv>
  <rv s="1">
    <fb>0.128</fb>
    <v>106</v>
  </rv>
  <rv s="1">
    <fb>0.17100000000000001</fb>
    <v>106</v>
  </rv>
  <rv s="1">
    <fb>0.60811000823974604</fb>
    <v>106</v>
  </rv>
  <rv s="0">
    <v>536870912</v>
    <v>Hamburg</v>
    <v>0937ec8c-54f7-94c7-d7b8-0ea8c6cfce6f</v>
    <v>en-GB</v>
    <v>Map</v>
  </rv>
  <rv s="0">
    <v>536870912</v>
    <v>Bavaria</v>
    <v>e4f7e69f-e1bc-189a-d23d-b2ecee6a88d5</v>
    <v>en-GB</v>
    <v>Map</v>
  </rv>
  <rv s="0">
    <v>536870912</v>
    <v>Saarland</v>
    <v>077b3058-0078-d492-aee0-52b8d21ee39e</v>
    <v>en-GB</v>
    <v>Map</v>
  </rv>
  <rv s="0">
    <v>536870912</v>
    <v>Brandenburg</v>
    <v>c841173c-24ae-1249-8be1-c2ff2ec02111</v>
    <v>en-GB</v>
    <v>Map</v>
  </rv>
  <rv s="0">
    <v>536870912</v>
    <v>Saxony</v>
    <v>db04ed86-d227-952f-dbae-2881e92d2d0a</v>
    <v>en-GB</v>
    <v>Map</v>
  </rv>
  <rv s="0">
    <v>536870912</v>
    <v>Schleswig-Holstein</v>
    <v>6dde426c-96c7-18bd-f4e1-b41b7575557a</v>
    <v>en-GB</v>
    <v>Map</v>
  </rv>
  <rv s="0">
    <v>536870912</v>
    <v>Baden-Württemberg</v>
    <v>e4767d1d-15fd-a8bd-1fcd-f8214d3c189f</v>
    <v>en-GB</v>
    <v>Map</v>
  </rv>
  <rv s="0">
    <v>536870912</v>
    <v>North Rhine-Westphalia</v>
    <v>7192ac29-308b-9018-2da7-1d16b5afb233</v>
    <v>en-GB</v>
    <v>Map</v>
  </rv>
  <rv s="0">
    <v>536870912</v>
    <v>Mecklenburg-Vorpommern</v>
    <v>b0adc1b4-6fe2-3ad0-81e1-78c9ba53cedb</v>
    <v>en-GB</v>
    <v>Map</v>
  </rv>
  <rv s="0">
    <v>536870912</v>
    <v>Rhineland-Palatinate</v>
    <v>b2634da1-26f3-4709-d63d-9f9489a33d9c</v>
    <v>en-GB</v>
    <v>Map</v>
  </rv>
  <rv s="0">
    <v>536870912</v>
    <v>Hesse</v>
    <v>90fbe078-3753-40db-ff12-40aa58e76c5f</v>
    <v>en-GB</v>
    <v>Map</v>
  </rv>
  <rv s="0">
    <v>536870912</v>
    <v>Lower Saxony</v>
    <v>c91589e2-9db8-e9f2-b60d-1000c3502bc2</v>
    <v>en-GB</v>
    <v>Map</v>
  </rv>
  <rv s="0">
    <v>536870912</v>
    <v>Saxony-Anhalt</v>
    <v>6af91c75-020d-7d63-0e2d-ab73f9f73280</v>
    <v>en-GB</v>
    <v>Map</v>
  </rv>
  <rv s="0">
    <v>536870912</v>
    <v>Bremen</v>
    <v>70a6262d-6ded-6a1a-8a3d-e24538d50a05</v>
    <v>en-GB</v>
    <v>Map</v>
  </rv>
  <rv s="4">
    <v>17</v>
  </rv>
  <rv s="1">
    <fb>0.11505903952014901</fb>
    <v>106</v>
  </rv>
  <rv s="1">
    <fb>0.48799999999999999</fb>
    <v>106</v>
  </rv>
  <rv s="1">
    <fb>3.0429999828338602E-2</fb>
    <v>111</v>
  </rv>
  <rv s="1">
    <fb>64324835</fb>
    <v>12</v>
  </rv>
  <rv s="13">
    <v>#VALUE!</v>
    <v>en-GB</v>
    <v>75c62d8e-1449-4e4d-b188-d9e88f878dd9</v>
    <v>536870912</v>
    <v>1</v>
    <v>128</v>
    <v>104</v>
    <v>Germany</v>
    <v>8</v>
    <v>9</v>
    <v>Map</v>
    <v>10</v>
    <v>129</v>
    <v>DE</v>
    <v>276</v>
    <v>277</v>
    <v>278</v>
    <v>279</v>
    <v>280</v>
    <v>281</v>
    <v>282</v>
    <v>283</v>
    <v>284</v>
    <v>EUR</v>
    <v>Germany, officially the Federal Republic of Germany, is a country in Central Europe. It is situated between the Baltic and North seas to the north, and the Alps to the south; covering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Germany is the second-most populous country in Europe after Russia, as well as the most populous member state of the European Union. Its capital and largest city is Berlin, and its financial centre is Frankfurt; the largest urban area is the Ruhr.</v>
    <v>285</v>
    <v>286</v>
    <v>287</v>
    <v>288</v>
    <v>113</v>
    <v>289</v>
    <v>290</v>
    <v>291</v>
    <v>292</v>
    <v>293</v>
    <v>281</v>
    <v>298</v>
    <v>299</v>
    <v>300</v>
    <v>301</v>
    <v>302</v>
    <v>303</v>
    <v>Germany</v>
    <v>Deutschlandlied</v>
    <v>304</v>
    <v>Federal Republic of Germany</v>
    <v>305</v>
    <v>306</v>
    <v>307</v>
    <v>308</v>
    <v>309</v>
    <v>310</v>
    <v>311</v>
    <v>312</v>
    <v>313</v>
    <v>314</v>
    <v>315</v>
    <v>330</v>
    <v>331</v>
    <v>259</v>
    <v>332</v>
    <v>333</v>
    <v>Germany</v>
    <v>334</v>
    <v>mdp/vdpid/94</v>
  </rv>
  <rv s="1">
    <fb>891.85</fb>
    <v>12</v>
  </rv>
  <rv s="1">
    <fb>1794936</fb>
    <v>12</v>
  </rv>
  <rv s="1">
    <fb>1868905</fb>
    <v>12</v>
  </rv>
  <rv s="2">
    <v>12</v>
    <v>10</v>
    <v>138</v>
    <v>0</v>
    <v>Image of Berlin</v>
  </rv>
  <rv s="3">
    <v>https://www.bing.com/search?q=berlin+germany&amp;form=skydnc</v>
    <v>Learn more on Bing</v>
  </rv>
  <rv s="1">
    <fb>1.83</fb>
    <v>14</v>
  </rv>
  <rv s="1">
    <fb>3769495</fb>
    <v>12</v>
  </rv>
  <rv s="4">
    <v>18</v>
  </rv>
  <rv s="15">
    <v>#VALUE!</v>
    <v>en-GB</v>
    <v>42784943-7c23-7672-5527-06f89b965cdf</v>
    <v>536870912</v>
    <v>1</v>
    <v>135</v>
    <v>136</v>
    <v>Berlin</v>
    <v>8</v>
    <v>9</v>
    <v>Map</v>
    <v>10</v>
    <v>137</v>
    <v>DE-BE</v>
    <v>336</v>
    <v>275</v>
    <v>Berlin is the capital and largest city of Germany by both area and population. Its 3,769,495 inhabitants, as of 31 December 2019 makes it the most-populous city of the European Union, according to population within city limits. One of Germany's 16 constituent states, Berlin is surrounded by the state of Brandenburg, and contiguous with Potsdam, Brandenburg's capital. Berlin's urban area has a population of around 4.5 million and is the second most populous urban area in Germany after the Ruhr. The Berlin-Brandenburg capital region has about six million inhabitants and is Germany's third-largest metropolitan region after the Rhine-Ruhr and Rhine-Main regions.</v>
    <v>337</v>
    <v>338</v>
    <v>339</v>
    <v>340</v>
    <v>Berlin</v>
    <v>341</v>
    <v>342</v>
    <v>343</v>
    <v>Berlin</v>
    <v>mdp/vdpid/7017957146650214401</v>
  </rv>
  <rv s="16">
    <v>139</v>
    <v>R5-D4</v>
    <v>140</v>
    <v>Generic</v>
    <v>NA</v>
    <v>red</v>
    <v>NA</v>
    <v>NA</v>
    <v>97</v>
    <v>Tatooine</v>
    <v>32</v>
    <v>R5-D4</v>
    <v>white, red</v>
    <v>Droid</v>
    <v>R5-D4</v>
  </rv>
  <rv s="17">
    <v>141</v>
    <v>Alderaan</v>
    <v>140</v>
    <v>Generic</v>
    <v>temperate</v>
    <v>12500</v>
    <v>1 standard</v>
    <v>Alderaan</v>
    <v>364</v>
    <v>2000000000</v>
    <v>24</v>
    <v>40</v>
    <v>grasslands, mountains</v>
    <v>Alderaan</v>
  </rv>
  <rv s="18">
    <v>141</v>
    <v>Aleen Minor</v>
    <v>140</v>
    <v>Generic</v>
    <v>NA</v>
    <v>NA</v>
    <v>NA</v>
    <v>Aleen Minor</v>
    <v/>
    <v>NA</v>
    <v/>
    <v>NA</v>
    <v>NA</v>
    <v>Aleen Minor</v>
  </rv>
  <rv s="17">
    <v>141</v>
    <v>Bespin</v>
    <v>140</v>
    <v>Generic</v>
    <v>temperate</v>
    <v>118000</v>
    <v>1.5 (surface), 1 standard (Cloud City)</v>
    <v>Bespin</v>
    <v>5110</v>
    <v>6000000</v>
    <v>12</v>
    <v>0</v>
    <v>gas giant</v>
    <v>Bespin</v>
  </rv>
  <rv s="17">
    <v>141</v>
    <v>Bestine IV</v>
    <v>140</v>
    <v>Generic</v>
    <v>temperate</v>
    <v>6400</v>
    <v>NA</v>
    <v>Bestine IV</v>
    <v>680</v>
    <v>62000000</v>
    <v>26</v>
    <v>98</v>
    <v>rocky islands, oceans</v>
    <v>Bestine IV</v>
  </rv>
  <rv s="17">
    <v>141</v>
    <v>Cato Neimoidia</v>
    <v>140</v>
    <v>Generic</v>
    <v>temperate, moist</v>
    <v>0</v>
    <v>1 standard</v>
    <v>Cato Neimoidia</v>
    <v>278</v>
    <v>10000000</v>
    <v>25</v>
    <v>NA</v>
    <v>mountains, fields, forests, rock arches</v>
    <v>Cato Neimoidia</v>
  </rv>
  <rv s="17">
    <v>141</v>
    <v>Cerea</v>
    <v>140</v>
    <v>Generic</v>
    <v>temperate</v>
    <v>NA</v>
    <v>1</v>
    <v>Cerea</v>
    <v>386</v>
    <v>450000000</v>
    <v>27</v>
    <v>20</v>
    <v>verdant</v>
    <v>Cerea</v>
  </rv>
  <rv s="17">
    <v>141</v>
    <v>Champala</v>
    <v>140</v>
    <v>Generic</v>
    <v>temperate</v>
    <v>NA</v>
    <v>1</v>
    <v>Champala</v>
    <v>318</v>
    <v>3500000000</v>
    <v>27</v>
    <v>NA</v>
    <v>oceans, rainforests, plateaus</v>
    <v>Champala</v>
  </rv>
  <rv s="17">
    <v>141</v>
    <v>Chandrila</v>
    <v>140</v>
    <v>Generic</v>
    <v>temperate</v>
    <v>13500</v>
    <v>1</v>
    <v>Chandrila</v>
    <v>368</v>
    <v>1200000000</v>
    <v>20</v>
    <v>40</v>
    <v>plains, forests</v>
    <v>Chandrila</v>
  </rv>
  <rv s="18">
    <v>141</v>
    <v>Concord Dawn</v>
    <v>140</v>
    <v>Generic</v>
    <v>NA</v>
    <v>NA</v>
    <v>NA</v>
    <v>Concord Dawn</v>
    <v/>
    <v>NA</v>
    <v/>
    <v>NA</v>
    <v>jungles, forests, deserts</v>
    <v>Concord Dawn</v>
  </rv>
  <rv s="17">
    <v>141</v>
    <v>Corellia</v>
    <v>140</v>
    <v>Generic</v>
    <v>temperate</v>
    <v>11000</v>
    <v>1 standard</v>
    <v>Corellia</v>
    <v>329</v>
    <v>3000000000</v>
    <v>25</v>
    <v>70</v>
    <v>plains, urban, hills, forests</v>
    <v>Corellia</v>
  </rv>
  <rv s="17">
    <v>141</v>
    <v>Coruscant</v>
    <v>140</v>
    <v>Generic</v>
    <v>temperate</v>
    <v>12240</v>
    <v>1 standard</v>
    <v>Coruscant</v>
    <v>368</v>
    <v>1000000000000</v>
    <v>24</v>
    <v>NA</v>
    <v>cityscape, mountains</v>
    <v>Coruscant</v>
  </rv>
  <rv s="17">
    <v>141</v>
    <v>Dagobah</v>
    <v>140</v>
    <v>Generic</v>
    <v>murky</v>
    <v>8900</v>
    <v>N/A</v>
    <v>Dagobah</v>
    <v>341</v>
    <v>NA</v>
    <v>23</v>
    <v>8</v>
    <v>swamp, jungles</v>
    <v>Dagobah</v>
  </rv>
  <rv s="17">
    <v>141</v>
    <v>Dantooine</v>
    <v>140</v>
    <v>Generic</v>
    <v>temperate</v>
    <v>9830</v>
    <v>1 standard</v>
    <v>Dantooine</v>
    <v>378</v>
    <v>1000</v>
    <v>25</v>
    <v>NA</v>
    <v>oceans, savannas, mountains, grasslands</v>
    <v>Dantooine</v>
  </rv>
  <rv s="17">
    <v>141</v>
    <v>Dathomir</v>
    <v>140</v>
    <v>Generic</v>
    <v>temperate</v>
    <v>10480</v>
    <v>0.9</v>
    <v>Dathomir</v>
    <v>491</v>
    <v>5200</v>
    <v>24</v>
    <v>NA</v>
    <v>forests, deserts, savannas</v>
    <v>Dathomir</v>
  </rv>
  <rv s="17">
    <v>141</v>
    <v>Dorin</v>
    <v>140</v>
    <v>Generic</v>
    <v>temperate</v>
    <v>13400</v>
    <v>1</v>
    <v>Dorin</v>
    <v>409</v>
    <v>NA</v>
    <v>22</v>
    <v>NA</v>
    <v>NA</v>
    <v>Dorin</v>
  </rv>
  <rv s="17">
    <v>141</v>
    <v>Endor</v>
    <v>140</v>
    <v>Generic</v>
    <v>temperate</v>
    <v>4900</v>
    <v>0.85 standard</v>
    <v>Endor</v>
    <v>402</v>
    <v>30000000</v>
    <v>18</v>
    <v>8</v>
    <v>forests, mountains, lakes</v>
    <v>Endor</v>
  </rv>
  <rv s="17">
    <v>141</v>
    <v>Eriadu</v>
    <v>140</v>
    <v>Generic</v>
    <v>polluted</v>
    <v>13490</v>
    <v>1 standard</v>
    <v>Eriadu</v>
    <v>360</v>
    <v>22000000000</v>
    <v>24</v>
    <v>NA</v>
    <v>cityscape</v>
    <v>Eriadu</v>
  </rv>
  <rv s="17">
    <v>141</v>
    <v>Felucia</v>
    <v>140</v>
    <v>Generic</v>
    <v>hot, humid</v>
    <v>9100</v>
    <v>0.75 standard</v>
    <v>Felucia</v>
    <v>231</v>
    <v>8500000</v>
    <v>34</v>
    <v>NA</v>
    <v>fungus forests</v>
    <v>Felucia</v>
  </rv>
  <rv s="17">
    <v>141</v>
    <v>Geonosis</v>
    <v>140</v>
    <v>Generic</v>
    <v>temperate, arid</v>
    <v>11370</v>
    <v>0.9 standard</v>
    <v>Geonosis</v>
    <v>256</v>
    <v>100000000000</v>
    <v>30</v>
    <v>5</v>
    <v>rock, desert, mountain, barren</v>
    <v>Geonosis</v>
  </rv>
  <rv s="17">
    <v>141</v>
    <v>Glee Anselm</v>
    <v>140</v>
    <v>Generic</v>
    <v>tropical, temperate</v>
    <v>15600</v>
    <v>1</v>
    <v>Glee Anselm</v>
    <v>206</v>
    <v>500000000</v>
    <v>33</v>
    <v>80</v>
    <v>lakes, islands, swamps, seas</v>
    <v>Glee Anselm</v>
  </rv>
  <rv s="17">
    <v>141</v>
    <v>Haruun Kal</v>
    <v>140</v>
    <v>Generic</v>
    <v>temperate</v>
    <v>10120</v>
    <v>0.98</v>
    <v>Haruun Kal</v>
    <v>383</v>
    <v>705300</v>
    <v>25</v>
    <v>NA</v>
    <v>toxic cloudsea, plateaus, volcanoes</v>
    <v>Haruun Kal</v>
  </rv>
  <rv s="17">
    <v>141</v>
    <v>Hoth</v>
    <v>140</v>
    <v>Generic</v>
    <v>frozen</v>
    <v>7200</v>
    <v>1.1 standard</v>
    <v>Hoth</v>
    <v>549</v>
    <v>NA</v>
    <v>23</v>
    <v>100</v>
    <v>tundra, ice caves, mountain ranges</v>
    <v>Hoth</v>
  </rv>
  <rv s="17">
    <v>141</v>
    <v>Iktotch</v>
    <v>140</v>
    <v>Generic</v>
    <v>arid, rocky, windy</v>
    <v>NA</v>
    <v>1</v>
    <v>Iktotch</v>
    <v>481</v>
    <v>NA</v>
    <v>22</v>
    <v>NA</v>
    <v>rocky</v>
    <v>Iktotch</v>
  </rv>
  <rv s="17">
    <v>141</v>
    <v>Iridonia</v>
    <v>140</v>
    <v>Generic</v>
    <v>NA</v>
    <v>NA</v>
    <v>NA</v>
    <v>Iridonia</v>
    <v>413</v>
    <v>NA</v>
    <v>29</v>
    <v>NA</v>
    <v>rocky canyons, acid pools</v>
    <v>Iridonia</v>
  </rv>
  <rv s="18">
    <v>141</v>
    <v>Jakku</v>
    <v>140</v>
    <v>Generic</v>
    <v>NA</v>
    <v>NA</v>
    <v>NA</v>
    <v>Jakku</v>
    <v/>
    <v>NA</v>
    <v/>
    <v>NA</v>
    <v>deserts</v>
    <v>Jakku</v>
  </rv>
  <rv s="17">
    <v>141</v>
    <v>Kalee</v>
    <v>140</v>
    <v>Generic</v>
    <v>arid, temperate, tropical</v>
    <v>13850</v>
    <v>1</v>
    <v>Kalee</v>
    <v>378</v>
    <v>4000000000</v>
    <v>23</v>
    <v>NA</v>
    <v>rainforests, cliffs, canyons, seas</v>
    <v>Kalee</v>
  </rv>
  <rv s="17">
    <v>141</v>
    <v>Kamino</v>
    <v>140</v>
    <v>Generic</v>
    <v>temperate</v>
    <v>19720</v>
    <v>1 standard</v>
    <v>Kamino</v>
    <v>463</v>
    <v>1000000000</v>
    <v>27</v>
    <v>100</v>
    <v>ocean</v>
    <v>Kamino</v>
  </rv>
  <rv s="17">
    <v>141</v>
    <v>Kashyyyk</v>
    <v>140</v>
    <v>Generic</v>
    <v>tropical</v>
    <v>12765</v>
    <v>1 standard</v>
    <v>Kashyyyk</v>
    <v>381</v>
    <v>45000000</v>
    <v>26</v>
    <v>60</v>
    <v>jungle, forests, lakes, rivers</v>
    <v>Kashyyyk</v>
  </rv>
  <rv s="17">
    <v>141</v>
    <v>Malastare</v>
    <v>140</v>
    <v>Generic</v>
    <v>arid, temperate, tropical</v>
    <v>18880</v>
    <v>1.56</v>
    <v>Malastare</v>
    <v>201</v>
    <v>2000000000</v>
    <v>26</v>
    <v>NA</v>
    <v>swamps, deserts, jungles, mountains</v>
    <v>Malastare</v>
  </rv>
  <rv s="18">
    <v>141</v>
    <v>Mirial</v>
    <v>140</v>
    <v>Generic</v>
    <v>NA</v>
    <v>NA</v>
    <v>NA</v>
    <v>Mirial</v>
    <v/>
    <v>NA</v>
    <v/>
    <v>NA</v>
    <v>deserts</v>
    <v>Mirial</v>
  </rv>
  <rv s="17">
    <v>141</v>
    <v>Mon Cala</v>
    <v>140</v>
    <v>Generic</v>
    <v>temperate</v>
    <v>11030</v>
    <v>1</v>
    <v>Mon Cala</v>
    <v>398</v>
    <v>27000000000</v>
    <v>21</v>
    <v>100</v>
    <v>oceans, reefs, islands</v>
    <v>Mon Cala</v>
  </rv>
  <rv s="17">
    <v>141</v>
    <v>Mustafar</v>
    <v>140</v>
    <v>Generic</v>
    <v>hot</v>
    <v>4200</v>
    <v>1 standard</v>
    <v>Mustafar</v>
    <v>412</v>
    <v>20000</v>
    <v>36</v>
    <v>0</v>
    <v>volcanoes, lava rivers, mountains, caves</v>
    <v>Mustafar</v>
  </rv>
  <rv s="17">
    <v>141</v>
    <v>Muunilinst</v>
    <v>140</v>
    <v>Generic</v>
    <v>temperate</v>
    <v>13800</v>
    <v>1</v>
    <v>Muunilinst</v>
    <v>412</v>
    <v>5000000000</v>
    <v>28</v>
    <v>25</v>
    <v>plains, forests, hills, mountains</v>
    <v>Muunilinst</v>
  </rv>
  <rv s="17">
    <v>141</v>
    <v>Mygeeto</v>
    <v>140</v>
    <v>Generic</v>
    <v>frigid</v>
    <v>10088</v>
    <v>1 standard</v>
    <v>Mygeeto</v>
    <v>167</v>
    <v>19000000</v>
    <v>12</v>
    <v>NA</v>
    <v>glaciers, mountains, ice canyons</v>
    <v>Mygeeto</v>
  </rv>
  <rv s="17">
    <v>141</v>
    <v>NA</v>
    <v>140</v>
    <v>Generic</v>
    <v>NA</v>
    <v>0</v>
    <v>NA</v>
    <v>NA</v>
    <v>0</v>
    <v>NA</v>
    <v>0</v>
    <v>NA</v>
    <v>NA</v>
    <v>NA</v>
  </rv>
  <rv s="17">
    <v>141</v>
    <v>Naboo</v>
    <v>140</v>
    <v>Generic</v>
    <v>temperate</v>
    <v>12120</v>
    <v>1 standard</v>
    <v>Naboo</v>
    <v>312</v>
    <v>4500000000</v>
    <v>26</v>
    <v>12</v>
    <v>grassy hills, swamps, forests, mountains</v>
    <v>Naboo</v>
  </rv>
  <rv s="17">
    <v>141</v>
    <v>Nal Hutta</v>
    <v>140</v>
    <v>Generic</v>
    <v>temperate</v>
    <v>12150</v>
    <v>1 standard</v>
    <v>Nal Hutta</v>
    <v>413</v>
    <v>7000000000</v>
    <v>87</v>
    <v>NA</v>
    <v>urban, oceans, swamps, bogs</v>
    <v>Nal Hutta</v>
  </rv>
  <rv s="18">
    <v>141</v>
    <v>Ojom</v>
    <v>140</v>
    <v>Generic</v>
    <v>frigid</v>
    <v>NA</v>
    <v>NA</v>
    <v>Ojom</v>
    <v/>
    <v>500000000</v>
    <v/>
    <v>100</v>
    <v>oceans, glaciers</v>
    <v>Ojom</v>
  </rv>
  <rv s="17">
    <v>141</v>
    <v>Ord Mantell</v>
    <v>140</v>
    <v>Generic</v>
    <v>temperate</v>
    <v>14050</v>
    <v>1 standard</v>
    <v>Ord Mantell</v>
    <v>334</v>
    <v>4000000000</v>
    <v>26</v>
    <v>10</v>
    <v>plains, seas, mesas</v>
    <v>Ord Mantell</v>
  </rv>
  <rv s="17">
    <v>141</v>
    <v>Polis Massa</v>
    <v>140</v>
    <v>Generic</v>
    <v xml:space="preserve">artificial temperate </v>
    <v>0</v>
    <v>0.56 standard</v>
    <v>Polis Massa</v>
    <v>590</v>
    <v>1000000</v>
    <v>24</v>
    <v>0</v>
    <v>airless asteroid</v>
    <v>Polis Massa</v>
  </rv>
  <rv s="18">
    <v>141</v>
    <v>Quermia</v>
    <v>140</v>
    <v>Generic</v>
    <v>NA</v>
    <v>NA</v>
    <v>NA</v>
    <v>Quermia</v>
    <v/>
    <v>NA</v>
    <v/>
    <v>NA</v>
    <v>NA</v>
    <v>Quermia</v>
  </rv>
  <rv s="17">
    <v>141</v>
    <v>Rodia</v>
    <v>140</v>
    <v>Generic</v>
    <v>hot</v>
    <v>7549</v>
    <v>1 standard</v>
    <v>Rodia</v>
    <v>305</v>
    <v>1300000000</v>
    <v>29</v>
    <v>60</v>
    <v>jungles, oceans, urban, swamps</v>
    <v>Rodia</v>
  </rv>
  <rv s="17">
    <v>141</v>
    <v>Ryloth</v>
    <v>140</v>
    <v>Generic</v>
    <v>temperate, arid, subartic</v>
    <v>10600</v>
    <v>1</v>
    <v>Ryloth</v>
    <v>305</v>
    <v>1500000000</v>
    <v>30</v>
    <v>5</v>
    <v>mountains, valleys, deserts, tundra</v>
    <v>Ryloth</v>
  </rv>
  <rv s="17">
    <v>141</v>
    <v>Saleucami</v>
    <v>140</v>
    <v>Generic</v>
    <v>hot</v>
    <v>14920</v>
    <v>NA</v>
    <v>Saleucami</v>
    <v>392</v>
    <v>1400000000</v>
    <v>26</v>
    <v>NA</v>
    <v>caves, desert, mountains, volcanoes</v>
    <v>Saleucami</v>
  </rv>
  <rv s="18">
    <v>141</v>
    <v>Serenno</v>
    <v>140</v>
    <v>Generic</v>
    <v>NA</v>
    <v>NA</v>
    <v>NA</v>
    <v>Serenno</v>
    <v/>
    <v>NA</v>
    <v/>
    <v>NA</v>
    <v>rainforests, rivers, mountains</v>
    <v>Serenno</v>
  </rv>
  <rv s="18">
    <v>141</v>
    <v>Shili</v>
    <v>140</v>
    <v>Generic</v>
    <v>temperate</v>
    <v>NA</v>
    <v>1</v>
    <v>Shili</v>
    <v/>
    <v>NA</v>
    <v/>
    <v>NA</v>
    <v>cities, savannahs, seas, plains</v>
    <v>Shili</v>
  </rv>
  <rv s="17">
    <v>141</v>
    <v>Skako</v>
    <v>140</v>
    <v>Generic</v>
    <v>temperate</v>
    <v>NA</v>
    <v>1</v>
    <v>Skako</v>
    <v>384</v>
    <v>500000000000</v>
    <v>27</v>
    <v>NA</v>
    <v>urban, vines</v>
    <v>Skako</v>
  </rv>
  <rv s="17">
    <v>141</v>
    <v>Socorro</v>
    <v>140</v>
    <v>Generic</v>
    <v>arid</v>
    <v>0</v>
    <v>1 standard</v>
    <v>Socorro</v>
    <v>326</v>
    <v>300000000</v>
    <v>20</v>
    <v>NA</v>
    <v>deserts, mountains</v>
    <v>Socorro</v>
  </rv>
  <rv s="18">
    <v>141</v>
    <v>Stewjon</v>
    <v>140</v>
    <v>Generic</v>
    <v>temperate</v>
    <v>0</v>
    <v>1 standard</v>
    <v>Stewjon</v>
    <v/>
    <v>NA</v>
    <v/>
    <v>NA</v>
    <v>grass</v>
    <v>Stewjon</v>
  </rv>
  <rv s="17">
    <v>141</v>
    <v>Sullust</v>
    <v>140</v>
    <v>Generic</v>
    <v>superheated</v>
    <v>12780</v>
    <v>1</v>
    <v>Sullust</v>
    <v>263</v>
    <v>18500000000</v>
    <v>20</v>
    <v>5</v>
    <v>mountains, volcanoes, rocky deserts</v>
    <v>Sullust</v>
  </rv>
  <rv s="17">
    <v>141</v>
    <v>Tatooine</v>
    <v>140</v>
    <v>Generic</v>
    <v>arid</v>
    <v>10465</v>
    <v>1 standard</v>
    <v>Tatooine</v>
    <v>304</v>
    <v>200000</v>
    <v>23</v>
    <v>1</v>
    <v>desert</v>
    <v>Tatooine</v>
  </rv>
  <rv s="18">
    <v>141</v>
    <v>Tholoth</v>
    <v>140</v>
    <v>Generic</v>
    <v>NA</v>
    <v>NA</v>
    <v>NA</v>
    <v>Tholoth</v>
    <v/>
    <v>NA</v>
    <v/>
    <v>NA</v>
    <v>NA</v>
    <v>Tholoth</v>
  </rv>
  <rv s="17">
    <v>141</v>
    <v>Toydaria</v>
    <v>140</v>
    <v>Generic</v>
    <v>temperate</v>
    <v>7900</v>
    <v>1</v>
    <v>Toydaria</v>
    <v>184</v>
    <v>11000000</v>
    <v>21</v>
    <v>NA</v>
    <v>swamps, lakes</v>
    <v>Toydaria</v>
  </rv>
  <rv s="17">
    <v>141</v>
    <v>Trandosha</v>
    <v>140</v>
    <v>Generic</v>
    <v>arid</v>
    <v>0</v>
    <v>0.62 standard</v>
    <v>Trandosha</v>
    <v>371</v>
    <v>42000000</v>
    <v>25</v>
    <v>NA</v>
    <v>mountains, seas, grasslands, deserts</v>
    <v>Trandosha</v>
  </rv>
  <rv s="18">
    <v>141</v>
    <v>Troiken</v>
    <v>140</v>
    <v>Generic</v>
    <v>NA</v>
    <v>NA</v>
    <v>NA</v>
    <v>Troiken</v>
    <v/>
    <v>NA</v>
    <v/>
    <v>NA</v>
    <v>desert, tundra, rainforests, mountains</v>
    <v>Troiken</v>
  </rv>
  <rv s="17">
    <v>141</v>
    <v>Tund</v>
    <v>140</v>
    <v>Generic</v>
    <v>NA</v>
    <v>12190</v>
    <v>NA</v>
    <v>Tund</v>
    <v>1770</v>
    <v>0</v>
    <v>48</v>
    <v>NA</v>
    <v>barren, ash</v>
    <v>Tund</v>
  </rv>
  <rv s="18">
    <v>141</v>
    <v>Umbara</v>
    <v>140</v>
    <v>Generic</v>
    <v>NA</v>
    <v>NA</v>
    <v>NA</v>
    <v>Umbara</v>
    <v/>
    <v>NA</v>
    <v/>
    <v>NA</v>
    <v>NA</v>
    <v>Umbara</v>
  </rv>
  <rv s="17">
    <v>141</v>
    <v>Utapau</v>
    <v>140</v>
    <v>Generic</v>
    <v>temperate, arid, windy</v>
    <v>12900</v>
    <v>1 standard</v>
    <v>Utapau</v>
    <v>351</v>
    <v>95000000</v>
    <v>27</v>
    <v>0.9</v>
    <v>scrublands, savanna, canyons, sinkholes</v>
    <v>Utapau</v>
  </rv>
  <rv s="17">
    <v>141</v>
    <v>Vulpter</v>
    <v>140</v>
    <v>Generic</v>
    <v>temperate, artic</v>
    <v>14900</v>
    <v>1</v>
    <v>Vulpter</v>
    <v>391</v>
    <v>421000000</v>
    <v>22</v>
    <v>NA</v>
    <v>urban, barren</v>
    <v>Vulpter</v>
  </rv>
  <rv s="17">
    <v>141</v>
    <v>Yavin IV</v>
    <v>140</v>
    <v>Generic</v>
    <v>temperate, tropical</v>
    <v>10200</v>
    <v>1 standard</v>
    <v>Yavin IV</v>
    <v>4818</v>
    <v>1000</v>
    <v>24</v>
    <v>8</v>
    <v>jungle, rainforests</v>
    <v>Yavin IV</v>
  </rv>
  <rv s="18">
    <v>141</v>
    <v>Zolan</v>
    <v>140</v>
    <v>Generic</v>
    <v>NA</v>
    <v>NA</v>
    <v>NA</v>
    <v>Zolan</v>
    <v/>
    <v>NA</v>
    <v/>
    <v>NA</v>
    <v>NA</v>
    <v>Zolan</v>
  </rv>
  <rv s="16">
    <v>139</v>
    <v>Ackbar</v>
    <v>140</v>
    <v>Generic</v>
    <v>41BBY</v>
    <v>orange</v>
    <v>male</v>
    <v>none</v>
    <v>180</v>
    <v>Mon Cala</v>
    <v>83</v>
    <v>Ackbar</v>
    <v>brown mottle</v>
    <v>Mon Calamari</v>
    <v>Ackbar</v>
  </rv>
  <rv s="16">
    <v>139</v>
    <v>Adi Gallia</v>
    <v>140</v>
    <v>Generic</v>
    <v>NA</v>
    <v>blue</v>
    <v>female</v>
    <v>none</v>
    <v>184</v>
    <v>Coruscant</v>
    <v>50</v>
    <v>Adi Gallia</v>
    <v>dark</v>
    <v>Tholothian</v>
    <v>Adi Gallia</v>
  </rv>
  <rv s="16">
    <v>139</v>
    <v>Anakin Skywalker</v>
    <v>140</v>
    <v>Generic</v>
    <v>41.9BBY</v>
    <v>blue</v>
    <v>male</v>
    <v>blond</v>
    <v>188</v>
    <v>Tatooine</v>
    <v>84</v>
    <v>Anakin Skywalker</v>
    <v>fair</v>
    <v>Human</v>
    <v>Anakin Skywalker</v>
  </rv>
  <rv s="16">
    <v>139</v>
    <v>Arvel Crynyd</v>
    <v>140</v>
    <v>Generic</v>
    <v>NA</v>
    <v>brown</v>
    <v>male</v>
    <v>brown</v>
    <v/>
    <v>NA</v>
    <v/>
    <v>Arvel Crynyd</v>
    <v>fair</v>
    <v>Human</v>
    <v>Arvel Crynyd</v>
  </rv>
  <rv s="16">
    <v>139</v>
    <v>Ayla Secura</v>
    <v>140</v>
    <v>Generic</v>
    <v>48BBY</v>
    <v>hazel</v>
    <v>female</v>
    <v>none</v>
    <v>178</v>
    <v>Ryloth</v>
    <v>55</v>
    <v>Ayla Secura</v>
    <v>blue</v>
    <v>Twi'lek</v>
    <v>Ayla Secura</v>
  </rv>
  <rv s="16">
    <v>139</v>
    <v>Bail Prestor Organa</v>
    <v>140</v>
    <v>Generic</v>
    <v>67BBY</v>
    <v>brown</v>
    <v>male</v>
    <v>black</v>
    <v>191</v>
    <v>Alderaan</v>
    <v/>
    <v>Bail Prestor Organa</v>
    <v>tan</v>
    <v>Human</v>
    <v>Bail Prestor Organa</v>
  </rv>
  <rv s="16">
    <v>139</v>
    <v>Barriss Offee</v>
    <v>140</v>
    <v>Generic</v>
    <v>40BBY</v>
    <v>blue</v>
    <v>female</v>
    <v>black</v>
    <v>166</v>
    <v>Mirial</v>
    <v>50</v>
    <v>Barriss Offee</v>
    <v>yellow</v>
    <v>Mirialan</v>
    <v>Barriss Offee</v>
  </rv>
  <rv s="16">
    <v>139</v>
    <v>BB8</v>
    <v>140</v>
    <v>Generic</v>
    <v>NA</v>
    <v>black</v>
    <v>none</v>
    <v>none</v>
    <v/>
    <v>NA</v>
    <v/>
    <v>BB8</v>
    <v>none</v>
    <v>Droid</v>
    <v>BB8</v>
  </rv>
  <rv s="16">
    <v>139</v>
    <v>Ben Quadinaros</v>
    <v>140</v>
    <v>Generic</v>
    <v>NA</v>
    <v>orange</v>
    <v>male</v>
    <v>none</v>
    <v>163</v>
    <v>Tund</v>
    <v>65</v>
    <v>Ben Quadinaros</v>
    <v>grey, green, yellow</v>
    <v>Toong</v>
    <v>Ben Quadinaros</v>
  </rv>
  <rv s="16">
    <v>139</v>
    <v>Beru Whitesun lars</v>
    <v>140</v>
    <v>Generic</v>
    <v>47BBY</v>
    <v>blue</v>
    <v>female</v>
    <v>brown</v>
    <v>165</v>
    <v>Tatooine</v>
    <v>75</v>
    <v>Beru Whitesun lars</v>
    <v>light</v>
    <v>Human</v>
    <v>Beru Whitesun lars</v>
  </rv>
  <rv s="16">
    <v>139</v>
    <v>Bib Fortuna</v>
    <v>140</v>
    <v>Generic</v>
    <v>NA</v>
    <v>pink</v>
    <v>male</v>
    <v>none</v>
    <v>180</v>
    <v>Ryloth</v>
    <v/>
    <v>Bib Fortuna</v>
    <v>pale</v>
    <v>Twi'lek</v>
    <v>Bib Fortuna</v>
  </rv>
  <rv s="16">
    <v>139</v>
    <v>Biggs Darklighter</v>
    <v>140</v>
    <v>Generic</v>
    <v>24BBY</v>
    <v>brown</v>
    <v>male</v>
    <v>black</v>
    <v>183</v>
    <v>Tatooine</v>
    <v>84</v>
    <v>Biggs Darklighter</v>
    <v>light</v>
    <v>Human</v>
    <v>Biggs Darklighter</v>
  </rv>
  <rv s="16">
    <v>139</v>
    <v>Boba Fett</v>
    <v>140</v>
    <v>Generic</v>
    <v>31.5BBY</v>
    <v>brown</v>
    <v>male</v>
    <v>black</v>
    <v>183</v>
    <v>Kamino</v>
    <v>78.2</v>
    <v>Boba Fett</v>
    <v>fair</v>
    <v>Human</v>
    <v>Boba Fett</v>
  </rv>
  <rv s="16">
    <v>139</v>
    <v>Bossk</v>
    <v>140</v>
    <v>Generic</v>
    <v>53BBY</v>
    <v>red</v>
    <v>male</v>
    <v>none</v>
    <v>190</v>
    <v>Trandosha</v>
    <v>113</v>
    <v>Bossk</v>
    <v>green</v>
    <v>Trandoshan</v>
    <v>Bossk</v>
  </rv>
  <rv s="16">
    <v>139</v>
    <v>C-3PO</v>
    <v>140</v>
    <v>Generic</v>
    <v>112BBY</v>
    <v>yellow</v>
    <v>NA</v>
    <v>NA</v>
    <v>167</v>
    <v>Tatooine</v>
    <v>75</v>
    <v>C-3PO</v>
    <v>gold</v>
    <v>Droid</v>
    <v>C-3PO</v>
  </rv>
  <rv s="16">
    <v>139</v>
    <v>Captain Phasma</v>
    <v>140</v>
    <v>Generic</v>
    <v>NA</v>
    <v>NA</v>
    <v>female</v>
    <v>NA</v>
    <v/>
    <v>NA</v>
    <v/>
    <v>Captain Phasma</v>
    <v>NA</v>
    <v>NA</v>
    <v>Captain Phasma</v>
  </rv>
  <rv s="16">
    <v>139</v>
    <v>Chewbacca</v>
    <v>140</v>
    <v>Generic</v>
    <v>200BBY</v>
    <v>blue</v>
    <v>male</v>
    <v>brown</v>
    <v>228</v>
    <v>Kashyyyk</v>
    <v>112</v>
    <v>Chewbacca</v>
    <v>NA</v>
    <v>Wookiee</v>
    <v>Chewbacca</v>
  </rv>
  <rv s="16">
    <v>139</v>
    <v>Cliegg Lars</v>
    <v>140</v>
    <v>Generic</v>
    <v>82BBY</v>
    <v>blue</v>
    <v>male</v>
    <v>brown</v>
    <v>183</v>
    <v>Tatooine</v>
    <v/>
    <v>Cliegg Lars</v>
    <v>fair</v>
    <v>Human</v>
    <v>Cliegg Lars</v>
  </rv>
  <rv s="16">
    <v>139</v>
    <v>CordÃ©</v>
    <v>140</v>
    <v>Generic</v>
    <v>NA</v>
    <v>brown</v>
    <v>female</v>
    <v>brown</v>
    <v>157</v>
    <v>Naboo</v>
    <v/>
    <v>CordÃ©</v>
    <v>light</v>
    <v>Human</v>
    <v>CordÃ©</v>
  </rv>
  <rv s="16">
    <v>139</v>
    <v>Darth Maul</v>
    <v>140</v>
    <v>Generic</v>
    <v>54BBY</v>
    <v>yellow</v>
    <v>male</v>
    <v>none</v>
    <v>175</v>
    <v>Dathomir</v>
    <v>80</v>
    <v>Darth Maul</v>
    <v>red</v>
    <v>Zabrak</v>
    <v>Darth Maul</v>
  </rv>
  <rv s="16">
    <v>139</v>
    <v>Darth Vader</v>
    <v>140</v>
    <v>Generic</v>
    <v>41.9BBY</v>
    <v>yellow</v>
    <v>male</v>
    <v>none</v>
    <v>202</v>
    <v>Tatooine</v>
    <v>136</v>
    <v>Darth Vader</v>
    <v>white</v>
    <v>Human</v>
    <v>Darth Vader</v>
  </rv>
  <rv s="16">
    <v>139</v>
    <v>Dexter Jettster</v>
    <v>140</v>
    <v>Generic</v>
    <v>NA</v>
    <v>yellow</v>
    <v>male</v>
    <v>none</v>
    <v>198</v>
    <v>Ojom</v>
    <v>102</v>
    <v>Dexter Jettster</v>
    <v>brown</v>
    <v>Besalisk</v>
    <v>Dexter Jettster</v>
  </rv>
  <rv s="16">
    <v>139</v>
    <v>Dooku</v>
    <v>140</v>
    <v>Generic</v>
    <v>102BBY</v>
    <v>brown</v>
    <v>male</v>
    <v>white</v>
    <v>193</v>
    <v>Serenno</v>
    <v>80</v>
    <v>Dooku</v>
    <v>fair</v>
    <v>Human</v>
    <v>Dooku</v>
  </rv>
  <rv s="16">
    <v>139</v>
    <v>DormÃ©</v>
    <v>140</v>
    <v>Generic</v>
    <v>NA</v>
    <v>brown</v>
    <v>female</v>
    <v>brown</v>
    <v>165</v>
    <v>Naboo</v>
    <v/>
    <v>DormÃ©</v>
    <v>light</v>
    <v>Human</v>
    <v>DormÃ©</v>
  </rv>
  <rv s="16">
    <v>139</v>
    <v>Dud Bolt</v>
    <v>140</v>
    <v>Generic</v>
    <v>NA</v>
    <v>yellow</v>
    <v>male</v>
    <v>none</v>
    <v>94</v>
    <v>Vulpter</v>
    <v>45</v>
    <v>Dud Bolt</v>
    <v>blue, grey</v>
    <v>Vulptereen</v>
    <v>Dud Bolt</v>
  </rv>
  <rv s="16">
    <v>139</v>
    <v>Eeth Koth</v>
    <v>140</v>
    <v>Generic</v>
    <v>NA</v>
    <v>brown</v>
    <v>male</v>
    <v>black</v>
    <v>171</v>
    <v>Iridonia</v>
    <v/>
    <v>Eeth Koth</v>
    <v>brown</v>
    <v>Zabrak</v>
    <v>Eeth Koth</v>
  </rv>
  <rv s="16">
    <v>139</v>
    <v>Finis Valorum</v>
    <v>140</v>
    <v>Generic</v>
    <v>91BBY</v>
    <v>blue</v>
    <v>male</v>
    <v>blond</v>
    <v>170</v>
    <v>Coruscant</v>
    <v/>
    <v>Finis Valorum</v>
    <v>fair</v>
    <v>Human</v>
    <v>Finis Valorum</v>
  </rv>
  <rv s="16">
    <v>139</v>
    <v>Finn</v>
    <v>140</v>
    <v>Generic</v>
    <v>NA</v>
    <v>dark</v>
    <v>male</v>
    <v>black</v>
    <v/>
    <v>NA</v>
    <v/>
    <v>Finn</v>
    <v>dark</v>
    <v>Human</v>
    <v>Finn</v>
  </rv>
  <rv s="16">
    <v>139</v>
    <v>Gasgano</v>
    <v>140</v>
    <v>Generic</v>
    <v>NA</v>
    <v>black</v>
    <v>male</v>
    <v>none</v>
    <v>122</v>
    <v>Troiken</v>
    <v/>
    <v>Gasgano</v>
    <v>white, blue</v>
    <v>Xexto</v>
    <v>Gasgano</v>
  </rv>
  <rv s="16">
    <v>139</v>
    <v>Greedo</v>
    <v>140</v>
    <v>Generic</v>
    <v>44BBY</v>
    <v>black</v>
    <v>male</v>
    <v>NA</v>
    <v>173</v>
    <v>Rodia</v>
    <v>74</v>
    <v>Greedo</v>
    <v>green</v>
    <v>Rodian</v>
    <v>Greedo</v>
  </rv>
  <rv s="16">
    <v>139</v>
    <v>Gregar Typho</v>
    <v>140</v>
    <v>Generic</v>
    <v>NA</v>
    <v>brown</v>
    <v>male</v>
    <v>black</v>
    <v>185</v>
    <v>Naboo</v>
    <v>85</v>
    <v>Gregar Typho</v>
    <v>dark</v>
    <v>Human</v>
    <v>Gregar Typho</v>
  </rv>
  <rv s="16">
    <v>139</v>
    <v>Grievous</v>
    <v>140</v>
    <v>Generic</v>
    <v>NA</v>
    <v>green, yellow</v>
    <v>male</v>
    <v>none</v>
    <v>216</v>
    <v>Kalee</v>
    <v>159</v>
    <v>Grievous</v>
    <v>brown, white</v>
    <v>Kaleesh</v>
    <v>Grievous</v>
  </rv>
  <rv s="16">
    <v>139</v>
    <v>Han Solo</v>
    <v>140</v>
    <v>Generic</v>
    <v>29BBY</v>
    <v>brown</v>
    <v>male</v>
    <v>brown</v>
    <v>180</v>
    <v>Corellia</v>
    <v>80</v>
    <v>Han Solo</v>
    <v>fair</v>
    <v>Human</v>
    <v>Han Solo</v>
  </rv>
  <rv s="16">
    <v>139</v>
    <v>IG-88</v>
    <v>140</v>
    <v>Generic</v>
    <v>15BBY</v>
    <v>red</v>
    <v>none</v>
    <v>none</v>
    <v>200</v>
    <v>NA</v>
    <v>140</v>
    <v>IG-88</v>
    <v>metal</v>
    <v>Droid</v>
    <v>IG-88</v>
  </rv>
  <rv s="16">
    <v>139</v>
    <v>Jabba Desilijic Tiure</v>
    <v>140</v>
    <v>Generic</v>
    <v>600BBY</v>
    <v>orange</v>
    <v>hermaphrodite</v>
    <v>NA</v>
    <v>175</v>
    <v>Nal Hutta</v>
    <v>1,358</v>
    <v>Jabba Desilijic Tiure</v>
    <v>green-tan, brown</v>
    <v>Hutt</v>
    <v>Jabba Desilijic Tiure</v>
  </rv>
  <rv s="16">
    <v>139</v>
    <v>Jango Fett</v>
    <v>140</v>
    <v>Generic</v>
    <v>66BBY</v>
    <v>brown</v>
    <v>male</v>
    <v>black</v>
    <v>183</v>
    <v>Concord Dawn</v>
    <v>79</v>
    <v>Jango Fett</v>
    <v>tan</v>
    <v>Human</v>
    <v>Jango Fett</v>
  </rv>
  <rv s="16">
    <v>139</v>
    <v>Jar Jar Binks</v>
    <v>140</v>
    <v>Generic</v>
    <v>52BBY</v>
    <v>orange</v>
    <v>male</v>
    <v>none</v>
    <v>196</v>
    <v>Naboo</v>
    <v>66</v>
    <v>Jar Jar Binks</v>
    <v>orange</v>
    <v>Gungan</v>
    <v>Jar Jar Binks</v>
  </rv>
  <rv s="16">
    <v>139</v>
    <v>Jek Tono Porkins</v>
    <v>140</v>
    <v>Generic</v>
    <v>NA</v>
    <v>blue</v>
    <v>male</v>
    <v>brown</v>
    <v>180</v>
    <v>Bestine IV</v>
    <v>110</v>
    <v>Jek Tono Porkins</v>
    <v>fair</v>
    <v>Human</v>
    <v>Jek Tono Porkins</v>
  </rv>
  <rv s="16">
    <v>139</v>
    <v>Jocasta Nu</v>
    <v>140</v>
    <v>Generic</v>
    <v>NA</v>
    <v>blue</v>
    <v>female</v>
    <v>white</v>
    <v>167</v>
    <v>Coruscant</v>
    <v/>
    <v>Jocasta Nu</v>
    <v>fair</v>
    <v>Human</v>
    <v>Jocasta Nu</v>
  </rv>
  <rv s="16">
    <v>139</v>
    <v>Ki-Adi-Mundi</v>
    <v>140</v>
    <v>Generic</v>
    <v>92BBY</v>
    <v>yellow</v>
    <v>male</v>
    <v>white</v>
    <v>198</v>
    <v>Cerea</v>
    <v>82</v>
    <v>Ki-Adi-Mundi</v>
    <v>pale</v>
    <v>Cerean</v>
    <v>Ki-Adi-Mundi</v>
  </rv>
  <rv s="16">
    <v>139</v>
    <v>Kit Fisto</v>
    <v>140</v>
    <v>Generic</v>
    <v>NA</v>
    <v>black</v>
    <v>male</v>
    <v>none</v>
    <v>196</v>
    <v>Glee Anselm</v>
    <v>87</v>
    <v>Kit Fisto</v>
    <v>green</v>
    <v>Nautolan</v>
    <v>Kit Fisto</v>
  </rv>
  <rv s="16">
    <v>139</v>
    <v>Lama Su</v>
    <v>140</v>
    <v>Generic</v>
    <v>NA</v>
    <v>black</v>
    <v>male</v>
    <v>none</v>
    <v>229</v>
    <v>Kamino</v>
    <v>88</v>
    <v>Lama Su</v>
    <v>grey</v>
    <v>Kaminoan</v>
    <v>Lama Su</v>
  </rv>
  <rv s="16">
    <v>139</v>
    <v>Lando Calrissian</v>
    <v>140</v>
    <v>Generic</v>
    <v>31BBY</v>
    <v>brown</v>
    <v>male</v>
    <v>black</v>
    <v>177</v>
    <v>Socorro</v>
    <v>79</v>
    <v>Lando Calrissian</v>
    <v>dark</v>
    <v>Human</v>
    <v>Lando Calrissian</v>
  </rv>
  <rv s="16">
    <v>139</v>
    <v>Leia Organa</v>
    <v>140</v>
    <v>Generic</v>
    <v>19BBY</v>
    <v>brown</v>
    <v>female</v>
    <v>brown</v>
    <v>150</v>
    <v>Alderaan</v>
    <v>49</v>
    <v>Leia Organa</v>
    <v>light</v>
    <v>Human</v>
    <v>Leia Organa</v>
  </rv>
  <rv s="16">
    <v>139</v>
    <v>Lobot</v>
    <v>140</v>
    <v>Generic</v>
    <v>37BBY</v>
    <v>blue</v>
    <v>male</v>
    <v>none</v>
    <v>175</v>
    <v>Bespin</v>
    <v>79</v>
    <v>Lobot</v>
    <v>light</v>
    <v>Human</v>
    <v>Lobot</v>
  </rv>
  <rv s="16">
    <v>139</v>
    <v>Luke Skywalker</v>
    <v>140</v>
    <v>Generic</v>
    <v>19BBY</v>
    <v>blue</v>
    <v>male</v>
    <v>blond</v>
    <v>172</v>
    <v>Tatooine</v>
    <v>77</v>
    <v>Luke Skywalker</v>
    <v>fair</v>
    <v>Human</v>
    <v>Luke Skywalker</v>
  </rv>
  <rv s="16">
    <v>139</v>
    <v>Luminara Unduli</v>
    <v>140</v>
    <v>Generic</v>
    <v>58BBY</v>
    <v>blue</v>
    <v>female</v>
    <v>black</v>
    <v>170</v>
    <v>Mirial</v>
    <v>56.2</v>
    <v>Luminara Unduli</v>
    <v>yellow</v>
    <v>Mirialan</v>
    <v>Luminara Unduli</v>
  </rv>
  <rv s="16">
    <v>139</v>
    <v>Mace Windu</v>
    <v>140</v>
    <v>Generic</v>
    <v>72BBY</v>
    <v>brown</v>
    <v>male</v>
    <v>none</v>
    <v>188</v>
    <v>Haruun Kal</v>
    <v>84</v>
    <v>Mace Windu</v>
    <v>dark</v>
    <v>Human</v>
    <v>Mace Windu</v>
  </rv>
  <rv s="16">
    <v>139</v>
    <v>Mas Amedda</v>
    <v>140</v>
    <v>Generic</v>
    <v>NA</v>
    <v>blue</v>
    <v>male</v>
    <v>none</v>
    <v>196</v>
    <v>Champala</v>
    <v/>
    <v>Mas Amedda</v>
    <v>blue</v>
    <v>Chagrian</v>
    <v>Mas Amedda</v>
  </rv>
  <rv s="16">
    <v>139</v>
    <v>Mon Mothma</v>
    <v>140</v>
    <v>Generic</v>
    <v>48BBY</v>
    <v>blue</v>
    <v>female</v>
    <v>auburn</v>
    <v>150</v>
    <v>Chandrila</v>
    <v/>
    <v>Mon Mothma</v>
    <v>fair</v>
    <v>Human</v>
    <v>Mon Mothma</v>
  </rv>
  <rv s="16">
    <v>139</v>
    <v>Nien Nunb</v>
    <v>140</v>
    <v>Generic</v>
    <v>NA</v>
    <v>black</v>
    <v>male</v>
    <v>none</v>
    <v>160</v>
    <v>Sullust</v>
    <v>68</v>
    <v>Nien Nunb</v>
    <v>grey</v>
    <v>Sullustan</v>
    <v>Nien Nunb</v>
  </rv>
  <rv s="16">
    <v>139</v>
    <v>Nute Gunray</v>
    <v>140</v>
    <v>Generic</v>
    <v>NA</v>
    <v>red</v>
    <v>male</v>
    <v>none</v>
    <v>191</v>
    <v>Cato Neimoidia</v>
    <v>90</v>
    <v>Nute Gunray</v>
    <v>mottled green</v>
    <v>Neimodian</v>
    <v>Nute Gunray</v>
  </rv>
  <rv s="16">
    <v>139</v>
    <v>Obi-Wan Kenobi</v>
    <v>140</v>
    <v>Generic</v>
    <v>57BBY</v>
    <v>blue-gray</v>
    <v>male</v>
    <v>auburn, white</v>
    <v>182</v>
    <v>Stewjon</v>
    <v>77</v>
    <v>Obi-Wan Kenobi</v>
    <v>fair</v>
    <v>Human</v>
    <v>Obi-Wan Kenobi</v>
  </rv>
  <rv s="16">
    <v>139</v>
    <v>Owen Lars</v>
    <v>140</v>
    <v>Generic</v>
    <v>52BBY</v>
    <v>blue</v>
    <v>male</v>
    <v>brown, grey</v>
    <v>178</v>
    <v>Tatooine</v>
    <v>120</v>
    <v>Owen Lars</v>
    <v>light</v>
    <v>Human</v>
    <v>Owen Lars</v>
  </rv>
  <rv s="16">
    <v>139</v>
    <v>PadmÃ© Amidala</v>
    <v>140</v>
    <v>Generic</v>
    <v>46BBY</v>
    <v>brown</v>
    <v>female</v>
    <v>brown</v>
    <v>165</v>
    <v>Naboo</v>
    <v>45</v>
    <v>PadmÃ© Amidala</v>
    <v>light</v>
    <v>Human</v>
    <v>PadmÃ© Amidala</v>
  </rv>
  <rv s="16">
    <v>139</v>
    <v>Palpatine</v>
    <v>140</v>
    <v>Generic</v>
    <v>82BBY</v>
    <v>yellow</v>
    <v>male</v>
    <v>grey</v>
    <v>170</v>
    <v>Naboo</v>
    <v>75</v>
    <v>Palpatine</v>
    <v>pale</v>
    <v>Human</v>
    <v>Palpatine</v>
  </rv>
  <rv s="16">
    <v>139</v>
    <v>Plo Koon</v>
    <v>140</v>
    <v>Generic</v>
    <v>22BBY</v>
    <v>black</v>
    <v>male</v>
    <v>none</v>
    <v>188</v>
    <v>Dorin</v>
    <v>80</v>
    <v>Plo Koon</v>
    <v>orange</v>
    <v>Kel Dor</v>
    <v>Plo Koon</v>
  </rv>
  <rv s="16">
    <v>139</v>
    <v>Poe Dameron</v>
    <v>140</v>
    <v>Generic</v>
    <v>NA</v>
    <v>brown</v>
    <v>male</v>
    <v>brown</v>
    <v/>
    <v>NA</v>
    <v/>
    <v>Poe Dameron</v>
    <v>light</v>
    <v>Human</v>
    <v>Poe Dameron</v>
  </rv>
  <rv s="16">
    <v>139</v>
    <v>Poggle the Lesser</v>
    <v>140</v>
    <v>Generic</v>
    <v>NA</v>
    <v>yellow</v>
    <v>male</v>
    <v>none</v>
    <v>183</v>
    <v>Geonosis</v>
    <v>80</v>
    <v>Poggle the Lesser</v>
    <v>green</v>
    <v>Geonosian</v>
    <v>Poggle the Lesser</v>
  </rv>
  <rv s="16">
    <v>139</v>
    <v>Quarsh Panaka</v>
    <v>140</v>
    <v>Generic</v>
    <v>62BBY</v>
    <v>brown</v>
    <v>male</v>
    <v>black</v>
    <v>183</v>
    <v>Naboo</v>
    <v/>
    <v>Quarsh Panaka</v>
    <v>dark</v>
    <v>NA</v>
    <v>Quarsh Panaka</v>
  </rv>
  <rv s="16">
    <v>139</v>
    <v>Qui-Gon Jinn</v>
    <v>140</v>
    <v>Generic</v>
    <v>92BBY</v>
    <v>blue</v>
    <v>male</v>
    <v>brown</v>
    <v>193</v>
    <v>NA</v>
    <v>89</v>
    <v>Qui-Gon Jinn</v>
    <v>fair</v>
    <v>Human</v>
    <v>Qui-Gon Jinn</v>
  </rv>
  <rv s="16">
    <v>139</v>
    <v>R2-D2</v>
    <v>140</v>
    <v>Generic</v>
    <v>33BBY</v>
    <v>red</v>
    <v>NA</v>
    <v>NA</v>
    <v>96</v>
    <v>Naboo</v>
    <v>32</v>
    <v>R2-D2</v>
    <v>white, blue</v>
    <v>Droid</v>
    <v>R2-D2</v>
  </rv>
  <rv s="16">
    <v>139</v>
    <v>R4-P17</v>
    <v>140</v>
    <v>Generic</v>
    <v>NA</v>
    <v>red, blue</v>
    <v>female</v>
    <v>none</v>
    <v>96</v>
    <v>NA</v>
    <v/>
    <v>R4-P17</v>
    <v>silver, red</v>
    <v>NA</v>
    <v>R4-P17</v>
  </rv>
  <rv s="16">
    <v>139</v>
    <v>Ratts Tyerell</v>
    <v>140</v>
    <v>Generic</v>
    <v>NA</v>
    <v>NA</v>
    <v>male</v>
    <v>none</v>
    <v>79</v>
    <v>Aleen Minor</v>
    <v>15</v>
    <v>Ratts Tyerell</v>
    <v>grey, blue</v>
    <v>Aleena</v>
    <v>Ratts Tyerell</v>
  </rv>
  <rv s="16">
    <v>139</v>
    <v>Raymus Antilles</v>
    <v>140</v>
    <v>Generic</v>
    <v>NA</v>
    <v>brown</v>
    <v>male</v>
    <v>brown</v>
    <v>188</v>
    <v>Alderaan</v>
    <v>79</v>
    <v>Raymus Antilles</v>
    <v>light</v>
    <v>Human</v>
    <v>Raymus Antilles</v>
  </rv>
  <rv s="16">
    <v>139</v>
    <v>Rey</v>
    <v>140</v>
    <v>Generic</v>
    <v>NA</v>
    <v>hazel</v>
    <v>female</v>
    <v>brown</v>
    <v/>
    <v>NA</v>
    <v/>
    <v>Rey</v>
    <v>light</v>
    <v>Human</v>
    <v>Rey</v>
  </rv>
  <rv s="16">
    <v>139</v>
    <v>Ric OliÃ©</v>
    <v>140</v>
    <v>Generic</v>
    <v>NA</v>
    <v>blue</v>
    <v>male</v>
    <v>brown</v>
    <v>183</v>
    <v>Naboo</v>
    <v/>
    <v>Ric OliÃ©</v>
    <v>fair</v>
    <v>NA</v>
    <v>Ric OliÃ©</v>
  </rv>
  <rv s="16">
    <v>139</v>
    <v>Roos Tarpals</v>
    <v>140</v>
    <v>Generic</v>
    <v>NA</v>
    <v>orange</v>
    <v>male</v>
    <v>none</v>
    <v>224</v>
    <v>Naboo</v>
    <v>82</v>
    <v>Roos Tarpals</v>
    <v>grey</v>
    <v>Gungan</v>
    <v>Roos Tarpals</v>
  </rv>
  <rv s="16">
    <v>139</v>
    <v>Rugor Nass</v>
    <v>140</v>
    <v>Generic</v>
    <v>NA</v>
    <v>orange</v>
    <v>male</v>
    <v>none</v>
    <v>206</v>
    <v>Naboo</v>
    <v/>
    <v>Rugor Nass</v>
    <v>green</v>
    <v>Gungan</v>
    <v>Rugor Nass</v>
  </rv>
  <rv s="16">
    <v>139</v>
    <v>Saesee Tiin</v>
    <v>140</v>
    <v>Generic</v>
    <v>NA</v>
    <v>orange</v>
    <v>male</v>
    <v>none</v>
    <v>188</v>
    <v>Iktotch</v>
    <v/>
    <v>Saesee Tiin</v>
    <v>pale</v>
    <v>Iktotchi</v>
    <v>Saesee Tiin</v>
  </rv>
  <rv s="16">
    <v>139</v>
    <v>San Hill</v>
    <v>140</v>
    <v>Generic</v>
    <v>NA</v>
    <v>gold</v>
    <v>male</v>
    <v>none</v>
    <v>191</v>
    <v>Muunilinst</v>
    <v/>
    <v>San Hill</v>
    <v>grey</v>
    <v>Muun</v>
    <v>San Hill</v>
  </rv>
  <rv s="16">
    <v>139</v>
    <v>Sebulba</v>
    <v>140</v>
    <v>Generic</v>
    <v>NA</v>
    <v>orange</v>
    <v>male</v>
    <v>none</v>
    <v>112</v>
    <v>Malastare</v>
    <v>40</v>
    <v>Sebulba</v>
    <v>grey, red</v>
    <v>Dug</v>
    <v>Sebulba</v>
  </rv>
  <rv s="16">
    <v>139</v>
    <v>Shaak Ti</v>
    <v>140</v>
    <v>Generic</v>
    <v>NA</v>
    <v>black</v>
    <v>female</v>
    <v>none</v>
    <v>178</v>
    <v>Shili</v>
    <v>57</v>
    <v>Shaak Ti</v>
    <v>red, blue, white</v>
    <v>Togruta</v>
    <v>Shaak Ti</v>
  </rv>
  <rv s="16">
    <v>139</v>
    <v>Shmi Skywalker</v>
    <v>140</v>
    <v>Generic</v>
    <v>72BBY</v>
    <v>brown</v>
    <v>female</v>
    <v>black</v>
    <v>163</v>
    <v>Tatooine</v>
    <v/>
    <v>Shmi Skywalker</v>
    <v>fair</v>
    <v>Human</v>
    <v>Shmi Skywalker</v>
  </rv>
  <rv s="16">
    <v>139</v>
    <v>Sly Moore</v>
    <v>140</v>
    <v>Generic</v>
    <v>NA</v>
    <v>white</v>
    <v>female</v>
    <v>none</v>
    <v>178</v>
    <v>Umbara</v>
    <v>48</v>
    <v>Sly Moore</v>
    <v>pale</v>
    <v>NA</v>
    <v>Sly Moore</v>
  </rv>
  <rv s="16">
    <v>139</v>
    <v>Tarfful</v>
    <v>140</v>
    <v>Generic</v>
    <v>NA</v>
    <v>blue</v>
    <v>male</v>
    <v>brown</v>
    <v>234</v>
    <v>Kashyyyk</v>
    <v>136</v>
    <v>Tarfful</v>
    <v>brown</v>
    <v>Wookiee</v>
    <v>Tarfful</v>
  </rv>
  <rv s="16">
    <v>139</v>
    <v>Taun We</v>
    <v>140</v>
    <v>Generic</v>
    <v>NA</v>
    <v>black</v>
    <v>female</v>
    <v>none</v>
    <v>213</v>
    <v>Kamino</v>
    <v/>
    <v>Taun We</v>
    <v>grey</v>
    <v>Kaminoan</v>
    <v>Taun We</v>
  </rv>
  <rv s="16">
    <v>139</v>
    <v>Tion Medon</v>
    <v>140</v>
    <v>Generic</v>
    <v>NA</v>
    <v>black</v>
    <v>male</v>
    <v>none</v>
    <v>206</v>
    <v>Utapau</v>
    <v>80</v>
    <v>Tion Medon</v>
    <v>grey</v>
    <v>Pau'an</v>
    <v>Tion Medon</v>
  </rv>
  <rv s="16">
    <v>139</v>
    <v>Wat Tambor</v>
    <v>140</v>
    <v>Generic</v>
    <v>NA</v>
    <v>NA</v>
    <v>male</v>
    <v>none</v>
    <v>193</v>
    <v>Skako</v>
    <v>48</v>
    <v>Wat Tambor</v>
    <v>green, grey</v>
    <v>Skakoan</v>
    <v>Wat Tambor</v>
  </rv>
  <rv s="16">
    <v>139</v>
    <v>Watto</v>
    <v>140</v>
    <v>Generic</v>
    <v>NA</v>
    <v>yellow</v>
    <v>male</v>
    <v>black</v>
    <v>137</v>
    <v>Toydaria</v>
    <v/>
    <v>Watto</v>
    <v>blue, grey</v>
    <v>Toydarian</v>
    <v>Watto</v>
  </rv>
  <rv s="16">
    <v>139</v>
    <v>Wedge Antilles</v>
    <v>140</v>
    <v>Generic</v>
    <v>21BBY</v>
    <v>hazel</v>
    <v>male</v>
    <v>brown</v>
    <v>170</v>
    <v>Corellia</v>
    <v>77</v>
    <v>Wedge Antilles</v>
    <v>fair</v>
    <v>Human</v>
    <v>Wedge Antilles</v>
  </rv>
  <rv s="16">
    <v>139</v>
    <v>Wicket Systri Warrick</v>
    <v>140</v>
    <v>Generic</v>
    <v>8BBY</v>
    <v>brown</v>
    <v>male</v>
    <v>brown</v>
    <v>88</v>
    <v>Endor</v>
    <v>20</v>
    <v>Wicket Systri Warrick</v>
    <v>brown</v>
    <v>Ewok</v>
    <v>Wicket Systri Warrick</v>
  </rv>
  <rv s="16">
    <v>139</v>
    <v>Wilhuff Tarkin</v>
    <v>140</v>
    <v>Generic</v>
    <v>64BBY</v>
    <v>blue</v>
    <v>male</v>
    <v>auburn, grey</v>
    <v>180</v>
    <v>Eriadu</v>
    <v/>
    <v>Wilhuff Tarkin</v>
    <v>fair</v>
    <v>Human</v>
    <v>Wilhuff Tarkin</v>
  </rv>
  <rv s="16">
    <v>139</v>
    <v>Yarael Poof</v>
    <v>140</v>
    <v>Generic</v>
    <v>NA</v>
    <v>yellow</v>
    <v>male</v>
    <v>none</v>
    <v>264</v>
    <v>Quermia</v>
    <v/>
    <v>Yarael Poof</v>
    <v>white</v>
    <v>Quermian</v>
    <v>Yarael Poof</v>
  </rv>
  <rv s="16">
    <v>139</v>
    <v>Yoda</v>
    <v>140</v>
    <v>Generic</v>
    <v>896BBY</v>
    <v>brown</v>
    <v>male</v>
    <v>white</v>
    <v>66</v>
    <v>NA</v>
    <v>17</v>
    <v>Yoda</v>
    <v>green</v>
    <v>Yoda's species</v>
    <v>Yoda</v>
  </rv>
  <rv s="16">
    <v>139</v>
    <v>Zam Wesell</v>
    <v>140</v>
    <v>Generic</v>
    <v>NA</v>
    <v>yellow</v>
    <v>female</v>
    <v>blonde</v>
    <v>168</v>
    <v>Zolan</v>
    <v>55</v>
    <v>Zam Wesell</v>
    <v>fair, green, yellow</v>
    <v>Clawdite</v>
    <v>Zam Wesell</v>
  </rv>
</rvData>
</file>

<file path=xl/richData/rdrichvaluestructure.xml><?xml version="1.0" encoding="utf-8"?>
<rvStructures xmlns="http://schemas.microsoft.com/office/spreadsheetml/2017/richdata" count="19">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rnMoreOnLink" t="r"/>
    <k n="Name" t="s"/>
    <k n="Persons per household" t="r"/>
    <k n="Population" t="r"/>
    <k n="Time zone(s)" t="r"/>
    <k n="UniqueName" t="s"/>
    <k n="VDPID/VSID" t="s"/>
  </s>
  <s t="_entity">
    <k n="_Display" t="spb"/>
    <k n="_DisplayString" t="s"/>
    <k n="_Format" t="spb"/>
    <k n="_Icon" t="s"/>
    <k n="birth_year" t="s"/>
    <k n="eye_color" t="s"/>
    <k n="gender" t="s"/>
    <k n="hair_color" t="s"/>
    <k n="height" t="s"/>
    <k n="homeworld" t="s"/>
    <k n="mass" t="s"/>
    <k n="name" t="s"/>
    <k n="skin_color" t="s"/>
    <k n="species" t="s"/>
    <k n="Title" t="s"/>
  </s>
  <s t="_entity">
    <k n="_Display" t="spb"/>
    <k n="_DisplayString" t="s"/>
    <k n="_Format" t="spb"/>
    <k n="_Icon" t="s"/>
    <k n="climate" t="s"/>
    <k n="diameter" t="s"/>
    <k n="gravity" t="s"/>
    <k n="name" t="s"/>
    <k n="orbital_period"/>
    <k n="population" t="s"/>
    <k n="rotation_period"/>
    <k n="surface_water" t="s"/>
    <k n="terrain" t="s"/>
    <k n="Title" t="s"/>
  </s>
  <s t="_entity">
    <k n="_Display" t="spb"/>
    <k n="_DisplayString" t="s"/>
    <k n="_Format" t="spb"/>
    <k n="_Icon" t="s"/>
    <k n="climate" t="s"/>
    <k n="diameter" t="s"/>
    <k n="gravity" t="s"/>
    <k n="name" t="s"/>
    <k n="orbital_period" t="s"/>
    <k n="population" t="s"/>
    <k n="rotation_period" t="s"/>
    <k n="surface_water" t="s"/>
    <k n="terrain" t="s"/>
    <k n="Title" t="s"/>
  </s>
</rvStructures>
</file>

<file path=xl/richData/rdsupportingpropertybag.xml><?xml version="1.0" encoding="utf-8"?>
<supportingPropertyBags xmlns="http://schemas.microsoft.com/office/spreadsheetml/2017/richdata2">
  <spbArrays count="13">
    <a count="28">
      <v t="s">%EntityServiceId</v>
      <v t="s">%IsRefreshable</v>
      <v t="s">%EntityCulture</v>
      <v t="s">%EntityId</v>
      <v t="s">_Icon</v>
      <v t="s">_Provider</v>
      <v t="s">_Attribution</v>
      <v t="s">_Display</v>
      <v t="s">Name</v>
      <v t="s">_Format</v>
      <v t="s">Capital/Major City</v>
      <v t="s">Country/region</v>
      <v t="s">_SubLabel</v>
      <v t="s">Population</v>
      <v t="s">Area</v>
      <v t="s">Abbreviation</v>
      <v t="s">Largest city</v>
      <v t="s">Households</v>
      <v t="s">Housing units</v>
      <v t="s">Persons per household</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Country/region</v>
      <v t="s">_SubLabel</v>
      <v t="s">Population</v>
      <v t="s">Area</v>
      <v t="s">Abbreviation</v>
      <v t="s">Households</v>
      <v t="s">Housing units</v>
      <v t="s">Persons per household</v>
      <v t="s">Time zone(s)</v>
      <v t="s">_Flags</v>
      <v t="s">VDPID/VSID</v>
      <v t="s">UniqueName</v>
      <v t="s">_DisplayString</v>
      <v t="s">LearnMoreOnLink</v>
      <v t="s">Image</v>
      <v t="s">Description</v>
    </a>
    <a count="15">
      <v t="s">_Icon</v>
      <v t="s">_DisplayString</v>
      <v t="s">_Display</v>
      <v t="s">Title</v>
      <v t="s">_Format</v>
      <v t="s">name</v>
      <v t="s">height</v>
      <v t="s">mass</v>
      <v t="s">hair_color</v>
      <v t="s">skin_color</v>
      <v t="s">eye_color</v>
      <v t="s">gender</v>
      <v t="s">homeworld</v>
      <v t="s">species</v>
      <v t="s">birth_year</v>
    </a>
    <a count="14">
      <v t="s">_Icon</v>
      <v t="s">_DisplayString</v>
      <v t="s">_Display</v>
      <v t="s">Title</v>
      <v t="s">_Format</v>
      <v t="s">name</v>
      <v t="s">rotation_period</v>
      <v t="s">orbital_period</v>
      <v t="s">diameter</v>
      <v t="s">climate</v>
      <v t="s">gravity</v>
      <v t="s">terrain</v>
      <v t="s">surface_water</v>
      <v t="s">population</v>
    </a>
  </spbArrays>
  <spbData count="142">
    <spb s="0">
      <v xml:space="preserve">Wikipedia	</v>
      <v xml:space="preserve">CC-BY-SA	</v>
      <v xml:space="preserve">http://en.wikipedia.org/wiki/England	</v>
      <v xml:space="preserve">http://creativecommons.org/licenses/by-sa/3.0/	</v>
    </spb>
    <spb s="0">
      <v xml:space="preserve">Wikipedia	Wikipedia	ons.gov.uk	Tasteatlas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https://www.tasteatlas.com/england	</v>
      <v xml:space="preserve">http://creativecommons.org/licenses/by-sa/3.0/	http://creativecommons.org/licenses/by-sa/3.0/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
      <v>0</v>
      <v>1</v>
      <v>2</v>
      <v>2</v>
      <v>1</v>
      <v>0</v>
      <v>0</v>
      <v>0</v>
      <v>2</v>
      <v>3</v>
      <v>0</v>
      <v>2</v>
    </spb>
    <spb s="2">
      <v>0</v>
      <v>Name</v>
      <v>LearnMoreOnLink</v>
    </spb>
    <spb s="3">
      <v>0</v>
      <v>0</v>
      <v>0</v>
    </spb>
    <spb s="4">
      <v>0</v>
      <v>0</v>
    </spb>
    <spb s="5">
      <v>6</v>
      <v>6</v>
      <v>7</v>
      <v>6</v>
    </spb>
    <spb s="6">
      <v>1</v>
      <v>2</v>
      <v>3</v>
      <v>4</v>
    </spb>
    <spb s="7">
      <v>https://www.bing.com</v>
      <v>https://www.bing.com/th?id=Ga%5Cbing_yt.png&amp;w=100&amp;h=40&amp;c=0&amp;pid=0.1</v>
      <v>Powered by Bing</v>
    </spb>
    <spb s="8">
      <v>square km</v>
      <v>2011</v>
      <v>2016</v>
      <v>2011</v>
      <v>2011</v>
    </spb>
    <spb s="9">
      <v>5</v>
    </spb>
    <spb s="0">
      <v xml:space="preserve">Wikipedia	</v>
      <v xml:space="preserve">Public domain	</v>
      <v xml:space="preserve">http://es.wikipedia.org/wiki/Inglaterra	</v>
      <v xml:space="preserve">http://en.wikipedia.org/wiki/Public_domain	</v>
    </spb>
    <spb s="9">
      <v>6</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https://www.sec.gov/cgi-bin/browse-edgar?action=getcompany&amp;CIK=0001849530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https://www.sec.gov/cgi-bin/browse-edgar?action=getcompany&amp;CIK=0001849530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0">
      <v xml:space="preserve">Wikipedia	Wikipedia	</v>
      <v xml:space="preserve">CC-BY-SA	CC-BY-SA	</v>
      <v xml:space="preserve">http://en.wikipedia.org/wiki/London	http://es.wikipedia.org/wiki/Londres	</v>
      <v xml:space="preserve">http://creativecommons.org/licenses/by-sa/3.0/	http://creativecommons.org/licenses/by-sa/3.0/	</v>
    </spb>
    <spb s="10">
      <v>15</v>
      <v>16</v>
      <v>15</v>
      <v>16</v>
      <v>15</v>
      <v>17</v>
      <v>18</v>
      <v>19</v>
    </spb>
    <spb s="2">
      <v>1</v>
      <v>Name</v>
      <v>LearnMoreOnLink</v>
    </spb>
    <spb s="11">
      <v>square km</v>
      <v>2018</v>
    </spb>
    <spb s="0">
      <v xml:space="preserve">Wikipedia	</v>
      <v xml:space="preserve">CC BY-SA 3.0	</v>
      <v xml:space="preserve">http://pt.wikipedia.org/wiki/Londres	</v>
      <v xml:space="preserve">https://creativecommons.org/licenses/by-sa/3.0	</v>
    </spb>
    <spb s="9">
      <v>7</v>
    </spb>
    <spb s="0">
      <v xml:space="preserve">Wikipedia	</v>
      <v xml:space="preserve">CC-BY-SA	</v>
      <v xml:space="preserve">http://en.wikipedia.org/wiki/Scotland	</v>
      <v xml:space="preserve">http://creativecommons.org/licenses/by-sa/3.0/	</v>
    </spb>
    <spb s="0">
      <v xml:space="preserve">Wikipedia	Wikipedia	ons.gov.uk	Tasteatlas	</v>
      <v xml:space="preserve">CC-BY-SA	CC-BY-SA			</v>
      <v xml:space="preserve">http://en.wikipedia.org/wiki/Scotland	https://en.wikipedia.org/wiki/Scotland	https://www.ons.gov.uk/file?uri=/peoplepopulationandcommunity/populationandmigration/populationestimates/datasets/populationestimatesforukenglandandwalesscotlandandnorthernireland/mid2012tomid2016/ukmidyearestimates20122016.xls	https://www.tasteatlas.com/scotland	</v>
      <v xml:space="preserve">http://creativecommons.org/licenses/by-sa/3.0/	http://creativecommons.org/licenses/by-sa/3.0/			</v>
    </spb>
    <spb s="0">
      <v xml:space="preserve">Wikipedia	Wikipedia	ons.gov.uk	</v>
      <v xml:space="preserve">CC-BY-SA	CC-BY-SA		</v>
      <v xml:space="preserve">http://en.wikipedia.org/wiki/Scotland	https://en.wikipedia.org/wiki/Scotland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2">
      <v>25</v>
      <v>26</v>
      <v>2</v>
      <v>2</v>
      <v>26</v>
      <v>25</v>
      <v>25</v>
      <v>2</v>
      <v>27</v>
      <v>25</v>
      <v>2</v>
    </spb>
    <spb s="2">
      <v>2</v>
      <v>Name</v>
      <v>LearnMoreOnLink</v>
    </spb>
    <spb s="0">
      <v xml:space="preserve">Wikipedia	</v>
      <v xml:space="preserve">Public domain	</v>
      <v xml:space="preserve">http://en.wikipedia.org/wiki/Scotland	</v>
      <v xml:space="preserve">http://en.wikipedia.org/wiki/Public_domain	</v>
    </spb>
    <spb s="0">
      <v xml:space="preserve">Wikipedia	</v>
      <v xml:space="preserve">CC-BY-SA	</v>
      <v xml:space="preserve">http://en.wikipedia.org/wiki/Glasgow	</v>
      <v xml:space="preserve">http://creativecommons.org/licenses/by-sa/3.0/	</v>
    </spb>
    <spb s="0">
      <v xml:space="preserve">Wikipedia	Indeed	Sec	</v>
      <v xml:space="preserve">CC-BY-SA			</v>
      <v xml:space="preserve">http://en.wikipedia.org/wiki/Glasgow	https://www.indeed.com/cmp/City-of-Glasgow	https://www.sec.gov/cgi-bin/browse-edgar?action=getcompany&amp;CIK=0001790427	</v>
      <v xml:space="preserve">http://creativecommons.org/licenses/by-sa/3.0/			</v>
    </spb>
    <spb s="0">
      <v xml:space="preserve">Wikipedia	Wikipedia	</v>
      <v xml:space="preserve">CC-BY-SA	CC-BY-SA	</v>
      <v xml:space="preserve">http://en.wikipedia.org/wiki/Glasgow	http://it.wikipedia.org/wiki/Glasgow	</v>
      <v xml:space="preserve">http://creativecommons.org/licenses/by-sa/3.0/	http://creativecommons.org/licenses/by-sa/3.0/	</v>
    </spb>
    <spb s="0">
      <v xml:space="preserve">Wikipedia	Indeed	Wikipedia	Sec	</v>
      <v xml:space="preserve">CC-BY-SA		CC-BY-SA		</v>
      <v xml:space="preserve">http://en.wikipedia.org/wiki/Glasgow	https://www.indeed.com/cmp/City-of-Glasgow	https://en.wikipedia.org/wiki/Glasgow	https://www.sec.gov/cgi-bin/browse-edgar?action=getcompany&amp;CIK=0001790427	</v>
      <v xml:space="preserve">http://creativecommons.org/licenses/by-sa/3.0/		http://creativecommons.org/licenses/by-sa/3.0/		</v>
    </spb>
    <spb s="0">
      <v xml:space="preserve">Wikipedia	Indeed	Wikipedia	</v>
      <v xml:space="preserve">CC-BY-SA		CC-BY-SA	</v>
      <v xml:space="preserve">http://en.wikipedia.org/wiki/Glasgow	https://www.indeed.com/cmp/City-of-Glasgow	https://en.wikipedia.org/wiki/Glasgow	</v>
      <v xml:space="preserve">http://creativecommons.org/licenses/by-sa/3.0/		http://creativecommons.org/licenses/by-sa/3.0/	</v>
    </spb>
    <spb s="13">
      <v>31</v>
      <v>32</v>
      <v>33</v>
      <v>33</v>
      <v>31</v>
      <v>32</v>
      <v>31</v>
      <v>34</v>
      <v>35</v>
    </spb>
    <spb s="2">
      <v>3</v>
      <v>Name</v>
      <v>LearnMoreOnLink</v>
    </spb>
    <spb s="11">
      <v>square km</v>
      <v>2011</v>
    </spb>
    <spb s="0">
      <v xml:space="preserve">Wikipedia	</v>
      <v xml:space="preserve">CC-BY-SA-3.0	</v>
      <v xml:space="preserve">http://no.wikipedia.org/wiki/Glasgow	</v>
      <v xml:space="preserve">http://creativecommons.org/licenses/by-sa/3.0/	</v>
    </spb>
    <spb s="0">
      <v xml:space="preserve">Wikipedia	</v>
      <v xml:space="preserve">CC-BY-SA	</v>
      <v xml:space="preserve">http://en.wikipedia.org/wiki/Wales	</v>
      <v xml:space="preserve">http://creativecommons.org/licenses/by-sa/3.0/	</v>
    </spb>
    <spb s="0">
      <v xml:space="preserve">Wikipedia	Wikipedia	ons.gov.uk	Tasteatlas	</v>
      <v xml:space="preserve">CC-BY-SA	CC-BY-SA			</v>
      <v xml:space="preserve">http://en.wikipedia.org/wiki/Wales	https://en.wikipedia.org/wiki/Wales	https://www.ons.gov.uk/file?uri=/peoplepopulationandcommunity/populationandmigration/populationestimates/datasets/populationestimatesforukenglandandwalesscotlandandnorthernireland/mid2012tomid2016/ukmidyearestimates20122016.xls	https://www.tasteatlas.com/wales	</v>
      <v xml:space="preserve">http://creativecommons.org/licenses/by-sa/3.0/	http://creativecommons.org/licenses/by-sa/3.0/			</v>
    </spb>
    <spb s="0">
      <v xml:space="preserve">Wikipedia	Wikipedia	ons.gov.uk	</v>
      <v xml:space="preserve">CC-BY-SA	CC-BY-SA		</v>
      <v xml:space="preserve">http://en.wikipedia.org/wiki/Wales	https://en.wikipedia.org/wiki/Wales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
      <v>40</v>
      <v>41</v>
      <v>2</v>
      <v>2</v>
      <v>41</v>
      <v>40</v>
      <v>40</v>
      <v>40</v>
      <v>2</v>
      <v>42</v>
      <v>40</v>
      <v>2</v>
    </spb>
    <spb s="2">
      <v>4</v>
      <v>Name</v>
      <v>LearnMoreOnLink</v>
    </spb>
    <spb s="0">
      <v xml:space="preserve">Wikipedia	</v>
      <v xml:space="preserve">Public domain	</v>
      <v xml:space="preserve">http://en.wikipedia.org/wiki/Wales	</v>
      <v xml:space="preserve">http://en.wikipedia.org/wiki/Public_domain	</v>
    </spb>
    <spb s="0">
      <v xml:space="preserve">Wikipedia	</v>
      <v xml:space="preserve">CC-BY-SA	</v>
      <v xml:space="preserve">http://en.wikipedia.org/wiki/Cardiff	</v>
      <v xml:space="preserve">http://creativecommons.org/licenses/by-sa/3.0/	</v>
    </spb>
    <spb s="0">
      <v xml:space="preserve">Wikipedia	Sec	Weathertrends360	</v>
      <v xml:space="preserve">CC-BY-SA			</v>
      <v xml:space="preserve">http://en.wikipedia.org/wiki/Cardiff	https://www.sec.gov/cgi-bin/browse-edgar?action=getcompany&amp;CIK=0001643918	https://www.weathertrends360.com/	</v>
      <v xml:space="preserve">http://creativecommons.org/licenses/by-sa/3.0/			</v>
    </spb>
    <spb s="0">
      <v xml:space="preserve">Wikipedia	Wikipedia	Sec	</v>
      <v xml:space="preserve">CC-BY-SA	CC-BY-SA		</v>
      <v xml:space="preserve">http://en.wikipedia.org/wiki/Cardiff	https://en.wikipedia.org/wiki/Cardiff	https://www.sec.gov/cgi-bin/browse-edgar?action=getcompany&amp;CIK=0001643918	</v>
      <v xml:space="preserve">http://creativecommons.org/licenses/by-sa/3.0/	http://creativecommons.org/licenses/by-sa/3.0/		</v>
    </spb>
    <spb s="0">
      <v xml:space="preserve">Wikipedia	Wikidata	Wikipedia	</v>
      <v xml:space="preserve">CC-BY-SA		CC-BY-SA	</v>
      <v xml:space="preserve">http://en.wikipedia.org/wiki/Cardiff	https://www.wikidata.org/wiki/Q5038483	https://en.wikipedia.org/wiki/Cardiff	</v>
      <v xml:space="preserve">http://creativecommons.org/licenses/by-sa/3.0/		http://creativecommons.org/licenses/by-sa/3.0/	</v>
    </spb>
    <spb s="14">
      <v>46</v>
      <v>47</v>
      <v>46</v>
      <v>47</v>
      <v>46</v>
      <v>48</v>
      <v>49</v>
    </spb>
    <spb s="11">
      <v>square km</v>
      <v>2001</v>
    </spb>
    <spb s="0">
      <v xml:space="preserve">Wikipedia	</v>
      <v xml:space="preserve">CC-BY-SA-3.0	</v>
      <v xml:space="preserve">http://pl.wikipedia.org/wiki/Cardiff	</v>
      <v xml:space="preserve">http://creativecommons.org/licenses/by-sa/3.0/	</v>
    </spb>
    <spb s="0">
      <v xml:space="preserve">Wikipedia	</v>
      <v xml:space="preserve">CC-BY-SA	</v>
      <v xml:space="preserve">http://en.wikipedia.org/wiki/Northern_Ireland	</v>
      <v xml:space="preserve">http://creativecommons.org/licenses/by-sa/3.0/	</v>
    </spb>
    <spb s="0">
      <v xml:space="preserve">Wikipedia	Wikipedia	ons.gov.uk	Tasteatlas	</v>
      <v xml:space="preserve">CC-BY-SA	CC-BY-SA			</v>
      <v xml:space="preserve">http://en.wikipedia.org/wiki/Northern_Ireland	https://en.wikipedia.org/wiki/Northern_Ireland	https://www.ons.gov.uk/file?uri=/peoplepopulationandcommunity/populationandmigration/populationestimates/datasets/populationestimatesforukenglandandwalesscotlandandnorthernireland/mid2012tomid2016/ukmidyearestimates20122016.xls	https://www.tasteatlas.com/northern ireland	</v>
      <v xml:space="preserve">http://creativecommons.org/licenses/by-sa/3.0/	http://creativecommons.org/licenses/by-sa/3.0/			</v>
    </spb>
    <spb s="0">
      <v xml:space="preserve">Wikipedia	Wikipedia	ons.gov.uk	</v>
      <v xml:space="preserve">CC-BY-SA	CC-BY-SA		</v>
      <v xml:space="preserve">http://en.wikipedia.org/wiki/Northern_Ireland	https://en.wikipedia.org/wiki/Northern_Ireland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2">
      <v>53</v>
      <v>54</v>
      <v>2</v>
      <v>2</v>
      <v>54</v>
      <v>53</v>
      <v>53</v>
      <v>2</v>
      <v>55</v>
      <v>53</v>
      <v>2</v>
    </spb>
    <spb s="0">
      <v xml:space="preserve">Wikipedia	</v>
      <v xml:space="preserve">CC BY-SA 3.0	</v>
      <v xml:space="preserve">http://en.wikipedia.org/wiki/Northern_Ireland	</v>
      <v xml:space="preserve">https://creativecommons.org/licenses/by-sa/3.0	</v>
    </spb>
    <spb s="0">
      <v xml:space="preserve">Wikipedia	</v>
      <v xml:space="preserve">CC-BY-SA	</v>
      <v xml:space="preserve">http://en.wikipedia.org/wiki/Moy,_County_Tyrone	</v>
      <v xml:space="preserve">http://creativecommons.org/licenses/by-sa/3.0/	</v>
    </spb>
    <spb s="0">
      <v xml:space="preserve">Wikipedia	Wikipedia	</v>
      <v xml:space="preserve">CC-BY-SA	CC-BY-SA	</v>
      <v xml:space="preserve">http://en.wikipedia.org/wiki/Moy,_County_Tyrone	http://es.wikipedia.org/wiki/Moy	</v>
      <v xml:space="preserve">http://creativecommons.org/licenses/by-sa/3.0/	http://creativecommons.org/licenses/by-sa/3.0/	</v>
    </spb>
    <spb s="15">
      <v>58</v>
      <v>58</v>
      <v>58</v>
      <v>58</v>
      <v>58</v>
      <v>59</v>
      <v>58</v>
    </spb>
    <spb s="2">
      <v>5</v>
      <v>Name</v>
      <v>LearnMoreOnLink</v>
    </spb>
    <spb s="16">
      <v>1</v>
      <v>3</v>
      <v>4</v>
    </spb>
    <spb s="17">
      <v>2011</v>
    </spb>
    <spb s="0">
      <v xml:space="preserve">Wikipedia	</v>
      <v xml:space="preserve">CC-BY-SA	</v>
      <v xml:space="preserve">http://en.wikipedia.org/wiki/Jersey	</v>
      <v xml:space="preserve">http://creativecommons.org/licenses/by-sa/3.0/	</v>
    </spb>
    <spb s="0">
      <v xml:space="preserve">Wikipedia	Cia	</v>
      <v xml:space="preserve">CC-BY-SA		</v>
      <v xml:space="preserve">http://es.wikipedia.org/wiki/Jersey	https://www.cia.gov/library/publications/the-world-factbook/geos/je.html?Transportation	</v>
      <v xml:space="preserve">http://creativecommons.org/licenses/by-sa/3.0/		</v>
    </spb>
    <spb s="0">
      <v xml:space="preserve">Wikipedia	Wikipedia	Wikipedia	Sec	</v>
      <v xml:space="preserve">CC-BY-SA	CC-BY-SA	CC-BY-SA		</v>
      <v xml:space="preserve">http://en.wikipedia.org/wiki/Jersey	http://fr.wikipedia.org/wiki/Jersey	https://en.wikipedia.org/wiki/Jersey	https://www.sec.gov/cgi-bin/browse-edgar?action=getcompany&amp;CIK=0001839209	</v>
      <v xml:space="preserve">http://creativecommons.org/licenses/by-sa/3.0/	http://creativecommons.org/licenses/by-sa/3.0/	http://creativecommons.org/licenses/by-sa/3.0/		</v>
    </spb>
    <spb s="0">
      <v xml:space="preserve">Wikipedia	Cia	</v>
      <v xml:space="preserve">CC-BY-SA		</v>
      <v xml:space="preserve">http://en.wikipedia.org/wiki/Jersey	https://www.cia.gov/library/publications/the-world-factbook/geos/je.html?Transportation	</v>
      <v xml:space="preserve">http://creativecommons.org/licenses/by-sa/3.0/		</v>
    </spb>
    <spb s="0">
      <v xml:space="preserve">Wikipedia	Wikipedia	Cia	Sec	</v>
      <v xml:space="preserve">CC-BY-SA	CC-BY-SA			</v>
      <v xml:space="preserve">http://en.wikipedia.org/wiki/Jersey	http://fr.wikipedia.org/wiki/Jersey	https://www.cia.gov/library/publications/the-world-factbook/geos/je.html?Transportation	https://www.sec.gov/cgi-bin/browse-edgar?action=getcompany&amp;CIK=0001839209	</v>
      <v xml:space="preserve">http://creativecommons.org/licenses/by-sa/3.0/	http://creativecommons.org/licenses/by-sa/3.0/			</v>
    </spb>
    <spb s="0">
      <v xml:space="preserve">Wikipedia	Wikipedia	</v>
      <v xml:space="preserve">CC-BY-SA	CC-BY-SA	</v>
      <v xml:space="preserve">http://en.wikipedia.org/wiki/Jersey	http://fr.wikipedia.org/wiki/Jersey	</v>
      <v xml:space="preserve">http://creativecommons.org/licenses/by-sa/3.0/	http://creativecommons.org/licenses/by-sa/3.0/	</v>
    </spb>
    <spb s="18">
      <v>64</v>
      <v>65</v>
      <v>66</v>
      <v>64</v>
      <v>66</v>
      <v>64</v>
      <v>64</v>
      <v>67</v>
      <v>68</v>
      <v>69</v>
      <v>68</v>
    </spb>
    <spb s="2">
      <v>6</v>
      <v>Name</v>
      <v>LearnMoreOnLink</v>
    </spb>
    <spb s="19">
      <v>2008</v>
      <v>square km</v>
      <v>2019</v>
    </spb>
    <spb s="9">
      <v>8</v>
    </spb>
    <spb s="9">
      <v>9</v>
    </spb>
    <spb s="0">
      <v xml:space="preserve">Wikipedia	</v>
      <v xml:space="preserve">Public domain	</v>
      <v xml:space="preserve">http://en.wikipedia.org/wiki/Jersey	</v>
      <v xml:space="preserve">http://en.wikipedia.org/wiki/Public_domain	</v>
    </spb>
    <spb s="0">
      <v xml:space="preserve">Wikipedia	</v>
      <v xml:space="preserve">CC-BY-SA	</v>
      <v xml:space="preserve">http://en.wikipedia.org/wiki/Saint_Helier	</v>
      <v xml:space="preserve">http://creativecommons.org/licenses/by-sa/3.0/	</v>
    </spb>
    <spb s="0">
      <v xml:space="preserve">Wikipedia	Sec	</v>
      <v xml:space="preserve">CC-BY-SA		</v>
      <v xml:space="preserve">http://en.wikipedia.org/wiki/Saint_Helier	https://www.sec.gov/cgi-bin/browse-edgar?action=getcompany&amp;CIK=0001839209	</v>
      <v xml:space="preserve">http://creativecommons.org/licenses/by-sa/3.0/		</v>
    </spb>
    <spb s="0">
      <v xml:space="preserve">Wikipedia	Wikipedia	Sec	</v>
      <v xml:space="preserve">CC-BY-SA	CC-BY-SA		</v>
      <v xml:space="preserve">http://en.wikipedia.org/wiki/Saint_Helier	https://en.wikipedia.org/wiki/Saint_Helier	https://www.sec.gov/cgi-bin/browse-edgar?action=getcompany&amp;CIK=0001839209	</v>
      <v xml:space="preserve">http://creativecommons.org/licenses/by-sa/3.0/	http://creativecommons.org/licenses/by-sa/3.0/		</v>
    </spb>
    <spb s="20">
      <v>76</v>
      <v>77</v>
      <v>76</v>
      <v>76</v>
      <v>76</v>
      <v>77</v>
      <v>76</v>
      <v>78</v>
    </spb>
    <spb s="2">
      <v>7</v>
      <v>Name</v>
      <v>LearnMoreOnLink</v>
    </spb>
    <spb s="21">
      <v>6</v>
      <v>6</v>
      <v>6</v>
    </spb>
    <spb s="22">
      <v>1</v>
      <v>2</v>
      <v>4</v>
    </spb>
    <spb s="0">
      <v xml:space="preserve">Wikipedia	</v>
      <v xml:space="preserve">Public domain	</v>
      <v xml:space="preserve">http://ja.wikipedia.org/wiki/セント・ヘリア	</v>
      <v xml:space="preserve">http://en.wikipedia.org/wiki/Public_domain	</v>
    </spb>
    <spb s="0">
      <v xml:space="preserve">data.worldbank.org	</v>
      <v xml:space="preserve">	</v>
      <v xml:space="preserve">http://data.worldbank.org/indicator/FP.CPI.TOTL	</v>
      <v xml:space="preserve">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23">
      <v>84</v>
      <v>85</v>
      <v>86</v>
      <v>87</v>
      <v>88</v>
      <v>89</v>
      <v>87</v>
      <v>90</v>
      <v>90</v>
      <v>91</v>
      <v>92</v>
      <v>90</v>
      <v>86</v>
      <v>93</v>
      <v>85</v>
      <v>86</v>
      <v>94</v>
      <v>90</v>
      <v>86</v>
      <v>95</v>
      <v>96</v>
      <v>97</v>
      <v>86</v>
      <v>86</v>
      <v>92</v>
      <v>86</v>
      <v>98</v>
      <v>99</v>
      <v>100</v>
      <v>101</v>
      <v>86</v>
      <v>85</v>
      <v>86</v>
      <v>86</v>
      <v>86</v>
      <v>86</v>
      <v>86</v>
      <v>86</v>
      <v>86</v>
      <v>86</v>
      <v>86</v>
      <v>86</v>
      <v>102</v>
    </spb>
    <spb s="2">
      <v>8</v>
      <v>Name</v>
      <v>LearnMoreOnLink</v>
    </spb>
    <spb s="24">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9">
      <v>10</v>
    </spb>
    <spb s="9">
      <v>11</v>
    </spb>
    <spb s="9">
      <v>12</v>
    </spb>
    <spb s="9">
      <v>13</v>
    </spb>
    <spb s="0">
      <v xml:space="preserve">Wikipedia	</v>
      <v xml:space="preserve">Public domain	</v>
      <v xml:space="preserve">http://en.wikipedia.org/wiki/France	</v>
      <v xml:space="preserve">http://en.wikipedia.org/wiki/Public_domain	</v>
    </spb>
    <spb s="9">
      <v>14</v>
    </spb>
    <spb s="0">
      <v xml:space="preserve">Wikipedia	Wikipedia	Wikipedia	</v>
      <v xml:space="preserve">CC-BY-SA	CC-BY-SA	CC-BY-SA	</v>
      <v xml:space="preserve">http://en.wikipedia.org/wiki/Paris	http://de.wikipedia.org/wiki/Paris	http://fr.wikipedia.org/wiki/Paris	</v>
      <v xml:space="preserve">http://creativecommons.org/licenses/by-sa/3.0/	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https://www.sec.gov/cgi-bin/browse-edgar?action=getcompany&amp;CIK=0001845105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https://www.sec.gov/cgi-bin/browse-edgar?action=getcompany&amp;CIK=0001845105	</v>
      <v xml:space="preserve">http://creativecommons.org/licenses/by-sa/3.0/	http://creativecommons.org/licenses/by-sa/3.0/		</v>
    </spb>
    <spb s="0">
      <v xml:space="preserve">Wikipedia	Wikipedia	Wikipedia	Wikidata	</v>
      <v xml:space="preserve">CC-BY-SA	CC-BY-SA	CC-BY-SA		</v>
      <v xml:space="preserve">http://en.wikipedia.org/wiki/Paris	http://de.wikipedia.org/wiki/Paris	http://fr.wikipedia.org/wiki/Paris	https://www.wikidata.org/wiki/Q6639509	</v>
      <v xml:space="preserve">http://creativecommons.org/licenses/by-sa/3.0/	http://creativecommons.org/licenses/by-sa/3.0/	http://creativecommons.org/licenses/by-sa/3.0/		</v>
    </spb>
    <spb s="25">
      <v>112</v>
      <v>113</v>
      <v>113</v>
      <v>114</v>
      <v>115</v>
      <v>116</v>
    </spb>
    <spb s="2">
      <v>9</v>
      <v>Name</v>
      <v>LearnMoreOnLink</v>
    </spb>
    <spb s="11">
      <v>square km</v>
      <v>2015</v>
    </spb>
    <spb s="0">
      <v xml:space="preserve">Wikipedia	</v>
      <v xml:space="preserve">CC BY 3.0	</v>
      <v xml:space="preserve">http://ja.wikipedia.org/wiki/パリ	</v>
      <v xml:space="preserve">https://creativecommons.org/licenses/by/3.0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https://www.sec.gov/cgi-bin/browse-edgar?action=getcompany&amp;CIK=0001840096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https://www.wikidata.org/wiki/Q5580417	https://ec.europa.eu/CensusHub2/query.do?step=selectHyperCube&amp;qhc=false	https://travel.state.gov/content/travel/en/international-travel/International-Travel-Country-Information-Pages/Germany.html	https://www.sec.gov/cgi-bin/browse-edgar?action=getcompany&amp;CIK=0001840096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26">
      <v>84</v>
      <v>121</v>
      <v>122</v>
      <v>123</v>
      <v>88</v>
      <v>89</v>
      <v>123</v>
      <v>124</v>
      <v>124</v>
      <v>122</v>
      <v>125</v>
      <v>124</v>
      <v>124</v>
      <v>126</v>
      <v>127</v>
      <v>93</v>
      <v>121</v>
      <v>127</v>
      <v>94</v>
      <v>124</v>
      <v>127</v>
      <v>95</v>
      <v>96</v>
      <v>97</v>
      <v>127</v>
      <v>127</v>
      <v>125</v>
      <v>127</v>
      <v>98</v>
      <v>99</v>
      <v>100</v>
      <v>101</v>
      <v>127</v>
      <v>121</v>
      <v>127</v>
      <v>127</v>
      <v>127</v>
      <v>127</v>
      <v>127</v>
      <v>127</v>
      <v>127</v>
      <v>127</v>
      <v>127</v>
      <v>127</v>
      <v>102</v>
    </spb>
    <spb s="24">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http://en.wikipedia.org/wiki/Berlin	</v>
      <v xml:space="preserve">http://creativecommons.org/licenses/by-sa/3.0/	</v>
    </spb>
    <spb s="0">
      <v xml:space="preserve">Wikipedia	Wikipedia	ergebnisse.zensus2011.de	Sec	Weathertrends360	</v>
      <v xml:space="preserve">CC-BY-SA	CC-BY-SA				</v>
      <v xml:space="preserve">http://en.wikipedia.org/wiki/Berlin	http://ru.wikipedia.org/wiki/Берлин	https://ergebnisse.zensus2011.de/?locale=en#dynTable:statUnit=WOHNUNG;absRel=ANZAHL;ags=01,02,03,04,05,06,07,08,09,10,11,12,13,14,15,16;agsAxis=X;yAxis=ZAHLWOHNGN_HHG	https://www.sec.gov/cgi-bin/browse-edgar?action=getcompany&amp;CIK=0001803521	https://www.weathertrends360.com/	</v>
      <v xml:space="preserve">http://creativecommons.org/licenses/by-sa/3.0/	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https://www.sec.gov/cgi-bin/browse-edgar?action=getcompany&amp;CIK=0001803521	</v>
      <v xml:space="preserve">http://creativecommons.org/licenses/by-sa/3.0/	http://creativecommons.org/licenses/by-sa/3.0/			</v>
    </spb>
    <spb s="27">
      <v>131</v>
      <v>132</v>
      <v>133</v>
      <v>131</v>
      <v>132</v>
      <v>131</v>
      <v>131</v>
      <v>133</v>
      <v>134</v>
      <v>133</v>
    </spb>
    <spb s="2">
      <v>10</v>
      <v>Name</v>
      <v>LearnMoreOnLink</v>
    </spb>
    <spb s="8">
      <v>square km</v>
      <v>2011</v>
      <v>2019</v>
      <v>2011</v>
      <v>2011</v>
    </spb>
    <spb s="0">
      <v xml:space="preserve">Wikipedia	</v>
      <v xml:space="preserve">CC BY 2.0	</v>
      <v xml:space="preserve">http://en.wikipedia.org/wiki/Berlin	</v>
      <v xml:space="preserve">https://creativecommons.org/licenses/by/2.0	</v>
    </spb>
    <spb s="28">
      <v>11</v>
      <v>Title</v>
    </spb>
    <spb s="29">
      <v>1</v>
    </spb>
    <spb s="28">
      <v>12</v>
      <v>Title</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Area" t="spb"/>
    <k n="Name" t="spb"/>
    <k n="Households" t="spb"/>
    <k n="Population" t="spb"/>
    <k n="UniqueName" t="spb"/>
    <k n="Description" t="spb"/>
    <k n="Abbreviation" t="spb"/>
    <k n="Largest city" t="spb"/>
    <k n="Housing units" t="spb"/>
    <k n="Country/region" t="spb"/>
    <k n="Capital/Major City" t="spb"/>
    <k n="Persons per household"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Households" t="s"/>
    <k n="Population" t="s"/>
    <k n="Housing units" t="s"/>
    <k n="Persons per household" t="s"/>
  </s>
  <s>
    <k n="_Self" t="i"/>
  </s>
  <s>
    <k n="Area" t="spb"/>
    <k n="Name" t="spb"/>
    <k n="Population" t="spb"/>
    <k n="UniqueName" t="spb"/>
    <k n="Description" t="spb"/>
    <k n="Country/region" t="spb"/>
    <k n="Admin Division 1 (State/province/other)" t="spb"/>
    <k n="Admin Division 2 (County/district/other)" t="spb"/>
  </s>
  <s>
    <k n="Area" t="s"/>
    <k n="Population" t="s"/>
  </s>
  <s>
    <k n="Area" t="spb"/>
    <k n="Name" t="spb"/>
    <k n="Households" t="spb"/>
    <k n="Population" t="spb"/>
    <k n="UniqueName" t="spb"/>
    <k n="Description" t="spb"/>
    <k n="Abbreviation" t="spb"/>
    <k n="Housing units" t="spb"/>
    <k n="Country/region" t="spb"/>
    <k n="Capital/Major City" t="spb"/>
    <k n="Persons per household" t="spb"/>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Name" t="spb"/>
    <k n="Population" t="spb"/>
    <k n="UniqueName" t="spb"/>
    <k n="Description" t="spb"/>
    <k n="Country/region" t="spb"/>
    <k n="Admin Division 1 (State/province/other)" t="spb"/>
    <k n="Admin Division 2 (County/district/other)" t="spb"/>
  </s>
  <s>
    <k n="Name" t="i"/>
    <k n="Description" t="i"/>
    <k n="`_DisplayString" t="i"/>
  </s>
  <s>
    <k n="Population" t="s"/>
  </s>
  <s>
    <k n="GDP" t="spb"/>
    <k n="Area" t="spb"/>
    <k n="Name" t="spb"/>
    <k n="Population" t="spb"/>
    <k n="UniqueName" t="spb"/>
    <k n="Description" t="spb"/>
    <k n="Abbreviation" t="spb"/>
    <k n="Calling code" t="spb"/>
    <k n="Largest city" t="spb"/>
    <k n="National anthem" t="spb"/>
    <k n="Capital/Major City" t="spb"/>
  </s>
  <s>
    <k n="GDP" t="s"/>
    <k n="Area" t="s"/>
    <k n="Population" t="s"/>
  </s>
  <s>
    <k n="Area" t="spb"/>
    <k n="Name" t="spb"/>
    <k n="Latitude" t="spb"/>
    <k n="Longitude" t="spb"/>
    <k n="Population" t="spb"/>
    <k n="UniqueName" t="spb"/>
    <k n="Description" t="spb"/>
    <k n="Country/region" t="spb"/>
  </s>
  <s>
    <k n="UniqueName" t="spb"/>
    <k n="VDPID/VSID" t="spb"/>
    <k n="LearnMoreOnLink" t="spb"/>
  </s>
  <s>
    <k n="Name" t="i"/>
    <k n="Image" t="i"/>
    <k n="`_DisplayString" t="i"/>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3" formatCode="#,##0"/>
    </x:dxf>
    <x:dxf>
      <x:numFmt numFmtId="2" formatCode="0.00"/>
    </x:dxf>
    <x:dxf>
      <x:numFmt numFmtId="168" formatCode="0.0000"/>
    </x:dxf>
    <x:dxf>
      <x:numFmt numFmtId="1" formatCode="0"/>
    </x:dxf>
    <x:dxf>
      <x:numFmt numFmtId="167" formatCode="_([$$-409]* #,##0_);_([$$-409]* \(#,##0\);_([$$-409]* &quot;-&quot;_);_(@_)"/>
    </x:dxf>
    <x:dxf>
      <x:numFmt numFmtId="166" formatCode="0.0%"/>
    </x:dxf>
    <x:dxf>
      <x:numFmt numFmtId="4" formatCode="#,##0.00"/>
    </x:dxf>
    <x:dxf>
      <x:numFmt numFmtId="165" formatCode="0.0"/>
    </x:dxf>
    <x:dxf>
      <x:numFmt numFmtId="164" formatCode="_([$$-409]* #,##0.00_);_([$$-409]* \(#,##0.00\);_([$$-409]* &quot;-&quot;??_);_(@_)"/>
    </x:dxf>
    <x:dxf>
      <x:numFmt numFmtId="14" formatCode="0.00%"/>
    </x:dxf>
  </dxfs>
  <richProperties>
    <rPr n="IsTitleField" t="b"/>
    <rPr n="IsHeroField" t="b"/>
    <rPr n="RequiresInlineAttribution" t="b"/>
    <rPr n="ShouldShowInCell" t="b"/>
  </richProperties>
  <richStyles>
    <rSty>
      <rpv i="0">1</rpv>
    </rSty>
    <rSty>
      <rpv i="1">1</rpv>
    </rSty>
    <rSty>
      <rpv i="2">1</rpv>
    </rSty>
    <rSty>
      <rpv i="3">1</rpv>
    </rSty>
    <rSty dxfid="0"/>
    <rSty dxfid="1"/>
    <rSty dxfid="2"/>
    <rSty dxfid="3"/>
    <rSty dxfid="4"/>
    <rSty dxfid="5"/>
    <rSty dxfid="6"/>
    <rSty dxfid="7"/>
    <rSty dxfid="8"/>
    <rSty dxfid="9"/>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C60106-B635-4D2B-8416-7A8D650DA1E7}" name="CountryTable" displayName="CountryTable" ref="B5:J12" totalsRowShown="0">
  <autoFilter ref="B5:J12" xr:uid="{2B3E2F5C-B263-4AD6-8977-C742D7579881}"/>
  <tableColumns count="9">
    <tableColumn id="1" xr3:uid="{C6DA5CBE-944E-4F4F-92B4-2D5C0D45AE73}" name="Country"/>
    <tableColumn id="3" xr3:uid="{D627124A-43EB-4A2A-8B18-02762A1725A2}" name="Abbreviation">
      <calculatedColumnFormula array="1">_FV(CountryTable[[#This Row],[Country]],"Abbreviation")</calculatedColumnFormula>
    </tableColumn>
    <tableColumn id="4" xr3:uid="{B9A70C98-05C3-4CE8-A2E6-1D9E88E6CFDA}" name="Population">
      <calculatedColumnFormula array="1">_FV(CountryTable[[#This Row],[Country]],"Population")</calculatedColumnFormula>
    </tableColumn>
    <tableColumn id="5" xr3:uid="{E28EBC19-3B85-4D49-87C5-E637532457E0}" name="Official language" dataDxfId="5">
      <calculatedColumnFormula>_xlfn.ARRAYTOTEXT(IFERROR(_FV(CountryTable[[#This Row],[Country]],"Official language",TRUE), " No data provided"))</calculatedColumnFormula>
    </tableColumn>
    <tableColumn id="6" xr3:uid="{44C0866E-8621-4649-8AB2-87AED457E948}" name="Official name" dataDxfId="4">
      <calculatedColumnFormula array="1">IFERROR(_FV(CountryTable[[#This Row],[Country]],"Official name",TRUE), "na")</calculatedColumnFormula>
    </tableColumn>
    <tableColumn id="7" xr3:uid="{1A44F206-4407-497C-89EA-4BE5221040DE}" name="Calling code" dataDxfId="3">
      <calculatedColumnFormula array="1">IFERROR(_FV(CountryTable[[#This Row],[Country]],"Calling code",TRUE), "na")</calculatedColumnFormula>
    </tableColumn>
    <tableColumn id="8" xr3:uid="{774D041D-4D18-4BCF-89E7-889EC48C4466}" name="Area">
      <calculatedColumnFormula array="1">_FV(CountryTable[[#This Row],[Country]],"Area")</calculatedColumnFormula>
    </tableColumn>
    <tableColumn id="9" xr3:uid="{B7975FD9-24EA-42BF-8146-D7F606663664}" name="Largest city">
      <calculatedColumnFormula array="1">_FV(CountryTable[[#This Row],[Country]],"Largest city",TRUE)</calculatedColumnFormula>
    </tableColumn>
    <tableColumn id="10" xr3:uid="{5EBD64B1-21AD-44D3-B9C7-1BF1232E66F2}" name="Image" dataDxfId="2">
      <calculatedColumnFormula array="1">IFERROR(_FV(CountryTable[[#This Row],[Largest city]],"Image"), "")</calculatedColumnFormula>
    </tableColum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A6C7DF-A58B-4BD4-A4ED-A8A525307376}" name="Star_Wars_Planets" displayName="Star_Wars_Planets" ref="A3:C64" tableType="queryTable" totalsRowShown="0">
  <autoFilter ref="A3:C64" xr:uid="{EEDA0409-D3A4-4B03-9E26-D801EF03B162}"/>
  <sortState xmlns:xlrd2="http://schemas.microsoft.com/office/spreadsheetml/2017/richdata2" ref="A4:C64">
    <sortCondition ref="A3:A64"/>
  </sortState>
  <tableColumns count="3">
    <tableColumn id="1" xr3:uid="{E693BC84-1B63-4B21-B712-6BFD29780FE4}" uniqueName="1" name="Planet" queryTableFieldId="1"/>
    <tableColumn id="14" xr3:uid="{50322420-047C-4140-82BF-661EE06846EA}" uniqueName="14" name="terrain" queryTableFieldId="14">
      <calculatedColumnFormula array="1">_FV(Star_Wars_Planets[[#This Row],[Planet]],"terrain")</calculatedColumnFormula>
    </tableColumn>
    <tableColumn id="2" xr3:uid="{93A11441-760C-41DA-B128-71FA66BE6DAB}" uniqueName="2" name="Climate" queryTableFieldId="15" dataDxfId="0">
      <calculatedColumnFormula array="1">_FV(Star_Wars_Planets[[#This Row],[Planet]],"climate")</calculatedColumnFormula>
    </tableColum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AB56C7-CA0F-4711-B829-FF97E8AF5DC3}" name="StarWarsChars" displayName="StarWarsChars" ref="A3:D90" tableType="queryTable" totalsRowShown="0">
  <autoFilter ref="A3:D90" xr:uid="{C0086C9C-A1D8-455B-B901-3B4F1856F85A}"/>
  <sortState xmlns:xlrd2="http://schemas.microsoft.com/office/spreadsheetml/2017/richdata2" ref="A4:D90">
    <sortCondition ref="A3:A90"/>
  </sortState>
  <tableColumns count="4">
    <tableColumn id="7" xr3:uid="{BAACE735-34FE-40DF-947E-ECC0E7EAC812}" uniqueName="7" name="Character" queryTableFieldId="7"/>
    <tableColumn id="8" xr3:uid="{89757AF6-4F89-498C-ADBE-7A39CED06C22}" uniqueName="8" name="eye_color" queryTableFieldId="8">
      <calculatedColumnFormula array="1">_FV(StarWarsChars[[#This Row],[Character]],"eye_color")</calculatedColumnFormula>
    </tableColumn>
    <tableColumn id="9" xr3:uid="{EAFF70CF-60A8-4941-95A8-E825486A2FC3}" uniqueName="9" name="species" queryTableFieldId="9">
      <calculatedColumnFormula array="1">_FV(StarWarsChars[[#This Row],[Character]],"species")</calculatedColumnFormula>
    </tableColumn>
    <tableColumn id="1" xr3:uid="{CE8C1DF2-6D93-4480-B653-B4412E6406C5}" uniqueName="1" name="gender" queryTableFieldId="10">
      <calculatedColumnFormula array="1">_FV(StarWarsChars[[#This Row],[Character]],"gender")</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w.githubusercontent.com/MarkWilcock/CourseDatasets/main/Star%20Wars/planets_clean.csv" TargetMode="External"/><Relationship Id="rId1" Type="http://schemas.openxmlformats.org/officeDocument/2006/relationships/hyperlink" Target="https://raw.githubusercontent.com/MarkWilcock/CourseDatasets/main/Star%20Wars/characters_clean.csv"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5677-1625-4E5C-9F9D-39BDF66038F8}">
  <dimension ref="A1:J12"/>
  <sheetViews>
    <sheetView workbookViewId="0">
      <selection activeCell="J7" sqref="J7"/>
    </sheetView>
  </sheetViews>
  <sheetFormatPr defaultRowHeight="15" x14ac:dyDescent="0.25"/>
  <cols>
    <col min="2" max="2" width="17.85546875" bestFit="1" customWidth="1"/>
    <col min="4" max="4" width="13" bestFit="1" customWidth="1"/>
    <col min="5" max="5" width="18.28515625" bestFit="1" customWidth="1"/>
    <col min="6" max="6" width="27.140625" bestFit="1" customWidth="1"/>
    <col min="7" max="7" width="14" bestFit="1" customWidth="1"/>
    <col min="9" max="9" width="19.85546875" customWidth="1"/>
    <col min="10" max="10" width="33.85546875" customWidth="1"/>
    <col min="12" max="12" width="19" bestFit="1" customWidth="1"/>
  </cols>
  <sheetData>
    <row r="1" spans="1:10" x14ac:dyDescent="0.25">
      <c r="A1" t="s">
        <v>9</v>
      </c>
    </row>
    <row r="2" spans="1:10" x14ac:dyDescent="0.25">
      <c r="A2" t="s">
        <v>11</v>
      </c>
    </row>
    <row r="3" spans="1:10" x14ac:dyDescent="0.25">
      <c r="A3" t="s">
        <v>10</v>
      </c>
    </row>
    <row r="5" spans="1:10" x14ac:dyDescent="0.25">
      <c r="B5" t="s">
        <v>0</v>
      </c>
      <c r="C5" t="s">
        <v>1</v>
      </c>
      <c r="D5" t="s">
        <v>2</v>
      </c>
      <c r="E5" t="s">
        <v>3</v>
      </c>
      <c r="F5" t="s">
        <v>4</v>
      </c>
      <c r="G5" t="s">
        <v>5</v>
      </c>
      <c r="H5" t="s">
        <v>6</v>
      </c>
      <c r="I5" t="s">
        <v>7</v>
      </c>
      <c r="J5" t="s">
        <v>8</v>
      </c>
    </row>
    <row r="6" spans="1:10" ht="13.5" customHeight="1" x14ac:dyDescent="0.25">
      <c r="B6" t="e" vm="1">
        <v>#VALUE!</v>
      </c>
      <c r="C6" t="str" cm="1">
        <f t="array" ref="C6">_FV(CountryTable[[#This Row],[Country]],"Abbreviation")</f>
        <v>GB-ENG</v>
      </c>
      <c r="D6" cm="1" vm="2">
        <f t="array" ref="D6">_FV(CountryTable[[#This Row],[Country]],"Population")</f>
        <v>55268100</v>
      </c>
      <c r="E6" t="str">
        <f>_xlfn.ARRAYTOTEXT(IFERROR(_FV(CountryTable[[#This Row],[Country]],"Official language",TRUE), " No data provided"))</f>
        <v xml:space="preserve"> No data provided</v>
      </c>
      <c r="F6" t="str" cm="1">
        <f t="array" ref="F6">IFERROR(_FV(CountryTable[[#This Row],[Country]],"Official name",TRUE), "na")</f>
        <v>na</v>
      </c>
      <c r="G6" t="str" cm="1">
        <f t="array" ref="G6">IFERROR(_FV(CountryTable[[#This Row],[Country]],"Calling code",TRUE), "na")</f>
        <v>na</v>
      </c>
      <c r="H6" cm="1" vm="3">
        <f t="array" ref="H6">_FV(CountryTable[[#This Row],[Country]],"Area")</f>
        <v>130395</v>
      </c>
      <c r="I6" t="e" cm="1" vm="4">
        <f t="array" ref="I6">_FV(CountryTable[[#This Row],[Country]],"Largest city",TRUE)</f>
        <v>#VALUE!</v>
      </c>
      <c r="J6" t="e" cm="1" vm="5">
        <f t="array" ref="J6">IFERROR(_FV(CountryTable[[#This Row],[Largest city]],"Image"), "")</f>
        <v>#VALUE!</v>
      </c>
    </row>
    <row r="7" spans="1:10" x14ac:dyDescent="0.25">
      <c r="B7" t="e" vm="6">
        <v>#VALUE!</v>
      </c>
      <c r="C7" t="str" cm="1">
        <f t="array" ref="C7">_FV(CountryTable[[#This Row],[Country]],"Abbreviation")</f>
        <v>GB-SCT</v>
      </c>
      <c r="D7" cm="1" vm="7">
        <f t="array" ref="D7">_FV(CountryTable[[#This Row],[Country]],"Population")</f>
        <v>5404700</v>
      </c>
      <c r="E7" t="str">
        <f>_xlfn.ARRAYTOTEXT(IFERROR(_FV(CountryTable[[#This Row],[Country]],"Official language",TRUE), " No data provided"))</f>
        <v>English</v>
      </c>
      <c r="F7" t="str" cm="1">
        <f t="array" ref="F7">IFERROR(_FV(CountryTable[[#This Row],[Country]],"Official name",TRUE), "na")</f>
        <v>na</v>
      </c>
      <c r="G7" t="str" cm="1">
        <f t="array" ref="G7">IFERROR(_FV(CountryTable[[#This Row],[Country]],"Calling code",TRUE), "na")</f>
        <v>na</v>
      </c>
      <c r="H7" cm="1" vm="8">
        <f t="array" ref="H7">_FV(CountryTable[[#This Row],[Country]],"Area")</f>
        <v>78387</v>
      </c>
      <c r="I7" t="e" cm="1" vm="9">
        <f t="array" ref="I7">_FV(CountryTable[[#This Row],[Country]],"Largest city",TRUE)</f>
        <v>#VALUE!</v>
      </c>
      <c r="J7" t="e" cm="1" vm="10">
        <f t="array" ref="J7">IFERROR(_FV(CountryTable[[#This Row],[Largest city]],"Image"), "")</f>
        <v>#VALUE!</v>
      </c>
    </row>
    <row r="8" spans="1:10" x14ac:dyDescent="0.25">
      <c r="B8" t="e" vm="11">
        <v>#VALUE!</v>
      </c>
      <c r="C8" t="str" cm="1">
        <f t="array" ref="C8">_FV(CountryTable[[#This Row],[Country]],"Abbreviation")</f>
        <v>GB-WLS</v>
      </c>
      <c r="D8" cm="1" vm="12">
        <f t="array" ref="D8">_FV(CountryTable[[#This Row],[Country]],"Population")</f>
        <v>3113200</v>
      </c>
      <c r="E8" t="str">
        <f>_xlfn.ARRAYTOTEXT(IFERROR(_FV(CountryTable[[#This Row],[Country]],"Official language",TRUE), " No data provided"))</f>
        <v>Welsh, English</v>
      </c>
      <c r="F8" t="str" cm="1">
        <f t="array" ref="F8">IFERROR(_FV(CountryTable[[#This Row],[Country]],"Official name",TRUE), "na")</f>
        <v>na</v>
      </c>
      <c r="G8" t="str" cm="1">
        <f t="array" ref="G8">IFERROR(_FV(CountryTable[[#This Row],[Country]],"Calling code",TRUE), "na")</f>
        <v>na</v>
      </c>
      <c r="H8" cm="1" vm="13">
        <f t="array" ref="H8">_FV(CountryTable[[#This Row],[Country]],"Area")</f>
        <v>20761</v>
      </c>
      <c r="I8" t="e" cm="1" vm="14">
        <f t="array" ref="I8">_FV(CountryTable[[#This Row],[Country]],"Largest city",TRUE)</f>
        <v>#VALUE!</v>
      </c>
      <c r="J8" t="e" cm="1" vm="15">
        <f t="array" ref="J8">IFERROR(_FV(CountryTable[[#This Row],[Largest city]],"Image"), "")</f>
        <v>#VALUE!</v>
      </c>
    </row>
    <row r="9" spans="1:10" x14ac:dyDescent="0.25">
      <c r="B9" t="e" vm="16">
        <v>#VALUE!</v>
      </c>
      <c r="C9" t="str" cm="1">
        <f t="array" ref="C9">_FV(CountryTable[[#This Row],[Country]],"Abbreviation")</f>
        <v>GB-NIR</v>
      </c>
      <c r="D9" cm="1" vm="17">
        <f t="array" ref="D9">_FV(CountryTable[[#This Row],[Country]],"Population")</f>
        <v>1862100</v>
      </c>
      <c r="E9" t="str">
        <f>_xlfn.ARRAYTOTEXT(IFERROR(_FV(CountryTable[[#This Row],[Country]],"Official language",TRUE), " No data provided"))</f>
        <v>English</v>
      </c>
      <c r="F9" t="str" cm="1">
        <f t="array" ref="F9">IFERROR(_FV(CountryTable[[#This Row],[Country]],"Official name",TRUE), "na")</f>
        <v>na</v>
      </c>
      <c r="G9" t="str" cm="1">
        <f t="array" ref="G9">IFERROR(_FV(CountryTable[[#This Row],[Country]],"Calling code",TRUE), "na")</f>
        <v>na</v>
      </c>
      <c r="H9" cm="1" vm="18">
        <f t="array" ref="H9">_FV(CountryTable[[#This Row],[Country]],"Area")</f>
        <v>13843</v>
      </c>
      <c r="I9" t="e" cm="1" vm="19">
        <f t="array" ref="I9">_FV(CountryTable[[#This Row],[Country]],"Largest city",TRUE)</f>
        <v>#VALUE!</v>
      </c>
      <c r="J9" t="str" cm="1">
        <f t="array" ref="J9">IFERROR(_FV(CountryTable[[#This Row],[Largest city]],"Image"), "")</f>
        <v/>
      </c>
    </row>
    <row r="10" spans="1:10" x14ac:dyDescent="0.25">
      <c r="B10" t="e" vm="20">
        <v>#VALUE!</v>
      </c>
      <c r="C10" t="str" cm="1">
        <f t="array" ref="C10">_FV(CountryTable[[#This Row],[Country]],"Abbreviation")</f>
        <v>JE</v>
      </c>
      <c r="D10" cm="1" vm="21">
        <f t="array" ref="D10">_FV(CountryTable[[#This Row],[Country]],"Population")</f>
        <v>107800</v>
      </c>
      <c r="E10" t="str">
        <f>_xlfn.ARRAYTOTEXT(IFERROR(_FV(CountryTable[[#This Row],[Country]],"Official language",TRUE), " No data provided"))</f>
        <v>English, French</v>
      </c>
      <c r="F10" t="str" cm="1">
        <f t="array" ref="F10">IFERROR(_FV(CountryTable[[#This Row],[Country]],"Official name",TRUE), "na")</f>
        <v>Bailiwick of Jersey</v>
      </c>
      <c r="G10" cm="1" vm="22">
        <f t="array" ref="G10">IFERROR(_FV(CountryTable[[#This Row],[Country]],"Calling code",TRUE), "na")</f>
        <v>44</v>
      </c>
      <c r="H10" cm="1" vm="23">
        <f t="array" ref="H10">_FV(CountryTable[[#This Row],[Country]],"Area")</f>
        <v>116</v>
      </c>
      <c r="I10" t="e" cm="1" vm="24">
        <f t="array" ref="I10">_FV(CountryTable[[#This Row],[Country]],"Largest city",TRUE)</f>
        <v>#VALUE!</v>
      </c>
      <c r="J10" t="e" cm="1" vm="25">
        <f t="array" ref="J10">IFERROR(_FV(CountryTable[[#This Row],[Largest city]],"Image"), "")</f>
        <v>#VALUE!</v>
      </c>
    </row>
    <row r="11" spans="1:10" x14ac:dyDescent="0.25">
      <c r="B11" t="e" vm="26">
        <v>#VALUE!</v>
      </c>
      <c r="C11" t="str" cm="1">
        <f t="array" ref="C11">_FV(CountryTable[[#This Row],[Country]],"Abbreviation")</f>
        <v>FR</v>
      </c>
      <c r="D11" cm="1" vm="27">
        <f t="array" ref="D11">_FV(CountryTable[[#This Row],[Country]],"Population")</f>
        <v>67059887</v>
      </c>
      <c r="E11" t="str">
        <f>_xlfn.ARRAYTOTEXT(IFERROR(_FV(CountryTable[[#This Row],[Country]],"Official language",TRUE), " No data provided"))</f>
        <v>French</v>
      </c>
      <c r="F11" t="str" cm="1">
        <f t="array" ref="F11">IFERROR(_FV(CountryTable[[#This Row],[Country]],"Official name",TRUE), "na")</f>
        <v>French Republic</v>
      </c>
      <c r="G11" cm="1" vm="28">
        <f t="array" ref="G11">IFERROR(_FV(CountryTable[[#This Row],[Country]],"Calling code",TRUE), "na")</f>
        <v>33</v>
      </c>
      <c r="H11" cm="1" vm="29">
        <f t="array" ref="H11">_FV(CountryTable[[#This Row],[Country]],"Area")</f>
        <v>643801</v>
      </c>
      <c r="I11" t="e" cm="1" vm="30">
        <f t="array" ref="I11">_FV(CountryTable[[#This Row],[Country]],"Largest city",TRUE)</f>
        <v>#VALUE!</v>
      </c>
      <c r="J11" t="e" cm="1" vm="31">
        <f t="array" ref="J11">IFERROR(_FV(CountryTable[[#This Row],[Largest city]],"Image"), "")</f>
        <v>#VALUE!</v>
      </c>
    </row>
    <row r="12" spans="1:10" x14ac:dyDescent="0.25">
      <c r="B12" t="e" vm="32">
        <v>#VALUE!</v>
      </c>
      <c r="C12" t="str" cm="1">
        <f t="array" ref="C12">_FV(CountryTable[[#This Row],[Country]],"Abbreviation")</f>
        <v>DE</v>
      </c>
      <c r="D12" cm="1" vm="33">
        <f t="array" ref="D12">_FV(CountryTable[[#This Row],[Country]],"Population")</f>
        <v>83132799</v>
      </c>
      <c r="E12" t="str">
        <f>_xlfn.ARRAYTOTEXT(IFERROR(_FV(CountryTable[[#This Row],[Country]],"Official language",TRUE), " No data provided"))</f>
        <v>German</v>
      </c>
      <c r="F12" t="str" cm="1">
        <f t="array" ref="F12">IFERROR(_FV(CountryTable[[#This Row],[Country]],"Official name",TRUE), "na")</f>
        <v>Federal Republic of Germany</v>
      </c>
      <c r="G12" cm="1" vm="34">
        <f t="array" ref="G12">IFERROR(_FV(CountryTable[[#This Row],[Country]],"Calling code",TRUE), "na")</f>
        <v>49</v>
      </c>
      <c r="H12" cm="1" vm="35">
        <f t="array" ref="H12">_FV(CountryTable[[#This Row],[Country]],"Area")</f>
        <v>357022</v>
      </c>
      <c r="I12" t="e" cm="1" vm="36">
        <f t="array" ref="I12">_FV(CountryTable[[#This Row],[Country]],"Largest city",TRUE)</f>
        <v>#VALUE!</v>
      </c>
      <c r="J12" t="e" cm="1" vm="37">
        <f t="array" ref="J12">IFERROR(_FV(CountryTable[[#This Row],[Largest city]],"Image"), "")</f>
        <v>#VALUE!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174E-901F-46D5-9783-EA871C2D5682}">
  <dimension ref="A1:I33"/>
  <sheetViews>
    <sheetView topLeftCell="A9" workbookViewId="0">
      <selection activeCell="D30" sqref="D30"/>
    </sheetView>
  </sheetViews>
  <sheetFormatPr defaultRowHeight="15" x14ac:dyDescent="0.25"/>
  <cols>
    <col min="1" max="1" width="18.5703125" customWidth="1"/>
    <col min="2" max="2" width="25.7109375" bestFit="1" customWidth="1"/>
    <col min="3" max="3" width="12.28515625" customWidth="1"/>
    <col min="4" max="4" width="18.140625" bestFit="1" customWidth="1"/>
    <col min="5" max="5" width="20.28515625" customWidth="1"/>
    <col min="7" max="7" width="12.42578125" customWidth="1"/>
  </cols>
  <sheetData>
    <row r="1" spans="1:8" ht="18.75" x14ac:dyDescent="0.3">
      <c r="A1" s="5" t="s">
        <v>39</v>
      </c>
    </row>
    <row r="2" spans="1:8" x14ac:dyDescent="0.25">
      <c r="A2" s="2"/>
    </row>
    <row r="3" spans="1:8" x14ac:dyDescent="0.25">
      <c r="A3" s="2" t="s">
        <v>27</v>
      </c>
    </row>
    <row r="4" spans="1:8" x14ac:dyDescent="0.25">
      <c r="A4" s="7" t="s">
        <v>43</v>
      </c>
      <c r="H4" s="6" t="s">
        <v>40</v>
      </c>
    </row>
    <row r="5" spans="1:8" x14ac:dyDescent="0.25">
      <c r="A5" s="7" t="s">
        <v>44</v>
      </c>
    </row>
    <row r="6" spans="1:8" x14ac:dyDescent="0.25">
      <c r="A6" s="7" t="s">
        <v>45</v>
      </c>
    </row>
    <row r="7" spans="1:8" x14ac:dyDescent="0.25">
      <c r="A7" s="7" t="s">
        <v>26</v>
      </c>
    </row>
    <row r="8" spans="1:8" x14ac:dyDescent="0.25">
      <c r="A8" s="7" t="s">
        <v>46</v>
      </c>
      <c r="H8" s="6" t="s">
        <v>41</v>
      </c>
    </row>
    <row r="10" spans="1:8" x14ac:dyDescent="0.25">
      <c r="A10" s="2" t="s">
        <v>28</v>
      </c>
    </row>
    <row r="11" spans="1:8" x14ac:dyDescent="0.25">
      <c r="A11" s="7" t="s">
        <v>25</v>
      </c>
    </row>
    <row r="12" spans="1:8" x14ac:dyDescent="0.25">
      <c r="A12" s="7" t="s">
        <v>33</v>
      </c>
    </row>
    <row r="14" spans="1:8" x14ac:dyDescent="0.25">
      <c r="A14" s="2" t="s">
        <v>37</v>
      </c>
    </row>
    <row r="15" spans="1:8" x14ac:dyDescent="0.25">
      <c r="A15" s="7" t="s">
        <v>38</v>
      </c>
    </row>
    <row r="16" spans="1:8" x14ac:dyDescent="0.25">
      <c r="A16" s="7" t="s">
        <v>47</v>
      </c>
    </row>
    <row r="17" spans="1:9" x14ac:dyDescent="0.25">
      <c r="A17" s="7" t="s">
        <v>48</v>
      </c>
    </row>
    <row r="18" spans="1:9" x14ac:dyDescent="0.25">
      <c r="A18" s="7" t="s">
        <v>35</v>
      </c>
    </row>
    <row r="19" spans="1:9" x14ac:dyDescent="0.25">
      <c r="A19" s="7" t="s">
        <v>49</v>
      </c>
    </row>
    <row r="20" spans="1:9" x14ac:dyDescent="0.25">
      <c r="A20" s="7"/>
    </row>
    <row r="21" spans="1:9" x14ac:dyDescent="0.25">
      <c r="A21" s="4" t="s">
        <v>29</v>
      </c>
    </row>
    <row r="22" spans="1:9" x14ac:dyDescent="0.25">
      <c r="A22" s="7" t="s">
        <v>30</v>
      </c>
    </row>
    <row r="23" spans="1:9" x14ac:dyDescent="0.25">
      <c r="A23" s="7" t="s">
        <v>42</v>
      </c>
    </row>
    <row r="24" spans="1:9" x14ac:dyDescent="0.25">
      <c r="A24" s="7" t="s">
        <v>31</v>
      </c>
    </row>
    <row r="25" spans="1:9" x14ac:dyDescent="0.25">
      <c r="A25" s="2"/>
    </row>
    <row r="26" spans="1:9" x14ac:dyDescent="0.25">
      <c r="B26" t="s">
        <v>17</v>
      </c>
    </row>
    <row r="27" spans="1:9" x14ac:dyDescent="0.25">
      <c r="B27" s="1" t="e" vm="38">
        <v>#VALUE!</v>
      </c>
      <c r="D27" s="2" t="str" cm="1">
        <f t="array" ref="D27">"Species: " &amp;_FV( B27,"species")</f>
        <v>Species: Droid</v>
      </c>
      <c r="E27" s="2"/>
    </row>
    <row r="28" spans="1:9" x14ac:dyDescent="0.25">
      <c r="D28" s="3" t="s">
        <v>12</v>
      </c>
      <c r="E28" s="3" t="s">
        <v>22</v>
      </c>
      <c r="F28" s="3" t="s">
        <v>20</v>
      </c>
      <c r="G28" s="3" t="s">
        <v>23</v>
      </c>
      <c r="H28" s="3" t="s">
        <v>24</v>
      </c>
      <c r="I28" s="3" t="s">
        <v>13</v>
      </c>
    </row>
    <row r="29" spans="1:9" x14ac:dyDescent="0.25">
      <c r="A29" t="s">
        <v>18</v>
      </c>
      <c r="B29" t="str" cm="1">
        <f t="array" ref="B29">_FV(B27,"species")</f>
        <v>Droid</v>
      </c>
      <c r="D29" t="str" cm="1">
        <f t="array" ref="D29:D33">_xlfn._xlws.SORT(_xlfn._xlws.FILTER(_FV(StarWarsChars[Character],"name"),_FV( StarWarsChars[Character],"species") =_FV( B27,"species")), 1)</f>
        <v>BB8</v>
      </c>
      <c r="E29" t="str" cm="1">
        <f t="array" ref="E29:E33">_xlfn.XLOOKUP(_xlfn.ANCHORARRAY($D29),_FV( StarWarsChars[Character],"name"),_FV( StarWarsChars[Character],"homeworld"))</f>
        <v>NA</v>
      </c>
      <c r="F29" t="str" cm="1">
        <f t="array" ref="F29:F33">_xlfn.XLOOKUP(_xlfn.ANCHORARRAY($D29),_FV( StarWarsChars[Character],"name"),_FV( StarWarsChars[Character],"eye_color"))</f>
        <v>black</v>
      </c>
      <c r="G29" t="str" cm="1">
        <f t="array" ref="G29:G33">_xlfn.XLOOKUP(_xlfn.ANCHORARRAY($D29),_FV( StarWarsChars[Character],"name"),_FV( StarWarsChars[Character],"skin_color"))</f>
        <v>none</v>
      </c>
      <c r="H29" t="str" cm="1">
        <f t="array" ref="H29:H33">_xlfn.XLOOKUP(_xlfn.ANCHORARRAY($D29),_FV( StarWarsChars[Character],"name"),_FV( StarWarsChars[Character],"mass"))</f>
        <v/>
      </c>
      <c r="I29" t="str" cm="1">
        <f t="array" ref="I29:I33">_xlfn.XLOOKUP(_xlfn.ANCHORARRAY($D29),_FV( StarWarsChars[Character],"name"),_FV( StarWarsChars[Character],"height"))</f>
        <v/>
      </c>
    </row>
    <row r="30" spans="1:9" x14ac:dyDescent="0.25">
      <c r="A30" t="s">
        <v>19</v>
      </c>
      <c r="B30" t="str" cm="1">
        <f t="array" ref="B30">_FV(B27,"homeworld")</f>
        <v>Tatooine</v>
      </c>
      <c r="D30" t="str">
        <v>C-3PO</v>
      </c>
      <c r="E30" t="str">
        <v>Tatooine</v>
      </c>
      <c r="F30" t="str">
        <v>yellow</v>
      </c>
      <c r="G30" t="str">
        <v>gold</v>
      </c>
      <c r="H30" t="str">
        <v>75</v>
      </c>
      <c r="I30" t="str">
        <v>167</v>
      </c>
    </row>
    <row r="31" spans="1:9" x14ac:dyDescent="0.25">
      <c r="A31" t="s">
        <v>34</v>
      </c>
      <c r="B31" t="str" cm="1">
        <f t="array" ref="B31">_FV(selected_character,"gender",TRUE)</f>
        <v>NA</v>
      </c>
      <c r="D31" t="str">
        <v>IG-88</v>
      </c>
      <c r="E31" t="str">
        <v>NA</v>
      </c>
      <c r="F31" t="str">
        <v>red</v>
      </c>
      <c r="G31" t="str">
        <v>metal</v>
      </c>
      <c r="H31" t="str">
        <v>140</v>
      </c>
      <c r="I31" t="str">
        <v>200</v>
      </c>
    </row>
    <row r="32" spans="1:9" x14ac:dyDescent="0.25">
      <c r="D32" t="str">
        <v>R2-D2</v>
      </c>
      <c r="E32" t="str">
        <v>Naboo</v>
      </c>
      <c r="F32" t="str">
        <v>red</v>
      </c>
      <c r="G32" t="str">
        <v>white, blue</v>
      </c>
      <c r="H32" t="str">
        <v>32</v>
      </c>
      <c r="I32" t="str">
        <v>96</v>
      </c>
    </row>
    <row r="33" spans="4:9" x14ac:dyDescent="0.25">
      <c r="D33" t="str">
        <v>R5-D4</v>
      </c>
      <c r="E33" t="str">
        <v>Tatooine</v>
      </c>
      <c r="F33" t="str">
        <v>red</v>
      </c>
      <c r="G33" t="str">
        <v>white, red</v>
      </c>
      <c r="H33" t="str">
        <v>32</v>
      </c>
      <c r="I33" t="str">
        <v>97</v>
      </c>
    </row>
  </sheetData>
  <conditionalFormatting sqref="D28:I68">
    <cfRule type="expression" dxfId="1" priority="1">
      <formula>$D28 = _xlfn.VALUETOTEXT($B$27)</formula>
    </cfRule>
  </conditionalFormatting>
  <dataValidations count="1">
    <dataValidation type="list" allowBlank="1" showInputMessage="1" showErrorMessage="1" sqref="B27" xr:uid="{AB38708C-4777-439F-AD08-A5DDB9738453}">
      <formula1>CharacterList</formula1>
    </dataValidation>
  </dataValidations>
  <hyperlinks>
    <hyperlink ref="H4" r:id="rId1" xr:uid="{E5713CC0-F3CD-47E7-8E40-39B146BF5913}"/>
    <hyperlink ref="H8" r:id="rId2" xr:uid="{F83B85B4-C753-4891-A5CC-D87C317A3406}"/>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D0EE-2813-40FC-9298-26111033331A}">
  <dimension ref="A1:C64"/>
  <sheetViews>
    <sheetView workbookViewId="0">
      <selection activeCell="B21" sqref="B21"/>
    </sheetView>
  </sheetViews>
  <sheetFormatPr defaultRowHeight="15" x14ac:dyDescent="0.25"/>
  <cols>
    <col min="1" max="1" width="17.28515625" bestFit="1" customWidth="1"/>
    <col min="2" max="2" width="37.5703125" bestFit="1" customWidth="1"/>
    <col min="3" max="3" width="23.28515625" bestFit="1" customWidth="1"/>
  </cols>
  <sheetData>
    <row r="1" spans="1:3" x14ac:dyDescent="0.25">
      <c r="A1" t="s">
        <v>50</v>
      </c>
    </row>
    <row r="3" spans="1:3" x14ac:dyDescent="0.25">
      <c r="A3" t="s">
        <v>15</v>
      </c>
      <c r="B3" t="s">
        <v>16</v>
      </c>
      <c r="C3" t="s">
        <v>36</v>
      </c>
    </row>
    <row r="4" spans="1:3" x14ac:dyDescent="0.25">
      <c r="A4" t="e" vm="39">
        <v>#VALUE!</v>
      </c>
      <c r="B4" t="str" cm="1">
        <f t="array" ref="B4">_FV(Star_Wars_Planets[[#This Row],[Planet]],"terrain")</f>
        <v>grasslands, mountains</v>
      </c>
      <c r="C4" t="str" cm="1">
        <f t="array" ref="C4">_FV(Star_Wars_Planets[[#This Row],[Planet]],"climate")</f>
        <v>temperate</v>
      </c>
    </row>
    <row r="5" spans="1:3" x14ac:dyDescent="0.25">
      <c r="A5" t="e" vm="40">
        <v>#VALUE!</v>
      </c>
      <c r="B5" t="str" cm="1">
        <f t="array" ref="B5">_FV(Star_Wars_Planets[[#This Row],[Planet]],"terrain")</f>
        <v>NA</v>
      </c>
      <c r="C5" t="str" cm="1">
        <f t="array" ref="C5">_FV(Star_Wars_Planets[[#This Row],[Planet]],"climate")</f>
        <v>NA</v>
      </c>
    </row>
    <row r="6" spans="1:3" x14ac:dyDescent="0.25">
      <c r="A6" t="e" vm="41">
        <v>#VALUE!</v>
      </c>
      <c r="B6" t="str" cm="1">
        <f t="array" ref="B6">_FV(Star_Wars_Planets[[#This Row],[Planet]],"terrain")</f>
        <v>gas giant</v>
      </c>
      <c r="C6" t="str" cm="1">
        <f t="array" ref="C6">_FV(Star_Wars_Planets[[#This Row],[Planet]],"climate")</f>
        <v>temperate</v>
      </c>
    </row>
    <row r="7" spans="1:3" x14ac:dyDescent="0.25">
      <c r="A7" t="e" vm="42">
        <v>#VALUE!</v>
      </c>
      <c r="B7" t="str" cm="1">
        <f t="array" ref="B7">_FV(Star_Wars_Planets[[#This Row],[Planet]],"terrain")</f>
        <v>rocky islands, oceans</v>
      </c>
      <c r="C7" t="str" cm="1">
        <f t="array" ref="C7">_FV(Star_Wars_Planets[[#This Row],[Planet]],"climate")</f>
        <v>temperate</v>
      </c>
    </row>
    <row r="8" spans="1:3" x14ac:dyDescent="0.25">
      <c r="A8" t="e" vm="43">
        <v>#VALUE!</v>
      </c>
      <c r="B8" t="str" cm="1">
        <f t="array" ref="B8">_FV(Star_Wars_Planets[[#This Row],[Planet]],"terrain")</f>
        <v>mountains, fields, forests, rock arches</v>
      </c>
      <c r="C8" t="str" cm="1">
        <f t="array" ref="C8">_FV(Star_Wars_Planets[[#This Row],[Planet]],"climate")</f>
        <v>temperate, moist</v>
      </c>
    </row>
    <row r="9" spans="1:3" x14ac:dyDescent="0.25">
      <c r="A9" t="e" vm="44">
        <v>#VALUE!</v>
      </c>
      <c r="B9" t="str" cm="1">
        <f t="array" ref="B9">_FV(Star_Wars_Planets[[#This Row],[Planet]],"terrain")</f>
        <v>verdant</v>
      </c>
      <c r="C9" t="str" cm="1">
        <f t="array" ref="C9">_FV(Star_Wars_Planets[[#This Row],[Planet]],"climate")</f>
        <v>temperate</v>
      </c>
    </row>
    <row r="10" spans="1:3" x14ac:dyDescent="0.25">
      <c r="A10" t="e" vm="45">
        <v>#VALUE!</v>
      </c>
      <c r="B10" t="str" cm="1">
        <f t="array" ref="B10">_FV(Star_Wars_Planets[[#This Row],[Planet]],"terrain")</f>
        <v>oceans, rainforests, plateaus</v>
      </c>
      <c r="C10" t="str" cm="1">
        <f t="array" ref="C10">_FV(Star_Wars_Planets[[#This Row],[Planet]],"climate")</f>
        <v>temperate</v>
      </c>
    </row>
    <row r="11" spans="1:3" x14ac:dyDescent="0.25">
      <c r="A11" t="e" vm="46">
        <v>#VALUE!</v>
      </c>
      <c r="B11" t="str" cm="1">
        <f t="array" ref="B11">_FV(Star_Wars_Planets[[#This Row],[Planet]],"terrain")</f>
        <v>plains, forests</v>
      </c>
      <c r="C11" t="str" cm="1">
        <f t="array" ref="C11">_FV(Star_Wars_Planets[[#This Row],[Planet]],"climate")</f>
        <v>temperate</v>
      </c>
    </row>
    <row r="12" spans="1:3" x14ac:dyDescent="0.25">
      <c r="A12" t="e" vm="47">
        <v>#VALUE!</v>
      </c>
      <c r="B12" t="str" cm="1">
        <f t="array" ref="B12">_FV(Star_Wars_Planets[[#This Row],[Planet]],"terrain")</f>
        <v>jungles, forests, deserts</v>
      </c>
      <c r="C12" t="str" cm="1">
        <f t="array" ref="C12">_FV(Star_Wars_Planets[[#This Row],[Planet]],"climate")</f>
        <v>NA</v>
      </c>
    </row>
    <row r="13" spans="1:3" x14ac:dyDescent="0.25">
      <c r="A13" t="e" vm="48">
        <v>#VALUE!</v>
      </c>
      <c r="B13" t="str" cm="1">
        <f t="array" ref="B13">_FV(Star_Wars_Planets[[#This Row],[Planet]],"terrain")</f>
        <v>plains, urban, hills, forests</v>
      </c>
      <c r="C13" t="str" cm="1">
        <f t="array" ref="C13">_FV(Star_Wars_Planets[[#This Row],[Planet]],"climate")</f>
        <v>temperate</v>
      </c>
    </row>
    <row r="14" spans="1:3" x14ac:dyDescent="0.25">
      <c r="A14" t="e" vm="49">
        <v>#VALUE!</v>
      </c>
      <c r="B14" t="str" cm="1">
        <f t="array" ref="B14">_FV(Star_Wars_Planets[[#This Row],[Planet]],"terrain")</f>
        <v>cityscape, mountains</v>
      </c>
      <c r="C14" t="str" cm="1">
        <f t="array" ref="C14">_FV(Star_Wars_Planets[[#This Row],[Planet]],"climate")</f>
        <v>temperate</v>
      </c>
    </row>
    <row r="15" spans="1:3" x14ac:dyDescent="0.25">
      <c r="A15" t="e" vm="50">
        <v>#VALUE!</v>
      </c>
      <c r="B15" t="str" cm="1">
        <f t="array" ref="B15">_FV(Star_Wars_Planets[[#This Row],[Planet]],"terrain")</f>
        <v>swamp, jungles</v>
      </c>
      <c r="C15" t="str" cm="1">
        <f t="array" ref="C15">_FV(Star_Wars_Planets[[#This Row],[Planet]],"climate")</f>
        <v>murky</v>
      </c>
    </row>
    <row r="16" spans="1:3" x14ac:dyDescent="0.25">
      <c r="A16" t="e" vm="51">
        <v>#VALUE!</v>
      </c>
      <c r="B16" t="str" cm="1">
        <f t="array" ref="B16">_FV(Star_Wars_Planets[[#This Row],[Planet]],"terrain")</f>
        <v>oceans, savannas, mountains, grasslands</v>
      </c>
      <c r="C16" t="str" cm="1">
        <f t="array" ref="C16">_FV(Star_Wars_Planets[[#This Row],[Planet]],"climate")</f>
        <v>temperate</v>
      </c>
    </row>
    <row r="17" spans="1:3" x14ac:dyDescent="0.25">
      <c r="A17" t="e" vm="52">
        <v>#VALUE!</v>
      </c>
      <c r="B17" t="str" cm="1">
        <f t="array" ref="B17">_FV(Star_Wars_Planets[[#This Row],[Planet]],"terrain")</f>
        <v>forests, deserts, savannas</v>
      </c>
      <c r="C17" t="str" cm="1">
        <f t="array" ref="C17">_FV(Star_Wars_Planets[[#This Row],[Planet]],"climate")</f>
        <v>temperate</v>
      </c>
    </row>
    <row r="18" spans="1:3" x14ac:dyDescent="0.25">
      <c r="A18" t="e" vm="53">
        <v>#VALUE!</v>
      </c>
      <c r="B18" t="str" cm="1">
        <f t="array" ref="B18">_FV(Star_Wars_Planets[[#This Row],[Planet]],"terrain")</f>
        <v>NA</v>
      </c>
      <c r="C18" t="str" cm="1">
        <f t="array" ref="C18">_FV(Star_Wars_Planets[[#This Row],[Planet]],"climate")</f>
        <v>temperate</v>
      </c>
    </row>
    <row r="19" spans="1:3" x14ac:dyDescent="0.25">
      <c r="A19" t="e" vm="54">
        <v>#VALUE!</v>
      </c>
      <c r="B19" t="str" cm="1">
        <f t="array" ref="B19">_FV(Star_Wars_Planets[[#This Row],[Planet]],"terrain")</f>
        <v>forests, mountains, lakes</v>
      </c>
      <c r="C19" t="str" cm="1">
        <f t="array" ref="C19">_FV(Star_Wars_Planets[[#This Row],[Planet]],"climate")</f>
        <v>temperate</v>
      </c>
    </row>
    <row r="20" spans="1:3" x14ac:dyDescent="0.25">
      <c r="A20" t="e" vm="55">
        <v>#VALUE!</v>
      </c>
      <c r="B20" t="str" cm="1">
        <f t="array" ref="B20">_FV(Star_Wars_Planets[[#This Row],[Planet]],"terrain")</f>
        <v>cityscape</v>
      </c>
      <c r="C20" t="str" cm="1">
        <f t="array" ref="C20">_FV(Star_Wars_Planets[[#This Row],[Planet]],"climate")</f>
        <v>polluted</v>
      </c>
    </row>
    <row r="21" spans="1:3" x14ac:dyDescent="0.25">
      <c r="A21" t="e" vm="56">
        <v>#VALUE!</v>
      </c>
      <c r="B21" t="str" cm="1">
        <f t="array" ref="B21">_FV(Star_Wars_Planets[[#This Row],[Planet]],"terrain")</f>
        <v>fungus forests</v>
      </c>
      <c r="C21" t="str" cm="1">
        <f t="array" ref="C21">_FV(Star_Wars_Planets[[#This Row],[Planet]],"climate")</f>
        <v>hot, humid</v>
      </c>
    </row>
    <row r="22" spans="1:3" x14ac:dyDescent="0.25">
      <c r="A22" t="e" vm="57">
        <v>#VALUE!</v>
      </c>
      <c r="B22" t="str" cm="1">
        <f t="array" ref="B22">_FV(Star_Wars_Planets[[#This Row],[Planet]],"terrain")</f>
        <v>rock, desert, mountain, barren</v>
      </c>
      <c r="C22" t="str" cm="1">
        <f t="array" ref="C22">_FV(Star_Wars_Planets[[#This Row],[Planet]],"climate")</f>
        <v>temperate, arid</v>
      </c>
    </row>
    <row r="23" spans="1:3" x14ac:dyDescent="0.25">
      <c r="A23" t="e" vm="58">
        <v>#VALUE!</v>
      </c>
      <c r="B23" t="str" cm="1">
        <f t="array" ref="B23">_FV(Star_Wars_Planets[[#This Row],[Planet]],"terrain")</f>
        <v>lakes, islands, swamps, seas</v>
      </c>
      <c r="C23" t="str" cm="1">
        <f t="array" ref="C23">_FV(Star_Wars_Planets[[#This Row],[Planet]],"climate")</f>
        <v>tropical, temperate</v>
      </c>
    </row>
    <row r="24" spans="1:3" x14ac:dyDescent="0.25">
      <c r="A24" t="e" vm="59">
        <v>#VALUE!</v>
      </c>
      <c r="B24" t="str" cm="1">
        <f t="array" ref="B24">_FV(Star_Wars_Planets[[#This Row],[Planet]],"terrain")</f>
        <v>toxic cloudsea, plateaus, volcanoes</v>
      </c>
      <c r="C24" t="str" cm="1">
        <f t="array" ref="C24">_FV(Star_Wars_Planets[[#This Row],[Planet]],"climate")</f>
        <v>temperate</v>
      </c>
    </row>
    <row r="25" spans="1:3" x14ac:dyDescent="0.25">
      <c r="A25" t="e" vm="60">
        <v>#VALUE!</v>
      </c>
      <c r="B25" t="str" cm="1">
        <f t="array" ref="B25">_FV(Star_Wars_Planets[[#This Row],[Planet]],"terrain")</f>
        <v>tundra, ice caves, mountain ranges</v>
      </c>
      <c r="C25" t="str" cm="1">
        <f t="array" ref="C25">_FV(Star_Wars_Planets[[#This Row],[Planet]],"climate")</f>
        <v>frozen</v>
      </c>
    </row>
    <row r="26" spans="1:3" x14ac:dyDescent="0.25">
      <c r="A26" t="e" vm="61">
        <v>#VALUE!</v>
      </c>
      <c r="B26" t="str" cm="1">
        <f t="array" ref="B26">_FV(Star_Wars_Planets[[#This Row],[Planet]],"terrain")</f>
        <v>rocky</v>
      </c>
      <c r="C26" t="str" cm="1">
        <f t="array" ref="C26">_FV(Star_Wars_Planets[[#This Row],[Planet]],"climate")</f>
        <v>arid, rocky, windy</v>
      </c>
    </row>
    <row r="27" spans="1:3" x14ac:dyDescent="0.25">
      <c r="A27" t="e" vm="62">
        <v>#VALUE!</v>
      </c>
      <c r="B27" t="str" cm="1">
        <f t="array" ref="B27">_FV(Star_Wars_Planets[[#This Row],[Planet]],"terrain")</f>
        <v>rocky canyons, acid pools</v>
      </c>
      <c r="C27" t="str" cm="1">
        <f t="array" ref="C27">_FV(Star_Wars_Planets[[#This Row],[Planet]],"climate")</f>
        <v>NA</v>
      </c>
    </row>
    <row r="28" spans="1:3" x14ac:dyDescent="0.25">
      <c r="A28" t="e" vm="63">
        <v>#VALUE!</v>
      </c>
      <c r="B28" t="str" cm="1">
        <f t="array" ref="B28">_FV(Star_Wars_Planets[[#This Row],[Planet]],"terrain")</f>
        <v>deserts</v>
      </c>
      <c r="C28" t="str" cm="1">
        <f t="array" ref="C28">_FV(Star_Wars_Planets[[#This Row],[Planet]],"climate")</f>
        <v>NA</v>
      </c>
    </row>
    <row r="29" spans="1:3" x14ac:dyDescent="0.25">
      <c r="A29" t="e" vm="64">
        <v>#VALUE!</v>
      </c>
      <c r="B29" t="str" cm="1">
        <f t="array" ref="B29">_FV(Star_Wars_Planets[[#This Row],[Planet]],"terrain")</f>
        <v>rainforests, cliffs, canyons, seas</v>
      </c>
      <c r="C29" t="str" cm="1">
        <f t="array" ref="C29">_FV(Star_Wars_Planets[[#This Row],[Planet]],"climate")</f>
        <v>arid, temperate, tropical</v>
      </c>
    </row>
    <row r="30" spans="1:3" x14ac:dyDescent="0.25">
      <c r="A30" t="e" vm="65">
        <v>#VALUE!</v>
      </c>
      <c r="B30" t="str" cm="1">
        <f t="array" ref="B30">_FV(Star_Wars_Planets[[#This Row],[Planet]],"terrain")</f>
        <v>ocean</v>
      </c>
      <c r="C30" t="str" cm="1">
        <f t="array" ref="C30">_FV(Star_Wars_Planets[[#This Row],[Planet]],"climate")</f>
        <v>temperate</v>
      </c>
    </row>
    <row r="31" spans="1:3" x14ac:dyDescent="0.25">
      <c r="A31" t="e" vm="66">
        <v>#VALUE!</v>
      </c>
      <c r="B31" t="str" cm="1">
        <f t="array" ref="B31">_FV(Star_Wars_Planets[[#This Row],[Planet]],"terrain")</f>
        <v>jungle, forests, lakes, rivers</v>
      </c>
      <c r="C31" t="str" cm="1">
        <f t="array" ref="C31">_FV(Star_Wars_Planets[[#This Row],[Planet]],"climate")</f>
        <v>tropical</v>
      </c>
    </row>
    <row r="32" spans="1:3" x14ac:dyDescent="0.25">
      <c r="A32" t="e" vm="67">
        <v>#VALUE!</v>
      </c>
      <c r="B32" t="str" cm="1">
        <f t="array" ref="B32">_FV(Star_Wars_Planets[[#This Row],[Planet]],"terrain")</f>
        <v>swamps, deserts, jungles, mountains</v>
      </c>
      <c r="C32" t="str" cm="1">
        <f t="array" ref="C32">_FV(Star_Wars_Planets[[#This Row],[Planet]],"climate")</f>
        <v>arid, temperate, tropical</v>
      </c>
    </row>
    <row r="33" spans="1:3" x14ac:dyDescent="0.25">
      <c r="A33" t="e" vm="68">
        <v>#VALUE!</v>
      </c>
      <c r="B33" t="str" cm="1">
        <f t="array" ref="B33">_FV(Star_Wars_Planets[[#This Row],[Planet]],"terrain")</f>
        <v>deserts</v>
      </c>
      <c r="C33" t="str" cm="1">
        <f t="array" ref="C33">_FV(Star_Wars_Planets[[#This Row],[Planet]],"climate")</f>
        <v>NA</v>
      </c>
    </row>
    <row r="34" spans="1:3" x14ac:dyDescent="0.25">
      <c r="A34" t="e" vm="69">
        <v>#VALUE!</v>
      </c>
      <c r="B34" t="str" cm="1">
        <f t="array" ref="B34">_FV(Star_Wars_Planets[[#This Row],[Planet]],"terrain")</f>
        <v>oceans, reefs, islands</v>
      </c>
      <c r="C34" t="str" cm="1">
        <f t="array" ref="C34">_FV(Star_Wars_Planets[[#This Row],[Planet]],"climate")</f>
        <v>temperate</v>
      </c>
    </row>
    <row r="35" spans="1:3" x14ac:dyDescent="0.25">
      <c r="A35" t="e" vm="70">
        <v>#VALUE!</v>
      </c>
      <c r="B35" t="str" cm="1">
        <f t="array" ref="B35">_FV(Star_Wars_Planets[[#This Row],[Planet]],"terrain")</f>
        <v>volcanoes, lava rivers, mountains, caves</v>
      </c>
      <c r="C35" t="str" cm="1">
        <f t="array" ref="C35">_FV(Star_Wars_Planets[[#This Row],[Planet]],"climate")</f>
        <v>hot</v>
      </c>
    </row>
    <row r="36" spans="1:3" x14ac:dyDescent="0.25">
      <c r="A36" t="e" vm="71">
        <v>#VALUE!</v>
      </c>
      <c r="B36" t="str" cm="1">
        <f t="array" ref="B36">_FV(Star_Wars_Planets[[#This Row],[Planet]],"terrain")</f>
        <v>plains, forests, hills, mountains</v>
      </c>
      <c r="C36" t="str" cm="1">
        <f t="array" ref="C36">_FV(Star_Wars_Planets[[#This Row],[Planet]],"climate")</f>
        <v>temperate</v>
      </c>
    </row>
    <row r="37" spans="1:3" x14ac:dyDescent="0.25">
      <c r="A37" t="e" vm="72">
        <v>#VALUE!</v>
      </c>
      <c r="B37" t="str" cm="1">
        <f t="array" ref="B37">_FV(Star_Wars_Planets[[#This Row],[Planet]],"terrain")</f>
        <v>glaciers, mountains, ice canyons</v>
      </c>
      <c r="C37" t="str" cm="1">
        <f t="array" ref="C37">_FV(Star_Wars_Planets[[#This Row],[Planet]],"climate")</f>
        <v>frigid</v>
      </c>
    </row>
    <row r="38" spans="1:3" x14ac:dyDescent="0.25">
      <c r="A38" t="e" vm="73">
        <v>#VALUE!</v>
      </c>
      <c r="B38" t="str" cm="1">
        <f t="array" ref="B38">_FV(Star_Wars_Planets[[#This Row],[Planet]],"terrain")</f>
        <v>NA</v>
      </c>
      <c r="C38" t="str" cm="1">
        <f t="array" ref="C38">_FV(Star_Wars_Planets[[#This Row],[Planet]],"climate")</f>
        <v>NA</v>
      </c>
    </row>
    <row r="39" spans="1:3" x14ac:dyDescent="0.25">
      <c r="A39" t="e" vm="74">
        <v>#VALUE!</v>
      </c>
      <c r="B39" t="str" cm="1">
        <f t="array" ref="B39">_FV(Star_Wars_Planets[[#This Row],[Planet]],"terrain")</f>
        <v>grassy hills, swamps, forests, mountains</v>
      </c>
      <c r="C39" t="str" cm="1">
        <f t="array" ref="C39">_FV(Star_Wars_Planets[[#This Row],[Planet]],"climate")</f>
        <v>temperate</v>
      </c>
    </row>
    <row r="40" spans="1:3" x14ac:dyDescent="0.25">
      <c r="A40" t="e" vm="75">
        <v>#VALUE!</v>
      </c>
      <c r="B40" t="str" cm="1">
        <f t="array" ref="B40">_FV(Star_Wars_Planets[[#This Row],[Planet]],"terrain")</f>
        <v>urban, oceans, swamps, bogs</v>
      </c>
      <c r="C40" t="str" cm="1">
        <f t="array" ref="C40">_FV(Star_Wars_Planets[[#This Row],[Planet]],"climate")</f>
        <v>temperate</v>
      </c>
    </row>
    <row r="41" spans="1:3" x14ac:dyDescent="0.25">
      <c r="A41" t="e" vm="76">
        <v>#VALUE!</v>
      </c>
      <c r="B41" t="str" cm="1">
        <f t="array" ref="B41">_FV(Star_Wars_Planets[[#This Row],[Planet]],"terrain")</f>
        <v>oceans, glaciers</v>
      </c>
      <c r="C41" t="str" cm="1">
        <f t="array" ref="C41">_FV(Star_Wars_Planets[[#This Row],[Planet]],"climate")</f>
        <v>frigid</v>
      </c>
    </row>
    <row r="42" spans="1:3" x14ac:dyDescent="0.25">
      <c r="A42" t="e" vm="77">
        <v>#VALUE!</v>
      </c>
      <c r="B42" t="str" cm="1">
        <f t="array" ref="B42">_FV(Star_Wars_Planets[[#This Row],[Planet]],"terrain")</f>
        <v>plains, seas, mesas</v>
      </c>
      <c r="C42" t="str" cm="1">
        <f t="array" ref="C42">_FV(Star_Wars_Planets[[#This Row],[Planet]],"climate")</f>
        <v>temperate</v>
      </c>
    </row>
    <row r="43" spans="1:3" x14ac:dyDescent="0.25">
      <c r="A43" t="e" vm="78">
        <v>#VALUE!</v>
      </c>
      <c r="B43" t="str" cm="1">
        <f t="array" ref="B43">_FV(Star_Wars_Planets[[#This Row],[Planet]],"terrain")</f>
        <v>airless asteroid</v>
      </c>
      <c r="C43" t="str" cm="1">
        <f t="array" ref="C43">_FV(Star_Wars_Planets[[#This Row],[Planet]],"climate")</f>
        <v xml:space="preserve">artificial temperate </v>
      </c>
    </row>
    <row r="44" spans="1:3" x14ac:dyDescent="0.25">
      <c r="A44" t="e" vm="79">
        <v>#VALUE!</v>
      </c>
      <c r="B44" t="str" cm="1">
        <f t="array" ref="B44">_FV(Star_Wars_Planets[[#This Row],[Planet]],"terrain")</f>
        <v>NA</v>
      </c>
      <c r="C44" t="str" cm="1">
        <f t="array" ref="C44">_FV(Star_Wars_Planets[[#This Row],[Planet]],"climate")</f>
        <v>NA</v>
      </c>
    </row>
    <row r="45" spans="1:3" x14ac:dyDescent="0.25">
      <c r="A45" t="e" vm="80">
        <v>#VALUE!</v>
      </c>
      <c r="B45" t="str" cm="1">
        <f t="array" ref="B45">_FV(Star_Wars_Planets[[#This Row],[Planet]],"terrain")</f>
        <v>jungles, oceans, urban, swamps</v>
      </c>
      <c r="C45" t="str" cm="1">
        <f t="array" ref="C45">_FV(Star_Wars_Planets[[#This Row],[Planet]],"climate")</f>
        <v>hot</v>
      </c>
    </row>
    <row r="46" spans="1:3" x14ac:dyDescent="0.25">
      <c r="A46" t="e" vm="81">
        <v>#VALUE!</v>
      </c>
      <c r="B46" t="str" cm="1">
        <f t="array" ref="B46">_FV(Star_Wars_Planets[[#This Row],[Planet]],"terrain")</f>
        <v>mountains, valleys, deserts, tundra</v>
      </c>
      <c r="C46" t="str" cm="1">
        <f t="array" ref="C46">_FV(Star_Wars_Planets[[#This Row],[Planet]],"climate")</f>
        <v>temperate, arid, subartic</v>
      </c>
    </row>
    <row r="47" spans="1:3" x14ac:dyDescent="0.25">
      <c r="A47" t="e" vm="82">
        <v>#VALUE!</v>
      </c>
      <c r="B47" t="str" cm="1">
        <f t="array" ref="B47">_FV(Star_Wars_Planets[[#This Row],[Planet]],"terrain")</f>
        <v>caves, desert, mountains, volcanoes</v>
      </c>
      <c r="C47" t="str" cm="1">
        <f t="array" ref="C47">_FV(Star_Wars_Planets[[#This Row],[Planet]],"climate")</f>
        <v>hot</v>
      </c>
    </row>
    <row r="48" spans="1:3" x14ac:dyDescent="0.25">
      <c r="A48" t="e" vm="83">
        <v>#VALUE!</v>
      </c>
      <c r="B48" t="str" cm="1">
        <f t="array" ref="B48">_FV(Star_Wars_Planets[[#This Row],[Planet]],"terrain")</f>
        <v>rainforests, rivers, mountains</v>
      </c>
      <c r="C48" t="str" cm="1">
        <f t="array" ref="C48">_FV(Star_Wars_Planets[[#This Row],[Planet]],"climate")</f>
        <v>NA</v>
      </c>
    </row>
    <row r="49" spans="1:3" x14ac:dyDescent="0.25">
      <c r="A49" t="e" vm="84">
        <v>#VALUE!</v>
      </c>
      <c r="B49" t="str" cm="1">
        <f t="array" ref="B49">_FV(Star_Wars_Planets[[#This Row],[Planet]],"terrain")</f>
        <v>cities, savannahs, seas, plains</v>
      </c>
      <c r="C49" t="str" cm="1">
        <f t="array" ref="C49">_FV(Star_Wars_Planets[[#This Row],[Planet]],"climate")</f>
        <v>temperate</v>
      </c>
    </row>
    <row r="50" spans="1:3" x14ac:dyDescent="0.25">
      <c r="A50" t="e" vm="85">
        <v>#VALUE!</v>
      </c>
      <c r="B50" t="str" cm="1">
        <f t="array" ref="B50">_FV(Star_Wars_Planets[[#This Row],[Planet]],"terrain")</f>
        <v>urban, vines</v>
      </c>
      <c r="C50" t="str" cm="1">
        <f t="array" ref="C50">_FV(Star_Wars_Planets[[#This Row],[Planet]],"climate")</f>
        <v>temperate</v>
      </c>
    </row>
    <row r="51" spans="1:3" x14ac:dyDescent="0.25">
      <c r="A51" t="e" vm="86">
        <v>#VALUE!</v>
      </c>
      <c r="B51" t="str" cm="1">
        <f t="array" ref="B51">_FV(Star_Wars_Planets[[#This Row],[Planet]],"terrain")</f>
        <v>deserts, mountains</v>
      </c>
      <c r="C51" t="str" cm="1">
        <f t="array" ref="C51">_FV(Star_Wars_Planets[[#This Row],[Planet]],"climate")</f>
        <v>arid</v>
      </c>
    </row>
    <row r="52" spans="1:3" x14ac:dyDescent="0.25">
      <c r="A52" t="e" vm="87">
        <v>#VALUE!</v>
      </c>
      <c r="B52" t="str" cm="1">
        <f t="array" ref="B52">_FV(Star_Wars_Planets[[#This Row],[Planet]],"terrain")</f>
        <v>grass</v>
      </c>
      <c r="C52" t="str" cm="1">
        <f t="array" ref="C52">_FV(Star_Wars_Planets[[#This Row],[Planet]],"climate")</f>
        <v>temperate</v>
      </c>
    </row>
    <row r="53" spans="1:3" x14ac:dyDescent="0.25">
      <c r="A53" t="e" vm="88">
        <v>#VALUE!</v>
      </c>
      <c r="B53" t="str" cm="1">
        <f t="array" ref="B53">_FV(Star_Wars_Planets[[#This Row],[Planet]],"terrain")</f>
        <v>mountains, volcanoes, rocky deserts</v>
      </c>
      <c r="C53" t="str" cm="1">
        <f t="array" ref="C53">_FV(Star_Wars_Planets[[#This Row],[Planet]],"climate")</f>
        <v>superheated</v>
      </c>
    </row>
    <row r="54" spans="1:3" x14ac:dyDescent="0.25">
      <c r="A54" t="e" vm="89">
        <v>#VALUE!</v>
      </c>
      <c r="B54" t="str" cm="1">
        <f t="array" ref="B54">_FV(Star_Wars_Planets[[#This Row],[Planet]],"terrain")</f>
        <v>desert</v>
      </c>
      <c r="C54" t="str" cm="1">
        <f t="array" ref="C54">_FV(Star_Wars_Planets[[#This Row],[Planet]],"climate")</f>
        <v>arid</v>
      </c>
    </row>
    <row r="55" spans="1:3" x14ac:dyDescent="0.25">
      <c r="A55" t="e" vm="90">
        <v>#VALUE!</v>
      </c>
      <c r="B55" t="str" cm="1">
        <f t="array" ref="B55">_FV(Star_Wars_Planets[[#This Row],[Planet]],"terrain")</f>
        <v>NA</v>
      </c>
      <c r="C55" t="str" cm="1">
        <f t="array" ref="C55">_FV(Star_Wars_Planets[[#This Row],[Planet]],"climate")</f>
        <v>NA</v>
      </c>
    </row>
    <row r="56" spans="1:3" x14ac:dyDescent="0.25">
      <c r="A56" t="e" vm="91">
        <v>#VALUE!</v>
      </c>
      <c r="B56" t="str" cm="1">
        <f t="array" ref="B56">_FV(Star_Wars_Planets[[#This Row],[Planet]],"terrain")</f>
        <v>swamps, lakes</v>
      </c>
      <c r="C56" t="str" cm="1">
        <f t="array" ref="C56">_FV(Star_Wars_Planets[[#This Row],[Planet]],"climate")</f>
        <v>temperate</v>
      </c>
    </row>
    <row r="57" spans="1:3" x14ac:dyDescent="0.25">
      <c r="A57" t="e" vm="92">
        <v>#VALUE!</v>
      </c>
      <c r="B57" t="str" cm="1">
        <f t="array" ref="B57">_FV(Star_Wars_Planets[[#This Row],[Planet]],"terrain")</f>
        <v>mountains, seas, grasslands, deserts</v>
      </c>
      <c r="C57" t="str" cm="1">
        <f t="array" ref="C57">_FV(Star_Wars_Planets[[#This Row],[Planet]],"climate")</f>
        <v>arid</v>
      </c>
    </row>
    <row r="58" spans="1:3" x14ac:dyDescent="0.25">
      <c r="A58" t="e" vm="93">
        <v>#VALUE!</v>
      </c>
      <c r="B58" t="str" cm="1">
        <f t="array" ref="B58">_FV(Star_Wars_Planets[[#This Row],[Planet]],"terrain")</f>
        <v>desert, tundra, rainforests, mountains</v>
      </c>
      <c r="C58" t="str" cm="1">
        <f t="array" ref="C58">_FV(Star_Wars_Planets[[#This Row],[Planet]],"climate")</f>
        <v>NA</v>
      </c>
    </row>
    <row r="59" spans="1:3" x14ac:dyDescent="0.25">
      <c r="A59" t="e" vm="94">
        <v>#VALUE!</v>
      </c>
      <c r="B59" t="str" cm="1">
        <f t="array" ref="B59">_FV(Star_Wars_Planets[[#This Row],[Planet]],"terrain")</f>
        <v>barren, ash</v>
      </c>
      <c r="C59" t="str" cm="1">
        <f t="array" ref="C59">_FV(Star_Wars_Planets[[#This Row],[Planet]],"climate")</f>
        <v>NA</v>
      </c>
    </row>
    <row r="60" spans="1:3" x14ac:dyDescent="0.25">
      <c r="A60" t="e" vm="95">
        <v>#VALUE!</v>
      </c>
      <c r="B60" t="str" cm="1">
        <f t="array" ref="B60">_FV(Star_Wars_Planets[[#This Row],[Planet]],"terrain")</f>
        <v>NA</v>
      </c>
      <c r="C60" t="str" cm="1">
        <f t="array" ref="C60">_FV(Star_Wars_Planets[[#This Row],[Planet]],"climate")</f>
        <v>NA</v>
      </c>
    </row>
    <row r="61" spans="1:3" x14ac:dyDescent="0.25">
      <c r="A61" t="e" vm="96">
        <v>#VALUE!</v>
      </c>
      <c r="B61" t="str" cm="1">
        <f t="array" ref="B61">_FV(Star_Wars_Planets[[#This Row],[Planet]],"terrain")</f>
        <v>scrublands, savanna, canyons, sinkholes</v>
      </c>
      <c r="C61" t="str" cm="1">
        <f t="array" ref="C61">_FV(Star_Wars_Planets[[#This Row],[Planet]],"climate")</f>
        <v>temperate, arid, windy</v>
      </c>
    </row>
    <row r="62" spans="1:3" x14ac:dyDescent="0.25">
      <c r="A62" t="e" vm="97">
        <v>#VALUE!</v>
      </c>
      <c r="B62" t="str" cm="1">
        <f t="array" ref="B62">_FV(Star_Wars_Planets[[#This Row],[Planet]],"terrain")</f>
        <v>urban, barren</v>
      </c>
      <c r="C62" t="str" cm="1">
        <f t="array" ref="C62">_FV(Star_Wars_Planets[[#This Row],[Planet]],"climate")</f>
        <v>temperate, artic</v>
      </c>
    </row>
    <row r="63" spans="1:3" x14ac:dyDescent="0.25">
      <c r="A63" t="e" vm="98">
        <v>#VALUE!</v>
      </c>
      <c r="B63" t="str" cm="1">
        <f t="array" ref="B63">_FV(Star_Wars_Planets[[#This Row],[Planet]],"terrain")</f>
        <v>jungle, rainforests</v>
      </c>
      <c r="C63" t="str" cm="1">
        <f t="array" ref="C63">_FV(Star_Wars_Planets[[#This Row],[Planet]],"climate")</f>
        <v>temperate, tropical</v>
      </c>
    </row>
    <row r="64" spans="1:3" x14ac:dyDescent="0.25">
      <c r="A64" t="e" vm="99">
        <v>#VALUE!</v>
      </c>
      <c r="B64" t="str" cm="1">
        <f t="array" ref="B64">_FV(Star_Wars_Planets[[#This Row],[Planet]],"terrain")</f>
        <v>NA</v>
      </c>
      <c r="C64" t="str" cm="1">
        <f t="array" ref="C64">_FV(Star_Wars_Planets[[#This Row],[Planet]],"climate")</f>
        <v>NA</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6761-A789-4BF0-9B65-B73D30520E69}">
  <dimension ref="A3:D90"/>
  <sheetViews>
    <sheetView tabSelected="1" workbookViewId="0">
      <selection activeCell="A3" sqref="A3:D90"/>
    </sheetView>
  </sheetViews>
  <sheetFormatPr defaultRowHeight="15" x14ac:dyDescent="0.25"/>
  <cols>
    <col min="1" max="1" width="22.28515625" bestFit="1" customWidth="1"/>
    <col min="2" max="2" width="13.28515625" bestFit="1" customWidth="1"/>
    <col min="3" max="3" width="13.7109375" bestFit="1" customWidth="1"/>
    <col min="4" max="4" width="14.5703125" bestFit="1" customWidth="1"/>
  </cols>
  <sheetData>
    <row r="3" spans="1:4" x14ac:dyDescent="0.25">
      <c r="A3" t="s">
        <v>21</v>
      </c>
      <c r="B3" t="s">
        <v>20</v>
      </c>
      <c r="C3" t="s">
        <v>14</v>
      </c>
      <c r="D3" t="s">
        <v>32</v>
      </c>
    </row>
    <row r="4" spans="1:4" x14ac:dyDescent="0.25">
      <c r="A4" t="e" vm="100">
        <v>#VALUE!</v>
      </c>
      <c r="B4" t="str" cm="1">
        <f t="array" ref="B4">_FV(StarWarsChars[[#This Row],[Character]],"eye_color")</f>
        <v>orange</v>
      </c>
      <c r="C4" t="str" cm="1">
        <f t="array" ref="C4">_FV(StarWarsChars[[#This Row],[Character]],"species")</f>
        <v>Mon Calamari</v>
      </c>
      <c r="D4" t="str" cm="1">
        <f t="array" ref="D4">_FV(StarWarsChars[[#This Row],[Character]],"gender")</f>
        <v>male</v>
      </c>
    </row>
    <row r="5" spans="1:4" x14ac:dyDescent="0.25">
      <c r="A5" t="e" vm="101">
        <v>#VALUE!</v>
      </c>
      <c r="B5" t="str" cm="1">
        <f t="array" ref="B5">_FV(StarWarsChars[[#This Row],[Character]],"eye_color")</f>
        <v>blue</v>
      </c>
      <c r="C5" t="str" cm="1">
        <f t="array" ref="C5">_FV(StarWarsChars[[#This Row],[Character]],"species")</f>
        <v>Tholothian</v>
      </c>
      <c r="D5" t="str" cm="1">
        <f t="array" ref="D5">_FV(StarWarsChars[[#This Row],[Character]],"gender")</f>
        <v>female</v>
      </c>
    </row>
    <row r="6" spans="1:4" x14ac:dyDescent="0.25">
      <c r="A6" t="e" vm="102">
        <v>#VALUE!</v>
      </c>
      <c r="B6" t="str" cm="1">
        <f t="array" ref="B6">_FV(StarWarsChars[[#This Row],[Character]],"eye_color")</f>
        <v>blue</v>
      </c>
      <c r="C6" t="str" cm="1">
        <f t="array" ref="C6">_FV(StarWarsChars[[#This Row],[Character]],"species")</f>
        <v>Human</v>
      </c>
      <c r="D6" t="str" cm="1">
        <f t="array" ref="D6">_FV(StarWarsChars[[#This Row],[Character]],"gender")</f>
        <v>male</v>
      </c>
    </row>
    <row r="7" spans="1:4" x14ac:dyDescent="0.25">
      <c r="A7" t="e" vm="103">
        <v>#VALUE!</v>
      </c>
      <c r="B7" t="str" cm="1">
        <f t="array" ref="B7">_FV(StarWarsChars[[#This Row],[Character]],"eye_color")</f>
        <v>brown</v>
      </c>
      <c r="C7" t="str" cm="1">
        <f t="array" ref="C7">_FV(StarWarsChars[[#This Row],[Character]],"species")</f>
        <v>Human</v>
      </c>
      <c r="D7" t="str" cm="1">
        <f t="array" ref="D7">_FV(StarWarsChars[[#This Row],[Character]],"gender")</f>
        <v>male</v>
      </c>
    </row>
    <row r="8" spans="1:4" x14ac:dyDescent="0.25">
      <c r="A8" t="e" vm="104">
        <v>#VALUE!</v>
      </c>
      <c r="B8" t="str" cm="1">
        <f t="array" ref="B8">_FV(StarWarsChars[[#This Row],[Character]],"eye_color")</f>
        <v>hazel</v>
      </c>
      <c r="C8" t="str" cm="1">
        <f t="array" ref="C8">_FV(StarWarsChars[[#This Row],[Character]],"species")</f>
        <v>Twi'lek</v>
      </c>
      <c r="D8" t="str" cm="1">
        <f t="array" ref="D8">_FV(StarWarsChars[[#This Row],[Character]],"gender")</f>
        <v>female</v>
      </c>
    </row>
    <row r="9" spans="1:4" x14ac:dyDescent="0.25">
      <c r="A9" t="e" vm="105">
        <v>#VALUE!</v>
      </c>
      <c r="B9" t="str" cm="1">
        <f t="array" ref="B9">_FV(StarWarsChars[[#This Row],[Character]],"eye_color")</f>
        <v>brown</v>
      </c>
      <c r="C9" t="str" cm="1">
        <f t="array" ref="C9">_FV(StarWarsChars[[#This Row],[Character]],"species")</f>
        <v>Human</v>
      </c>
      <c r="D9" t="str" cm="1">
        <f t="array" ref="D9">_FV(StarWarsChars[[#This Row],[Character]],"gender")</f>
        <v>male</v>
      </c>
    </row>
    <row r="10" spans="1:4" x14ac:dyDescent="0.25">
      <c r="A10" t="e" vm="106">
        <v>#VALUE!</v>
      </c>
      <c r="B10" t="str" cm="1">
        <f t="array" ref="B10">_FV(StarWarsChars[[#This Row],[Character]],"eye_color")</f>
        <v>blue</v>
      </c>
      <c r="C10" t="str" cm="1">
        <f t="array" ref="C10">_FV(StarWarsChars[[#This Row],[Character]],"species")</f>
        <v>Mirialan</v>
      </c>
      <c r="D10" t="str" cm="1">
        <f t="array" ref="D10">_FV(StarWarsChars[[#This Row],[Character]],"gender")</f>
        <v>female</v>
      </c>
    </row>
    <row r="11" spans="1:4" x14ac:dyDescent="0.25">
      <c r="A11" t="e" vm="107">
        <v>#VALUE!</v>
      </c>
      <c r="B11" t="str" cm="1">
        <f t="array" ref="B11">_FV(StarWarsChars[[#This Row],[Character]],"eye_color")</f>
        <v>black</v>
      </c>
      <c r="C11" t="str" cm="1">
        <f t="array" ref="C11">_FV(StarWarsChars[[#This Row],[Character]],"species")</f>
        <v>Droid</v>
      </c>
      <c r="D11" t="str" cm="1">
        <f t="array" ref="D11">_FV(StarWarsChars[[#This Row],[Character]],"gender")</f>
        <v>none</v>
      </c>
    </row>
    <row r="12" spans="1:4" x14ac:dyDescent="0.25">
      <c r="A12" t="e" vm="108">
        <v>#VALUE!</v>
      </c>
      <c r="B12" t="str" cm="1">
        <f t="array" ref="B12">_FV(StarWarsChars[[#This Row],[Character]],"eye_color")</f>
        <v>orange</v>
      </c>
      <c r="C12" t="str" cm="1">
        <f t="array" ref="C12">_FV(StarWarsChars[[#This Row],[Character]],"species")</f>
        <v>Toong</v>
      </c>
      <c r="D12" t="str" cm="1">
        <f t="array" ref="D12">_FV(StarWarsChars[[#This Row],[Character]],"gender")</f>
        <v>male</v>
      </c>
    </row>
    <row r="13" spans="1:4" x14ac:dyDescent="0.25">
      <c r="A13" t="e" vm="109">
        <v>#VALUE!</v>
      </c>
      <c r="B13" t="str" cm="1">
        <f t="array" ref="B13">_FV(StarWarsChars[[#This Row],[Character]],"eye_color")</f>
        <v>blue</v>
      </c>
      <c r="C13" t="str" cm="1">
        <f t="array" ref="C13">_FV(StarWarsChars[[#This Row],[Character]],"species")</f>
        <v>Human</v>
      </c>
      <c r="D13" t="str" cm="1">
        <f t="array" ref="D13">_FV(StarWarsChars[[#This Row],[Character]],"gender")</f>
        <v>female</v>
      </c>
    </row>
    <row r="14" spans="1:4" x14ac:dyDescent="0.25">
      <c r="A14" t="e" vm="110">
        <v>#VALUE!</v>
      </c>
      <c r="B14" t="str" cm="1">
        <f t="array" ref="B14">_FV(StarWarsChars[[#This Row],[Character]],"eye_color")</f>
        <v>pink</v>
      </c>
      <c r="C14" t="str" cm="1">
        <f t="array" ref="C14">_FV(StarWarsChars[[#This Row],[Character]],"species")</f>
        <v>Twi'lek</v>
      </c>
      <c r="D14" t="str" cm="1">
        <f t="array" ref="D14">_FV(StarWarsChars[[#This Row],[Character]],"gender")</f>
        <v>male</v>
      </c>
    </row>
    <row r="15" spans="1:4" x14ac:dyDescent="0.25">
      <c r="A15" t="e" vm="111">
        <v>#VALUE!</v>
      </c>
      <c r="B15" t="str" cm="1">
        <f t="array" ref="B15">_FV(StarWarsChars[[#This Row],[Character]],"eye_color")</f>
        <v>brown</v>
      </c>
      <c r="C15" t="str" cm="1">
        <f t="array" ref="C15">_FV(StarWarsChars[[#This Row],[Character]],"species")</f>
        <v>Human</v>
      </c>
      <c r="D15" t="str" cm="1">
        <f t="array" ref="D15">_FV(StarWarsChars[[#This Row],[Character]],"gender")</f>
        <v>male</v>
      </c>
    </row>
    <row r="16" spans="1:4" x14ac:dyDescent="0.25">
      <c r="A16" t="e" vm="112">
        <v>#VALUE!</v>
      </c>
      <c r="B16" t="str" cm="1">
        <f t="array" ref="B16">_FV(StarWarsChars[[#This Row],[Character]],"eye_color")</f>
        <v>brown</v>
      </c>
      <c r="C16" t="str" cm="1">
        <f t="array" ref="C16">_FV(StarWarsChars[[#This Row],[Character]],"species")</f>
        <v>Human</v>
      </c>
      <c r="D16" t="str" cm="1">
        <f t="array" ref="D16">_FV(StarWarsChars[[#This Row],[Character]],"gender")</f>
        <v>male</v>
      </c>
    </row>
    <row r="17" spans="1:4" x14ac:dyDescent="0.25">
      <c r="A17" t="e" vm="113">
        <v>#VALUE!</v>
      </c>
      <c r="B17" t="str" cm="1">
        <f t="array" ref="B17">_FV(StarWarsChars[[#This Row],[Character]],"eye_color")</f>
        <v>red</v>
      </c>
      <c r="C17" t="str" cm="1">
        <f t="array" ref="C17">_FV(StarWarsChars[[#This Row],[Character]],"species")</f>
        <v>Trandoshan</v>
      </c>
      <c r="D17" t="str" cm="1">
        <f t="array" ref="D17">_FV(StarWarsChars[[#This Row],[Character]],"gender")</f>
        <v>male</v>
      </c>
    </row>
    <row r="18" spans="1:4" x14ac:dyDescent="0.25">
      <c r="A18" t="e" vm="114">
        <v>#VALUE!</v>
      </c>
      <c r="B18" t="str" cm="1">
        <f t="array" ref="B18">_FV(StarWarsChars[[#This Row],[Character]],"eye_color")</f>
        <v>yellow</v>
      </c>
      <c r="C18" t="str" cm="1">
        <f t="array" ref="C18">_FV(StarWarsChars[[#This Row],[Character]],"species")</f>
        <v>Droid</v>
      </c>
      <c r="D18" t="str" cm="1">
        <f t="array" ref="D18">_FV(StarWarsChars[[#This Row],[Character]],"gender")</f>
        <v>NA</v>
      </c>
    </row>
    <row r="19" spans="1:4" x14ac:dyDescent="0.25">
      <c r="A19" t="e" vm="115">
        <v>#VALUE!</v>
      </c>
      <c r="B19" t="str" cm="1">
        <f t="array" ref="B19">_FV(StarWarsChars[[#This Row],[Character]],"eye_color")</f>
        <v>NA</v>
      </c>
      <c r="C19" t="str" cm="1">
        <f t="array" ref="C19">_FV(StarWarsChars[[#This Row],[Character]],"species")</f>
        <v>NA</v>
      </c>
      <c r="D19" t="str" cm="1">
        <f t="array" ref="D19">_FV(StarWarsChars[[#This Row],[Character]],"gender")</f>
        <v>female</v>
      </c>
    </row>
    <row r="20" spans="1:4" x14ac:dyDescent="0.25">
      <c r="A20" t="e" vm="116">
        <v>#VALUE!</v>
      </c>
      <c r="B20" t="str" cm="1">
        <f t="array" ref="B20">_FV(StarWarsChars[[#This Row],[Character]],"eye_color")</f>
        <v>blue</v>
      </c>
      <c r="C20" t="str" cm="1">
        <f t="array" ref="C20">_FV(StarWarsChars[[#This Row],[Character]],"species")</f>
        <v>Wookiee</v>
      </c>
      <c r="D20" t="str" cm="1">
        <f t="array" ref="D20">_FV(StarWarsChars[[#This Row],[Character]],"gender")</f>
        <v>male</v>
      </c>
    </row>
    <row r="21" spans="1:4" x14ac:dyDescent="0.25">
      <c r="A21" t="e" vm="117">
        <v>#VALUE!</v>
      </c>
      <c r="B21" t="str" cm="1">
        <f t="array" ref="B21">_FV(StarWarsChars[[#This Row],[Character]],"eye_color")</f>
        <v>blue</v>
      </c>
      <c r="C21" t="str" cm="1">
        <f t="array" ref="C21">_FV(StarWarsChars[[#This Row],[Character]],"species")</f>
        <v>Human</v>
      </c>
      <c r="D21" t="str" cm="1">
        <f t="array" ref="D21">_FV(StarWarsChars[[#This Row],[Character]],"gender")</f>
        <v>male</v>
      </c>
    </row>
    <row r="22" spans="1:4" x14ac:dyDescent="0.25">
      <c r="A22" t="e" vm="118">
        <v>#VALUE!</v>
      </c>
      <c r="B22" t="str" cm="1">
        <f t="array" ref="B22">_FV(StarWarsChars[[#This Row],[Character]],"eye_color")</f>
        <v>brown</v>
      </c>
      <c r="C22" t="str" cm="1">
        <f t="array" ref="C22">_FV(StarWarsChars[[#This Row],[Character]],"species")</f>
        <v>Human</v>
      </c>
      <c r="D22" t="str" cm="1">
        <f t="array" ref="D22">_FV(StarWarsChars[[#This Row],[Character]],"gender")</f>
        <v>female</v>
      </c>
    </row>
    <row r="23" spans="1:4" x14ac:dyDescent="0.25">
      <c r="A23" t="e" vm="119">
        <v>#VALUE!</v>
      </c>
      <c r="B23" t="str" cm="1">
        <f t="array" ref="B23">_FV(StarWarsChars[[#This Row],[Character]],"eye_color")</f>
        <v>yellow</v>
      </c>
      <c r="C23" t="str" cm="1">
        <f t="array" ref="C23">_FV(StarWarsChars[[#This Row],[Character]],"species")</f>
        <v>Zabrak</v>
      </c>
      <c r="D23" t="str" cm="1">
        <f t="array" ref="D23">_FV(StarWarsChars[[#This Row],[Character]],"gender")</f>
        <v>male</v>
      </c>
    </row>
    <row r="24" spans="1:4" x14ac:dyDescent="0.25">
      <c r="A24" t="e" vm="120">
        <v>#VALUE!</v>
      </c>
      <c r="B24" t="str" cm="1">
        <f t="array" ref="B24">_FV(StarWarsChars[[#This Row],[Character]],"eye_color")</f>
        <v>yellow</v>
      </c>
      <c r="C24" t="str" cm="1">
        <f t="array" ref="C24">_FV(StarWarsChars[[#This Row],[Character]],"species")</f>
        <v>Human</v>
      </c>
      <c r="D24" t="str" cm="1">
        <f t="array" ref="D24">_FV(StarWarsChars[[#This Row],[Character]],"gender")</f>
        <v>male</v>
      </c>
    </row>
    <row r="25" spans="1:4" x14ac:dyDescent="0.25">
      <c r="A25" t="e" vm="121">
        <v>#VALUE!</v>
      </c>
      <c r="B25" t="str" cm="1">
        <f t="array" ref="B25">_FV(StarWarsChars[[#This Row],[Character]],"eye_color")</f>
        <v>yellow</v>
      </c>
      <c r="C25" t="str" cm="1">
        <f t="array" ref="C25">_FV(StarWarsChars[[#This Row],[Character]],"species")</f>
        <v>Besalisk</v>
      </c>
      <c r="D25" t="str" cm="1">
        <f t="array" ref="D25">_FV(StarWarsChars[[#This Row],[Character]],"gender")</f>
        <v>male</v>
      </c>
    </row>
    <row r="26" spans="1:4" x14ac:dyDescent="0.25">
      <c r="A26" t="e" vm="122">
        <v>#VALUE!</v>
      </c>
      <c r="B26" t="str" cm="1">
        <f t="array" ref="B26">_FV(StarWarsChars[[#This Row],[Character]],"eye_color")</f>
        <v>brown</v>
      </c>
      <c r="C26" t="str" cm="1">
        <f t="array" ref="C26">_FV(StarWarsChars[[#This Row],[Character]],"species")</f>
        <v>Human</v>
      </c>
      <c r="D26" t="str" cm="1">
        <f t="array" ref="D26">_FV(StarWarsChars[[#This Row],[Character]],"gender")</f>
        <v>male</v>
      </c>
    </row>
    <row r="27" spans="1:4" x14ac:dyDescent="0.25">
      <c r="A27" t="e" vm="123">
        <v>#VALUE!</v>
      </c>
      <c r="B27" t="str" cm="1">
        <f t="array" ref="B27">_FV(StarWarsChars[[#This Row],[Character]],"eye_color")</f>
        <v>brown</v>
      </c>
      <c r="C27" t="str" cm="1">
        <f t="array" ref="C27">_FV(StarWarsChars[[#This Row],[Character]],"species")</f>
        <v>Human</v>
      </c>
      <c r="D27" t="str" cm="1">
        <f t="array" ref="D27">_FV(StarWarsChars[[#This Row],[Character]],"gender")</f>
        <v>female</v>
      </c>
    </row>
    <row r="28" spans="1:4" x14ac:dyDescent="0.25">
      <c r="A28" t="e" vm="124">
        <v>#VALUE!</v>
      </c>
      <c r="B28" t="str" cm="1">
        <f t="array" ref="B28">_FV(StarWarsChars[[#This Row],[Character]],"eye_color")</f>
        <v>yellow</v>
      </c>
      <c r="C28" t="str" cm="1">
        <f t="array" ref="C28">_FV(StarWarsChars[[#This Row],[Character]],"species")</f>
        <v>Vulptereen</v>
      </c>
      <c r="D28" t="str" cm="1">
        <f t="array" ref="D28">_FV(StarWarsChars[[#This Row],[Character]],"gender")</f>
        <v>male</v>
      </c>
    </row>
    <row r="29" spans="1:4" x14ac:dyDescent="0.25">
      <c r="A29" t="e" vm="125">
        <v>#VALUE!</v>
      </c>
      <c r="B29" t="str" cm="1">
        <f t="array" ref="B29">_FV(StarWarsChars[[#This Row],[Character]],"eye_color")</f>
        <v>brown</v>
      </c>
      <c r="C29" t="str" cm="1">
        <f t="array" ref="C29">_FV(StarWarsChars[[#This Row],[Character]],"species")</f>
        <v>Zabrak</v>
      </c>
      <c r="D29" t="str" cm="1">
        <f t="array" ref="D29">_FV(StarWarsChars[[#This Row],[Character]],"gender")</f>
        <v>male</v>
      </c>
    </row>
    <row r="30" spans="1:4" x14ac:dyDescent="0.25">
      <c r="A30" t="e" vm="126">
        <v>#VALUE!</v>
      </c>
      <c r="B30" t="str" cm="1">
        <f t="array" ref="B30">_FV(StarWarsChars[[#This Row],[Character]],"eye_color")</f>
        <v>blue</v>
      </c>
      <c r="C30" t="str" cm="1">
        <f t="array" ref="C30">_FV(StarWarsChars[[#This Row],[Character]],"species")</f>
        <v>Human</v>
      </c>
      <c r="D30" t="str" cm="1">
        <f t="array" ref="D30">_FV(StarWarsChars[[#This Row],[Character]],"gender")</f>
        <v>male</v>
      </c>
    </row>
    <row r="31" spans="1:4" x14ac:dyDescent="0.25">
      <c r="A31" t="e" vm="127">
        <v>#VALUE!</v>
      </c>
      <c r="B31" t="str" cm="1">
        <f t="array" ref="B31">_FV(StarWarsChars[[#This Row],[Character]],"eye_color")</f>
        <v>dark</v>
      </c>
      <c r="C31" t="str" cm="1">
        <f t="array" ref="C31">_FV(StarWarsChars[[#This Row],[Character]],"species")</f>
        <v>Human</v>
      </c>
      <c r="D31" t="str" cm="1">
        <f t="array" ref="D31">_FV(StarWarsChars[[#This Row],[Character]],"gender")</f>
        <v>male</v>
      </c>
    </row>
    <row r="32" spans="1:4" x14ac:dyDescent="0.25">
      <c r="A32" t="e" vm="128">
        <v>#VALUE!</v>
      </c>
      <c r="B32" t="str" cm="1">
        <f t="array" ref="B32">_FV(StarWarsChars[[#This Row],[Character]],"eye_color")</f>
        <v>black</v>
      </c>
      <c r="C32" t="str" cm="1">
        <f t="array" ref="C32">_FV(StarWarsChars[[#This Row],[Character]],"species")</f>
        <v>Xexto</v>
      </c>
      <c r="D32" t="str" cm="1">
        <f t="array" ref="D32">_FV(StarWarsChars[[#This Row],[Character]],"gender")</f>
        <v>male</v>
      </c>
    </row>
    <row r="33" spans="1:4" x14ac:dyDescent="0.25">
      <c r="A33" t="e" vm="129">
        <v>#VALUE!</v>
      </c>
      <c r="B33" t="str" cm="1">
        <f t="array" ref="B33">_FV(StarWarsChars[[#This Row],[Character]],"eye_color")</f>
        <v>black</v>
      </c>
      <c r="C33" t="str" cm="1">
        <f t="array" ref="C33">_FV(StarWarsChars[[#This Row],[Character]],"species")</f>
        <v>Rodian</v>
      </c>
      <c r="D33" t="str" cm="1">
        <f t="array" ref="D33">_FV(StarWarsChars[[#This Row],[Character]],"gender")</f>
        <v>male</v>
      </c>
    </row>
    <row r="34" spans="1:4" x14ac:dyDescent="0.25">
      <c r="A34" t="e" vm="130">
        <v>#VALUE!</v>
      </c>
      <c r="B34" t="str" cm="1">
        <f t="array" ref="B34">_FV(StarWarsChars[[#This Row],[Character]],"eye_color")</f>
        <v>brown</v>
      </c>
      <c r="C34" t="str" cm="1">
        <f t="array" ref="C34">_FV(StarWarsChars[[#This Row],[Character]],"species")</f>
        <v>Human</v>
      </c>
      <c r="D34" t="str" cm="1">
        <f t="array" ref="D34">_FV(StarWarsChars[[#This Row],[Character]],"gender")</f>
        <v>male</v>
      </c>
    </row>
    <row r="35" spans="1:4" x14ac:dyDescent="0.25">
      <c r="A35" t="e" vm="131">
        <v>#VALUE!</v>
      </c>
      <c r="B35" t="str" cm="1">
        <f t="array" ref="B35">_FV(StarWarsChars[[#This Row],[Character]],"eye_color")</f>
        <v>green, yellow</v>
      </c>
      <c r="C35" t="str" cm="1">
        <f t="array" ref="C35">_FV(StarWarsChars[[#This Row],[Character]],"species")</f>
        <v>Kaleesh</v>
      </c>
      <c r="D35" t="str" cm="1">
        <f t="array" ref="D35">_FV(StarWarsChars[[#This Row],[Character]],"gender")</f>
        <v>male</v>
      </c>
    </row>
    <row r="36" spans="1:4" x14ac:dyDescent="0.25">
      <c r="A36" t="e" vm="132">
        <v>#VALUE!</v>
      </c>
      <c r="B36" t="str" cm="1">
        <f t="array" ref="B36">_FV(StarWarsChars[[#This Row],[Character]],"eye_color")</f>
        <v>brown</v>
      </c>
      <c r="C36" t="str" cm="1">
        <f t="array" ref="C36">_FV(StarWarsChars[[#This Row],[Character]],"species")</f>
        <v>Human</v>
      </c>
      <c r="D36" t="str" cm="1">
        <f t="array" ref="D36">_FV(StarWarsChars[[#This Row],[Character]],"gender")</f>
        <v>male</v>
      </c>
    </row>
    <row r="37" spans="1:4" x14ac:dyDescent="0.25">
      <c r="A37" t="e" vm="133">
        <v>#VALUE!</v>
      </c>
      <c r="B37" t="str" cm="1">
        <f t="array" ref="B37">_FV(StarWarsChars[[#This Row],[Character]],"eye_color")</f>
        <v>red</v>
      </c>
      <c r="C37" t="str" cm="1">
        <f t="array" ref="C37">_FV(StarWarsChars[[#This Row],[Character]],"species")</f>
        <v>Droid</v>
      </c>
      <c r="D37" t="str" cm="1">
        <f t="array" ref="D37">_FV(StarWarsChars[[#This Row],[Character]],"gender")</f>
        <v>none</v>
      </c>
    </row>
    <row r="38" spans="1:4" x14ac:dyDescent="0.25">
      <c r="A38" t="e" vm="134">
        <v>#VALUE!</v>
      </c>
      <c r="B38" t="str" cm="1">
        <f t="array" ref="B38">_FV(StarWarsChars[[#This Row],[Character]],"eye_color")</f>
        <v>orange</v>
      </c>
      <c r="C38" t="str" cm="1">
        <f t="array" ref="C38">_FV(StarWarsChars[[#This Row],[Character]],"species")</f>
        <v>Hutt</v>
      </c>
      <c r="D38" t="str" cm="1">
        <f t="array" ref="D38">_FV(StarWarsChars[[#This Row],[Character]],"gender")</f>
        <v>hermaphrodite</v>
      </c>
    </row>
    <row r="39" spans="1:4" x14ac:dyDescent="0.25">
      <c r="A39" t="e" vm="135">
        <v>#VALUE!</v>
      </c>
      <c r="B39" t="str" cm="1">
        <f t="array" ref="B39">_FV(StarWarsChars[[#This Row],[Character]],"eye_color")</f>
        <v>brown</v>
      </c>
      <c r="C39" t="str" cm="1">
        <f t="array" ref="C39">_FV(StarWarsChars[[#This Row],[Character]],"species")</f>
        <v>Human</v>
      </c>
      <c r="D39" t="str" cm="1">
        <f t="array" ref="D39">_FV(StarWarsChars[[#This Row],[Character]],"gender")</f>
        <v>male</v>
      </c>
    </row>
    <row r="40" spans="1:4" x14ac:dyDescent="0.25">
      <c r="A40" t="e" vm="136">
        <v>#VALUE!</v>
      </c>
      <c r="B40" t="str" cm="1">
        <f t="array" ref="B40">_FV(StarWarsChars[[#This Row],[Character]],"eye_color")</f>
        <v>orange</v>
      </c>
      <c r="C40" t="str" cm="1">
        <f t="array" ref="C40">_FV(StarWarsChars[[#This Row],[Character]],"species")</f>
        <v>Gungan</v>
      </c>
      <c r="D40" t="str" cm="1">
        <f t="array" ref="D40">_FV(StarWarsChars[[#This Row],[Character]],"gender")</f>
        <v>male</v>
      </c>
    </row>
    <row r="41" spans="1:4" x14ac:dyDescent="0.25">
      <c r="A41" t="e" vm="137">
        <v>#VALUE!</v>
      </c>
      <c r="B41" t="str" cm="1">
        <f t="array" ref="B41">_FV(StarWarsChars[[#This Row],[Character]],"eye_color")</f>
        <v>blue</v>
      </c>
      <c r="C41" t="str" cm="1">
        <f t="array" ref="C41">_FV(StarWarsChars[[#This Row],[Character]],"species")</f>
        <v>Human</v>
      </c>
      <c r="D41" t="str" cm="1">
        <f t="array" ref="D41">_FV(StarWarsChars[[#This Row],[Character]],"gender")</f>
        <v>male</v>
      </c>
    </row>
    <row r="42" spans="1:4" x14ac:dyDescent="0.25">
      <c r="A42" t="e" vm="138">
        <v>#VALUE!</v>
      </c>
      <c r="B42" t="str" cm="1">
        <f t="array" ref="B42">_FV(StarWarsChars[[#This Row],[Character]],"eye_color")</f>
        <v>blue</v>
      </c>
      <c r="C42" t="str" cm="1">
        <f t="array" ref="C42">_FV(StarWarsChars[[#This Row],[Character]],"species")</f>
        <v>Human</v>
      </c>
      <c r="D42" t="str" cm="1">
        <f t="array" ref="D42">_FV(StarWarsChars[[#This Row],[Character]],"gender")</f>
        <v>female</v>
      </c>
    </row>
    <row r="43" spans="1:4" x14ac:dyDescent="0.25">
      <c r="A43" t="e" vm="139">
        <v>#VALUE!</v>
      </c>
      <c r="B43" t="str" cm="1">
        <f t="array" ref="B43">_FV(StarWarsChars[[#This Row],[Character]],"eye_color")</f>
        <v>yellow</v>
      </c>
      <c r="C43" t="str" cm="1">
        <f t="array" ref="C43">_FV(StarWarsChars[[#This Row],[Character]],"species")</f>
        <v>Cerean</v>
      </c>
      <c r="D43" t="str" cm="1">
        <f t="array" ref="D43">_FV(StarWarsChars[[#This Row],[Character]],"gender")</f>
        <v>male</v>
      </c>
    </row>
    <row r="44" spans="1:4" x14ac:dyDescent="0.25">
      <c r="A44" t="e" vm="140">
        <v>#VALUE!</v>
      </c>
      <c r="B44" t="str" cm="1">
        <f t="array" ref="B44">_FV(StarWarsChars[[#This Row],[Character]],"eye_color")</f>
        <v>black</v>
      </c>
      <c r="C44" t="str" cm="1">
        <f t="array" ref="C44">_FV(StarWarsChars[[#This Row],[Character]],"species")</f>
        <v>Nautolan</v>
      </c>
      <c r="D44" t="str" cm="1">
        <f t="array" ref="D44">_FV(StarWarsChars[[#This Row],[Character]],"gender")</f>
        <v>male</v>
      </c>
    </row>
    <row r="45" spans="1:4" x14ac:dyDescent="0.25">
      <c r="A45" t="e" vm="141">
        <v>#VALUE!</v>
      </c>
      <c r="B45" t="str" cm="1">
        <f t="array" ref="B45">_FV(StarWarsChars[[#This Row],[Character]],"eye_color")</f>
        <v>black</v>
      </c>
      <c r="C45" t="str" cm="1">
        <f t="array" ref="C45">_FV(StarWarsChars[[#This Row],[Character]],"species")</f>
        <v>Kaminoan</v>
      </c>
      <c r="D45" t="str" cm="1">
        <f t="array" ref="D45">_FV(StarWarsChars[[#This Row],[Character]],"gender")</f>
        <v>male</v>
      </c>
    </row>
    <row r="46" spans="1:4" x14ac:dyDescent="0.25">
      <c r="A46" t="e" vm="142">
        <v>#VALUE!</v>
      </c>
      <c r="B46" t="str" cm="1">
        <f t="array" ref="B46">_FV(StarWarsChars[[#This Row],[Character]],"eye_color")</f>
        <v>brown</v>
      </c>
      <c r="C46" t="str" cm="1">
        <f t="array" ref="C46">_FV(StarWarsChars[[#This Row],[Character]],"species")</f>
        <v>Human</v>
      </c>
      <c r="D46" t="str" cm="1">
        <f t="array" ref="D46">_FV(StarWarsChars[[#This Row],[Character]],"gender")</f>
        <v>male</v>
      </c>
    </row>
    <row r="47" spans="1:4" x14ac:dyDescent="0.25">
      <c r="A47" t="e" vm="143">
        <v>#VALUE!</v>
      </c>
      <c r="B47" t="str" cm="1">
        <f t="array" ref="B47">_FV(StarWarsChars[[#This Row],[Character]],"eye_color")</f>
        <v>brown</v>
      </c>
      <c r="C47" t="str" cm="1">
        <f t="array" ref="C47">_FV(StarWarsChars[[#This Row],[Character]],"species")</f>
        <v>Human</v>
      </c>
      <c r="D47" t="str" cm="1">
        <f t="array" ref="D47">_FV(StarWarsChars[[#This Row],[Character]],"gender")</f>
        <v>female</v>
      </c>
    </row>
    <row r="48" spans="1:4" x14ac:dyDescent="0.25">
      <c r="A48" t="e" vm="144">
        <v>#VALUE!</v>
      </c>
      <c r="B48" t="str" cm="1">
        <f t="array" ref="B48">_FV(StarWarsChars[[#This Row],[Character]],"eye_color")</f>
        <v>blue</v>
      </c>
      <c r="C48" t="str" cm="1">
        <f t="array" ref="C48">_FV(StarWarsChars[[#This Row],[Character]],"species")</f>
        <v>Human</v>
      </c>
      <c r="D48" t="str" cm="1">
        <f t="array" ref="D48">_FV(StarWarsChars[[#This Row],[Character]],"gender")</f>
        <v>male</v>
      </c>
    </row>
    <row r="49" spans="1:4" x14ac:dyDescent="0.25">
      <c r="A49" t="e" vm="145">
        <v>#VALUE!</v>
      </c>
      <c r="B49" t="str" cm="1">
        <f t="array" ref="B49">_FV(StarWarsChars[[#This Row],[Character]],"eye_color")</f>
        <v>blue</v>
      </c>
      <c r="C49" t="str" cm="1">
        <f t="array" ref="C49">_FV(StarWarsChars[[#This Row],[Character]],"species")</f>
        <v>Human</v>
      </c>
      <c r="D49" t="str" cm="1">
        <f t="array" ref="D49">_FV(StarWarsChars[[#This Row],[Character]],"gender")</f>
        <v>male</v>
      </c>
    </row>
    <row r="50" spans="1:4" x14ac:dyDescent="0.25">
      <c r="A50" t="e" vm="146">
        <v>#VALUE!</v>
      </c>
      <c r="B50" t="str" cm="1">
        <f t="array" ref="B50">_FV(StarWarsChars[[#This Row],[Character]],"eye_color")</f>
        <v>blue</v>
      </c>
      <c r="C50" t="str" cm="1">
        <f t="array" ref="C50">_FV(StarWarsChars[[#This Row],[Character]],"species")</f>
        <v>Mirialan</v>
      </c>
      <c r="D50" t="str" cm="1">
        <f t="array" ref="D50">_FV(StarWarsChars[[#This Row],[Character]],"gender")</f>
        <v>female</v>
      </c>
    </row>
    <row r="51" spans="1:4" x14ac:dyDescent="0.25">
      <c r="A51" t="e" vm="147">
        <v>#VALUE!</v>
      </c>
      <c r="B51" t="str" cm="1">
        <f t="array" ref="B51">_FV(StarWarsChars[[#This Row],[Character]],"eye_color")</f>
        <v>brown</v>
      </c>
      <c r="C51" t="str" cm="1">
        <f t="array" ref="C51">_FV(StarWarsChars[[#This Row],[Character]],"species")</f>
        <v>Human</v>
      </c>
      <c r="D51" t="str" cm="1">
        <f t="array" ref="D51">_FV(StarWarsChars[[#This Row],[Character]],"gender")</f>
        <v>male</v>
      </c>
    </row>
    <row r="52" spans="1:4" x14ac:dyDescent="0.25">
      <c r="A52" t="e" vm="148">
        <v>#VALUE!</v>
      </c>
      <c r="B52" t="str" cm="1">
        <f t="array" ref="B52">_FV(StarWarsChars[[#This Row],[Character]],"eye_color")</f>
        <v>blue</v>
      </c>
      <c r="C52" t="str" cm="1">
        <f t="array" ref="C52">_FV(StarWarsChars[[#This Row],[Character]],"species")</f>
        <v>Chagrian</v>
      </c>
      <c r="D52" t="str" cm="1">
        <f t="array" ref="D52">_FV(StarWarsChars[[#This Row],[Character]],"gender")</f>
        <v>male</v>
      </c>
    </row>
    <row r="53" spans="1:4" x14ac:dyDescent="0.25">
      <c r="A53" t="e" vm="149">
        <v>#VALUE!</v>
      </c>
      <c r="B53" t="str" cm="1">
        <f t="array" ref="B53">_FV(StarWarsChars[[#This Row],[Character]],"eye_color")</f>
        <v>blue</v>
      </c>
      <c r="C53" t="str" cm="1">
        <f t="array" ref="C53">_FV(StarWarsChars[[#This Row],[Character]],"species")</f>
        <v>Human</v>
      </c>
      <c r="D53" t="str" cm="1">
        <f t="array" ref="D53">_FV(StarWarsChars[[#This Row],[Character]],"gender")</f>
        <v>female</v>
      </c>
    </row>
    <row r="54" spans="1:4" x14ac:dyDescent="0.25">
      <c r="A54" t="e" vm="150">
        <v>#VALUE!</v>
      </c>
      <c r="B54" t="str" cm="1">
        <f t="array" ref="B54">_FV(StarWarsChars[[#This Row],[Character]],"eye_color")</f>
        <v>black</v>
      </c>
      <c r="C54" t="str" cm="1">
        <f t="array" ref="C54">_FV(StarWarsChars[[#This Row],[Character]],"species")</f>
        <v>Sullustan</v>
      </c>
      <c r="D54" t="str" cm="1">
        <f t="array" ref="D54">_FV(StarWarsChars[[#This Row],[Character]],"gender")</f>
        <v>male</v>
      </c>
    </row>
    <row r="55" spans="1:4" x14ac:dyDescent="0.25">
      <c r="A55" t="e" vm="151">
        <v>#VALUE!</v>
      </c>
      <c r="B55" t="str" cm="1">
        <f t="array" ref="B55">_FV(StarWarsChars[[#This Row],[Character]],"eye_color")</f>
        <v>red</v>
      </c>
      <c r="C55" t="str" cm="1">
        <f t="array" ref="C55">_FV(StarWarsChars[[#This Row],[Character]],"species")</f>
        <v>Neimodian</v>
      </c>
      <c r="D55" t="str" cm="1">
        <f t="array" ref="D55">_FV(StarWarsChars[[#This Row],[Character]],"gender")</f>
        <v>male</v>
      </c>
    </row>
    <row r="56" spans="1:4" x14ac:dyDescent="0.25">
      <c r="A56" t="e" vm="152">
        <v>#VALUE!</v>
      </c>
      <c r="B56" t="str" cm="1">
        <f t="array" ref="B56">_FV(StarWarsChars[[#This Row],[Character]],"eye_color")</f>
        <v>blue-gray</v>
      </c>
      <c r="C56" t="str" cm="1">
        <f t="array" ref="C56">_FV(StarWarsChars[[#This Row],[Character]],"species")</f>
        <v>Human</v>
      </c>
      <c r="D56" t="str" cm="1">
        <f t="array" ref="D56">_FV(StarWarsChars[[#This Row],[Character]],"gender")</f>
        <v>male</v>
      </c>
    </row>
    <row r="57" spans="1:4" x14ac:dyDescent="0.25">
      <c r="A57" t="e" vm="153">
        <v>#VALUE!</v>
      </c>
      <c r="B57" t="str" cm="1">
        <f t="array" ref="B57">_FV(StarWarsChars[[#This Row],[Character]],"eye_color")</f>
        <v>blue</v>
      </c>
      <c r="C57" t="str" cm="1">
        <f t="array" ref="C57">_FV(StarWarsChars[[#This Row],[Character]],"species")</f>
        <v>Human</v>
      </c>
      <c r="D57" t="str" cm="1">
        <f t="array" ref="D57">_FV(StarWarsChars[[#This Row],[Character]],"gender")</f>
        <v>male</v>
      </c>
    </row>
    <row r="58" spans="1:4" x14ac:dyDescent="0.25">
      <c r="A58" t="e" vm="154">
        <v>#VALUE!</v>
      </c>
      <c r="B58" t="str" cm="1">
        <f t="array" ref="B58">_FV(StarWarsChars[[#This Row],[Character]],"eye_color")</f>
        <v>brown</v>
      </c>
      <c r="C58" t="str" cm="1">
        <f t="array" ref="C58">_FV(StarWarsChars[[#This Row],[Character]],"species")</f>
        <v>Human</v>
      </c>
      <c r="D58" t="str" cm="1">
        <f t="array" ref="D58">_FV(StarWarsChars[[#This Row],[Character]],"gender")</f>
        <v>female</v>
      </c>
    </row>
    <row r="59" spans="1:4" x14ac:dyDescent="0.25">
      <c r="A59" t="e" vm="155">
        <v>#VALUE!</v>
      </c>
      <c r="B59" t="str" cm="1">
        <f t="array" ref="B59">_FV(StarWarsChars[[#This Row],[Character]],"eye_color")</f>
        <v>yellow</v>
      </c>
      <c r="C59" t="str" cm="1">
        <f t="array" ref="C59">_FV(StarWarsChars[[#This Row],[Character]],"species")</f>
        <v>Human</v>
      </c>
      <c r="D59" t="str" cm="1">
        <f t="array" ref="D59">_FV(StarWarsChars[[#This Row],[Character]],"gender")</f>
        <v>male</v>
      </c>
    </row>
    <row r="60" spans="1:4" x14ac:dyDescent="0.25">
      <c r="A60" t="e" vm="156">
        <v>#VALUE!</v>
      </c>
      <c r="B60" t="str" cm="1">
        <f t="array" ref="B60">_FV(StarWarsChars[[#This Row],[Character]],"eye_color")</f>
        <v>black</v>
      </c>
      <c r="C60" t="str" cm="1">
        <f t="array" ref="C60">_FV(StarWarsChars[[#This Row],[Character]],"species")</f>
        <v>Kel Dor</v>
      </c>
      <c r="D60" t="str" cm="1">
        <f t="array" ref="D60">_FV(StarWarsChars[[#This Row],[Character]],"gender")</f>
        <v>male</v>
      </c>
    </row>
    <row r="61" spans="1:4" x14ac:dyDescent="0.25">
      <c r="A61" t="e" vm="157">
        <v>#VALUE!</v>
      </c>
      <c r="B61" t="str" cm="1">
        <f t="array" ref="B61">_FV(StarWarsChars[[#This Row],[Character]],"eye_color")</f>
        <v>brown</v>
      </c>
      <c r="C61" t="str" cm="1">
        <f t="array" ref="C61">_FV(StarWarsChars[[#This Row],[Character]],"species")</f>
        <v>Human</v>
      </c>
      <c r="D61" t="str" cm="1">
        <f t="array" ref="D61">_FV(StarWarsChars[[#This Row],[Character]],"gender")</f>
        <v>male</v>
      </c>
    </row>
    <row r="62" spans="1:4" x14ac:dyDescent="0.25">
      <c r="A62" t="e" vm="158">
        <v>#VALUE!</v>
      </c>
      <c r="B62" t="str" cm="1">
        <f t="array" ref="B62">_FV(StarWarsChars[[#This Row],[Character]],"eye_color")</f>
        <v>yellow</v>
      </c>
      <c r="C62" t="str" cm="1">
        <f t="array" ref="C62">_FV(StarWarsChars[[#This Row],[Character]],"species")</f>
        <v>Geonosian</v>
      </c>
      <c r="D62" t="str" cm="1">
        <f t="array" ref="D62">_FV(StarWarsChars[[#This Row],[Character]],"gender")</f>
        <v>male</v>
      </c>
    </row>
    <row r="63" spans="1:4" x14ac:dyDescent="0.25">
      <c r="A63" t="e" vm="159">
        <v>#VALUE!</v>
      </c>
      <c r="B63" t="str" cm="1">
        <f t="array" ref="B63">_FV(StarWarsChars[[#This Row],[Character]],"eye_color")</f>
        <v>brown</v>
      </c>
      <c r="C63" t="str" cm="1">
        <f t="array" ref="C63">_FV(StarWarsChars[[#This Row],[Character]],"species")</f>
        <v>NA</v>
      </c>
      <c r="D63" t="str" cm="1">
        <f t="array" ref="D63">_FV(StarWarsChars[[#This Row],[Character]],"gender")</f>
        <v>male</v>
      </c>
    </row>
    <row r="64" spans="1:4" x14ac:dyDescent="0.25">
      <c r="A64" t="e" vm="160">
        <v>#VALUE!</v>
      </c>
      <c r="B64" t="str" cm="1">
        <f t="array" ref="B64">_FV(StarWarsChars[[#This Row],[Character]],"eye_color")</f>
        <v>blue</v>
      </c>
      <c r="C64" t="str" cm="1">
        <f t="array" ref="C64">_FV(StarWarsChars[[#This Row],[Character]],"species")</f>
        <v>Human</v>
      </c>
      <c r="D64" t="str" cm="1">
        <f t="array" ref="D64">_FV(StarWarsChars[[#This Row],[Character]],"gender")</f>
        <v>male</v>
      </c>
    </row>
    <row r="65" spans="1:4" x14ac:dyDescent="0.25">
      <c r="A65" t="e" vm="161">
        <v>#VALUE!</v>
      </c>
      <c r="B65" t="str" cm="1">
        <f t="array" ref="B65">_FV(StarWarsChars[[#This Row],[Character]],"eye_color")</f>
        <v>red</v>
      </c>
      <c r="C65" t="str" cm="1">
        <f t="array" ref="C65">_FV(StarWarsChars[[#This Row],[Character]],"species")</f>
        <v>Droid</v>
      </c>
      <c r="D65" t="str" cm="1">
        <f t="array" ref="D65">_FV(StarWarsChars[[#This Row],[Character]],"gender")</f>
        <v>NA</v>
      </c>
    </row>
    <row r="66" spans="1:4" x14ac:dyDescent="0.25">
      <c r="A66" t="e" vm="162">
        <v>#VALUE!</v>
      </c>
      <c r="B66" t="str" cm="1">
        <f t="array" ref="B66">_FV(StarWarsChars[[#This Row],[Character]],"eye_color")</f>
        <v>red, blue</v>
      </c>
      <c r="C66" t="str" cm="1">
        <f t="array" ref="C66">_FV(StarWarsChars[[#This Row],[Character]],"species")</f>
        <v>NA</v>
      </c>
      <c r="D66" t="str" cm="1">
        <f t="array" ref="D66">_FV(StarWarsChars[[#This Row],[Character]],"gender")</f>
        <v>female</v>
      </c>
    </row>
    <row r="67" spans="1:4" x14ac:dyDescent="0.25">
      <c r="A67" t="e" vm="38">
        <v>#VALUE!</v>
      </c>
      <c r="B67" t="str" cm="1">
        <f t="array" ref="B67">_FV(StarWarsChars[[#This Row],[Character]],"eye_color")</f>
        <v>red</v>
      </c>
      <c r="C67" t="str" cm="1">
        <f t="array" ref="C67">_FV(StarWarsChars[[#This Row],[Character]],"species")</f>
        <v>Droid</v>
      </c>
      <c r="D67" t="str" cm="1">
        <f t="array" ref="D67">_FV(StarWarsChars[[#This Row],[Character]],"gender")</f>
        <v>NA</v>
      </c>
    </row>
    <row r="68" spans="1:4" x14ac:dyDescent="0.25">
      <c r="A68" t="e" vm="163">
        <v>#VALUE!</v>
      </c>
      <c r="B68" t="str" cm="1">
        <f t="array" ref="B68">_FV(StarWarsChars[[#This Row],[Character]],"eye_color")</f>
        <v>NA</v>
      </c>
      <c r="C68" t="str" cm="1">
        <f t="array" ref="C68">_FV(StarWarsChars[[#This Row],[Character]],"species")</f>
        <v>Aleena</v>
      </c>
      <c r="D68" t="str" cm="1">
        <f t="array" ref="D68">_FV(StarWarsChars[[#This Row],[Character]],"gender")</f>
        <v>male</v>
      </c>
    </row>
    <row r="69" spans="1:4" x14ac:dyDescent="0.25">
      <c r="A69" t="e" vm="164">
        <v>#VALUE!</v>
      </c>
      <c r="B69" t="str" cm="1">
        <f t="array" ref="B69">_FV(StarWarsChars[[#This Row],[Character]],"eye_color")</f>
        <v>brown</v>
      </c>
      <c r="C69" t="str" cm="1">
        <f t="array" ref="C69">_FV(StarWarsChars[[#This Row],[Character]],"species")</f>
        <v>Human</v>
      </c>
      <c r="D69" t="str" cm="1">
        <f t="array" ref="D69">_FV(StarWarsChars[[#This Row],[Character]],"gender")</f>
        <v>male</v>
      </c>
    </row>
    <row r="70" spans="1:4" x14ac:dyDescent="0.25">
      <c r="A70" t="e" vm="165">
        <v>#VALUE!</v>
      </c>
      <c r="B70" t="str" cm="1">
        <f t="array" ref="B70">_FV(StarWarsChars[[#This Row],[Character]],"eye_color")</f>
        <v>hazel</v>
      </c>
      <c r="C70" t="str" cm="1">
        <f t="array" ref="C70">_FV(StarWarsChars[[#This Row],[Character]],"species")</f>
        <v>Human</v>
      </c>
      <c r="D70" t="str" cm="1">
        <f t="array" ref="D70">_FV(StarWarsChars[[#This Row],[Character]],"gender")</f>
        <v>female</v>
      </c>
    </row>
    <row r="71" spans="1:4" x14ac:dyDescent="0.25">
      <c r="A71" t="e" vm="166">
        <v>#VALUE!</v>
      </c>
      <c r="B71" t="str" cm="1">
        <f t="array" ref="B71">_FV(StarWarsChars[[#This Row],[Character]],"eye_color")</f>
        <v>blue</v>
      </c>
      <c r="C71" t="str" cm="1">
        <f t="array" ref="C71">_FV(StarWarsChars[[#This Row],[Character]],"species")</f>
        <v>NA</v>
      </c>
      <c r="D71" t="str" cm="1">
        <f t="array" ref="D71">_FV(StarWarsChars[[#This Row],[Character]],"gender")</f>
        <v>male</v>
      </c>
    </row>
    <row r="72" spans="1:4" x14ac:dyDescent="0.25">
      <c r="A72" t="e" vm="167">
        <v>#VALUE!</v>
      </c>
      <c r="B72" t="str" cm="1">
        <f t="array" ref="B72">_FV(StarWarsChars[[#This Row],[Character]],"eye_color")</f>
        <v>orange</v>
      </c>
      <c r="C72" t="str" cm="1">
        <f t="array" ref="C72">_FV(StarWarsChars[[#This Row],[Character]],"species")</f>
        <v>Gungan</v>
      </c>
      <c r="D72" t="str" cm="1">
        <f t="array" ref="D72">_FV(StarWarsChars[[#This Row],[Character]],"gender")</f>
        <v>male</v>
      </c>
    </row>
    <row r="73" spans="1:4" x14ac:dyDescent="0.25">
      <c r="A73" t="e" vm="168">
        <v>#VALUE!</v>
      </c>
      <c r="B73" t="str" cm="1">
        <f t="array" ref="B73">_FV(StarWarsChars[[#This Row],[Character]],"eye_color")</f>
        <v>orange</v>
      </c>
      <c r="C73" t="str" cm="1">
        <f t="array" ref="C73">_FV(StarWarsChars[[#This Row],[Character]],"species")</f>
        <v>Gungan</v>
      </c>
      <c r="D73" t="str" cm="1">
        <f t="array" ref="D73">_FV(StarWarsChars[[#This Row],[Character]],"gender")</f>
        <v>male</v>
      </c>
    </row>
    <row r="74" spans="1:4" x14ac:dyDescent="0.25">
      <c r="A74" t="e" vm="169">
        <v>#VALUE!</v>
      </c>
      <c r="B74" t="str" cm="1">
        <f t="array" ref="B74">_FV(StarWarsChars[[#This Row],[Character]],"eye_color")</f>
        <v>orange</v>
      </c>
      <c r="C74" t="str" cm="1">
        <f t="array" ref="C74">_FV(StarWarsChars[[#This Row],[Character]],"species")</f>
        <v>Iktotchi</v>
      </c>
      <c r="D74" t="str" cm="1">
        <f t="array" ref="D74">_FV(StarWarsChars[[#This Row],[Character]],"gender")</f>
        <v>male</v>
      </c>
    </row>
    <row r="75" spans="1:4" x14ac:dyDescent="0.25">
      <c r="A75" t="e" vm="170">
        <v>#VALUE!</v>
      </c>
      <c r="B75" t="str" cm="1">
        <f t="array" ref="B75">_FV(StarWarsChars[[#This Row],[Character]],"eye_color")</f>
        <v>gold</v>
      </c>
      <c r="C75" t="str" cm="1">
        <f t="array" ref="C75">_FV(StarWarsChars[[#This Row],[Character]],"species")</f>
        <v>Muun</v>
      </c>
      <c r="D75" t="str" cm="1">
        <f t="array" ref="D75">_FV(StarWarsChars[[#This Row],[Character]],"gender")</f>
        <v>male</v>
      </c>
    </row>
    <row r="76" spans="1:4" x14ac:dyDescent="0.25">
      <c r="A76" t="e" vm="171">
        <v>#VALUE!</v>
      </c>
      <c r="B76" t="str" cm="1">
        <f t="array" ref="B76">_FV(StarWarsChars[[#This Row],[Character]],"eye_color")</f>
        <v>orange</v>
      </c>
      <c r="C76" t="str" cm="1">
        <f t="array" ref="C76">_FV(StarWarsChars[[#This Row],[Character]],"species")</f>
        <v>Dug</v>
      </c>
      <c r="D76" t="str" cm="1">
        <f t="array" ref="D76">_FV(StarWarsChars[[#This Row],[Character]],"gender")</f>
        <v>male</v>
      </c>
    </row>
    <row r="77" spans="1:4" x14ac:dyDescent="0.25">
      <c r="A77" t="e" vm="172">
        <v>#VALUE!</v>
      </c>
      <c r="B77" t="str" cm="1">
        <f t="array" ref="B77">_FV(StarWarsChars[[#This Row],[Character]],"eye_color")</f>
        <v>black</v>
      </c>
      <c r="C77" t="str" cm="1">
        <f t="array" ref="C77">_FV(StarWarsChars[[#This Row],[Character]],"species")</f>
        <v>Togruta</v>
      </c>
      <c r="D77" t="str" cm="1">
        <f t="array" ref="D77">_FV(StarWarsChars[[#This Row],[Character]],"gender")</f>
        <v>female</v>
      </c>
    </row>
    <row r="78" spans="1:4" x14ac:dyDescent="0.25">
      <c r="A78" t="e" vm="173">
        <v>#VALUE!</v>
      </c>
      <c r="B78" t="str" cm="1">
        <f t="array" ref="B78">_FV(StarWarsChars[[#This Row],[Character]],"eye_color")</f>
        <v>brown</v>
      </c>
      <c r="C78" t="str" cm="1">
        <f t="array" ref="C78">_FV(StarWarsChars[[#This Row],[Character]],"species")</f>
        <v>Human</v>
      </c>
      <c r="D78" t="str" cm="1">
        <f t="array" ref="D78">_FV(StarWarsChars[[#This Row],[Character]],"gender")</f>
        <v>female</v>
      </c>
    </row>
    <row r="79" spans="1:4" x14ac:dyDescent="0.25">
      <c r="A79" t="e" vm="174">
        <v>#VALUE!</v>
      </c>
      <c r="B79" t="str" cm="1">
        <f t="array" ref="B79">_FV(StarWarsChars[[#This Row],[Character]],"eye_color")</f>
        <v>white</v>
      </c>
      <c r="C79" t="str" cm="1">
        <f t="array" ref="C79">_FV(StarWarsChars[[#This Row],[Character]],"species")</f>
        <v>NA</v>
      </c>
      <c r="D79" t="str" cm="1">
        <f t="array" ref="D79">_FV(StarWarsChars[[#This Row],[Character]],"gender")</f>
        <v>female</v>
      </c>
    </row>
    <row r="80" spans="1:4" x14ac:dyDescent="0.25">
      <c r="A80" t="e" vm="175">
        <v>#VALUE!</v>
      </c>
      <c r="B80" t="str" cm="1">
        <f t="array" ref="B80">_FV(StarWarsChars[[#This Row],[Character]],"eye_color")</f>
        <v>blue</v>
      </c>
      <c r="C80" t="str" cm="1">
        <f t="array" ref="C80">_FV(StarWarsChars[[#This Row],[Character]],"species")</f>
        <v>Wookiee</v>
      </c>
      <c r="D80" t="str" cm="1">
        <f t="array" ref="D80">_FV(StarWarsChars[[#This Row],[Character]],"gender")</f>
        <v>male</v>
      </c>
    </row>
    <row r="81" spans="1:4" x14ac:dyDescent="0.25">
      <c r="A81" t="e" vm="176">
        <v>#VALUE!</v>
      </c>
      <c r="B81" t="str" cm="1">
        <f t="array" ref="B81">_FV(StarWarsChars[[#This Row],[Character]],"eye_color")</f>
        <v>black</v>
      </c>
      <c r="C81" t="str" cm="1">
        <f t="array" ref="C81">_FV(StarWarsChars[[#This Row],[Character]],"species")</f>
        <v>Kaminoan</v>
      </c>
      <c r="D81" t="str" cm="1">
        <f t="array" ref="D81">_FV(StarWarsChars[[#This Row],[Character]],"gender")</f>
        <v>female</v>
      </c>
    </row>
    <row r="82" spans="1:4" x14ac:dyDescent="0.25">
      <c r="A82" t="e" vm="177">
        <v>#VALUE!</v>
      </c>
      <c r="B82" t="str" cm="1">
        <f t="array" ref="B82">_FV(StarWarsChars[[#This Row],[Character]],"eye_color")</f>
        <v>black</v>
      </c>
      <c r="C82" t="str" cm="1">
        <f t="array" ref="C82">_FV(StarWarsChars[[#This Row],[Character]],"species")</f>
        <v>Pau'an</v>
      </c>
      <c r="D82" t="str" cm="1">
        <f t="array" ref="D82">_FV(StarWarsChars[[#This Row],[Character]],"gender")</f>
        <v>male</v>
      </c>
    </row>
    <row r="83" spans="1:4" x14ac:dyDescent="0.25">
      <c r="A83" t="e" vm="178">
        <v>#VALUE!</v>
      </c>
      <c r="B83" t="str" cm="1">
        <f t="array" ref="B83">_FV(StarWarsChars[[#This Row],[Character]],"eye_color")</f>
        <v>NA</v>
      </c>
      <c r="C83" t="str" cm="1">
        <f t="array" ref="C83">_FV(StarWarsChars[[#This Row],[Character]],"species")</f>
        <v>Skakoan</v>
      </c>
      <c r="D83" t="str" cm="1">
        <f t="array" ref="D83">_FV(StarWarsChars[[#This Row],[Character]],"gender")</f>
        <v>male</v>
      </c>
    </row>
    <row r="84" spans="1:4" x14ac:dyDescent="0.25">
      <c r="A84" t="e" vm="179">
        <v>#VALUE!</v>
      </c>
      <c r="B84" t="str" cm="1">
        <f t="array" ref="B84">_FV(StarWarsChars[[#This Row],[Character]],"eye_color")</f>
        <v>yellow</v>
      </c>
      <c r="C84" t="str" cm="1">
        <f t="array" ref="C84">_FV(StarWarsChars[[#This Row],[Character]],"species")</f>
        <v>Toydarian</v>
      </c>
      <c r="D84" t="str" cm="1">
        <f t="array" ref="D84">_FV(StarWarsChars[[#This Row],[Character]],"gender")</f>
        <v>male</v>
      </c>
    </row>
    <row r="85" spans="1:4" x14ac:dyDescent="0.25">
      <c r="A85" t="e" vm="180">
        <v>#VALUE!</v>
      </c>
      <c r="B85" t="str" cm="1">
        <f t="array" ref="B85">_FV(StarWarsChars[[#This Row],[Character]],"eye_color")</f>
        <v>hazel</v>
      </c>
      <c r="C85" t="str" cm="1">
        <f t="array" ref="C85">_FV(StarWarsChars[[#This Row],[Character]],"species")</f>
        <v>Human</v>
      </c>
      <c r="D85" t="str" cm="1">
        <f t="array" ref="D85">_FV(StarWarsChars[[#This Row],[Character]],"gender")</f>
        <v>male</v>
      </c>
    </row>
    <row r="86" spans="1:4" x14ac:dyDescent="0.25">
      <c r="A86" t="e" vm="181">
        <v>#VALUE!</v>
      </c>
      <c r="B86" t="str" cm="1">
        <f t="array" ref="B86">_FV(StarWarsChars[[#This Row],[Character]],"eye_color")</f>
        <v>brown</v>
      </c>
      <c r="C86" t="str" cm="1">
        <f t="array" ref="C86">_FV(StarWarsChars[[#This Row],[Character]],"species")</f>
        <v>Ewok</v>
      </c>
      <c r="D86" t="str" cm="1">
        <f t="array" ref="D86">_FV(StarWarsChars[[#This Row],[Character]],"gender")</f>
        <v>male</v>
      </c>
    </row>
    <row r="87" spans="1:4" x14ac:dyDescent="0.25">
      <c r="A87" t="e" vm="182">
        <v>#VALUE!</v>
      </c>
      <c r="B87" t="str" cm="1">
        <f t="array" ref="B87">_FV(StarWarsChars[[#This Row],[Character]],"eye_color")</f>
        <v>blue</v>
      </c>
      <c r="C87" t="str" cm="1">
        <f t="array" ref="C87">_FV(StarWarsChars[[#This Row],[Character]],"species")</f>
        <v>Human</v>
      </c>
      <c r="D87" t="str" cm="1">
        <f t="array" ref="D87">_FV(StarWarsChars[[#This Row],[Character]],"gender")</f>
        <v>male</v>
      </c>
    </row>
    <row r="88" spans="1:4" x14ac:dyDescent="0.25">
      <c r="A88" t="e" vm="183">
        <v>#VALUE!</v>
      </c>
      <c r="B88" t="str" cm="1">
        <f t="array" ref="B88">_FV(StarWarsChars[[#This Row],[Character]],"eye_color")</f>
        <v>yellow</v>
      </c>
      <c r="C88" t="str" cm="1">
        <f t="array" ref="C88">_FV(StarWarsChars[[#This Row],[Character]],"species")</f>
        <v>Quermian</v>
      </c>
      <c r="D88" t="str" cm="1">
        <f t="array" ref="D88">_FV(StarWarsChars[[#This Row],[Character]],"gender")</f>
        <v>male</v>
      </c>
    </row>
    <row r="89" spans="1:4" x14ac:dyDescent="0.25">
      <c r="A89" t="e" vm="184">
        <v>#VALUE!</v>
      </c>
      <c r="B89" t="str" cm="1">
        <f t="array" ref="B89">_FV(StarWarsChars[[#This Row],[Character]],"eye_color")</f>
        <v>brown</v>
      </c>
      <c r="C89" t="str" cm="1">
        <f t="array" ref="C89">_FV(StarWarsChars[[#This Row],[Character]],"species")</f>
        <v>Yoda's species</v>
      </c>
      <c r="D89" t="str" cm="1">
        <f t="array" ref="D89">_FV(StarWarsChars[[#This Row],[Character]],"gender")</f>
        <v>male</v>
      </c>
    </row>
    <row r="90" spans="1:4" x14ac:dyDescent="0.25">
      <c r="A90" t="e" vm="185">
        <v>#VALUE!</v>
      </c>
      <c r="B90" t="str" cm="1">
        <f t="array" ref="B90">_FV(StarWarsChars[[#This Row],[Character]],"eye_color")</f>
        <v>yellow</v>
      </c>
      <c r="C90" t="str" cm="1">
        <f t="array" ref="C90">_FV(StarWarsChars[[#This Row],[Character]],"species")</f>
        <v>Clawdite</v>
      </c>
      <c r="D90" t="str" cm="1">
        <f t="array" ref="D90">_FV(StarWarsChars[[#This Row],[Character]],"gender")</f>
        <v>female</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E0731D-6729-4C28-BE65-6428B9FBE7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Geographic Linked Data Types</vt:lpstr>
      <vt:lpstr>Exercise - Linked Data Types</vt:lpstr>
      <vt:lpstr>Data - Star Wars Planets</vt:lpstr>
      <vt:lpstr>Data - Star Wars Characters</vt:lpstr>
      <vt:lpstr>CharacterList</vt:lpstr>
      <vt:lpstr>selected_character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Wilcock</dc:creator>
  <cp:lastModifiedBy>Mark Wilcock</cp:lastModifiedBy>
  <dcterms:created xsi:type="dcterms:W3CDTF">2021-04-09T17:25:21Z</dcterms:created>
  <dcterms:modified xsi:type="dcterms:W3CDTF">2022-04-19T10:35:35Z</dcterms:modified>
</cp:coreProperties>
</file>