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markw\OneDrive - Zomalex Ltd\Courses\Course - Excel\Advanced Excel\"/>
    </mc:Choice>
  </mc:AlternateContent>
  <xr:revisionPtr revIDLastSave="0" documentId="13_ncr:1_{DADF6394-A1BF-4053-9883-8377D1B048CD}" xr6:coauthVersionLast="47" xr6:coauthVersionMax="47" xr10:uidLastSave="{00000000-0000-0000-0000-000000000000}"/>
  <bookViews>
    <workbookView xWindow="-120" yWindow="-120" windowWidth="29040" windowHeight="15840" activeTab="2" xr2:uid="{00000000-000D-0000-FFFF-FFFF00000000}"/>
  </bookViews>
  <sheets>
    <sheet name="Equity Start" sheetId="4" r:id="rId1"/>
    <sheet name="Equity Final" sheetId="1" r:id="rId2"/>
    <sheet name="FX Start" sheetId="6" r:id="rId3"/>
    <sheet name="FX Final" sheetId="3" r:id="rId4"/>
  </sheets>
  <definedNames>
    <definedName name="CurrencyPairList" localSheetId="2">'FX Start'!$C$4:$C$6</definedName>
    <definedName name="CurrencyPairList">'FX Final'!$C$4:$C$6</definedName>
    <definedName name="selectedCompany">'Equity Final'!$C$9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2" i="6" l="1"/>
  <c r="B30" i="3"/>
  <c r="J56" i="6" a="1"/>
  <c r="J56" i="6" s="1"/>
  <c r="H56" i="6" a="1"/>
  <c r="H56" i="6" s="1"/>
  <c r="B56" i="6" a="1"/>
  <c r="B56" i="6" s="1"/>
  <c r="B41" i="6" a="1"/>
  <c r="B41" i="6" s="1"/>
  <c r="C15" i="1"/>
  <c r="D15" i="1"/>
  <c r="B39" i="3" a="1"/>
  <c r="B39" i="3" s="1"/>
  <c r="J54" i="3" a="1"/>
  <c r="J54" i="3" s="1"/>
  <c r="H54" i="3" a="1"/>
  <c r="H54" i="3" s="1"/>
  <c r="B54" i="3" a="1"/>
  <c r="B54" i="3" s="1"/>
  <c r="C11" i="3" a="1"/>
  <c r="C11" i="3" s="1"/>
  <c r="C12" i="1" a="1"/>
  <c r="C12" i="1" s="1"/>
  <c r="C11" i="1" a="1"/>
  <c r="C11" i="1" s="1"/>
  <c r="C17" i="1" a="1"/>
  <c r="C31" i="3" a="1"/>
  <c r="B13" i="3" a="1"/>
  <c r="C39" i="3" a="1"/>
  <c r="C39" i="3" l="1"/>
  <c r="C31" i="3"/>
  <c r="B13" i="3"/>
  <c r="C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89">
    <bk>
      <extLst>
        <ext uri="{3e2802c4-a4d2-4d8b-9148-e3be6c30e623}">
          <xlrd:rvb i="6"/>
        </ext>
      </extLst>
    </bk>
    <bk>
      <extLst>
        <ext uri="{3e2802c4-a4d2-4d8b-9148-e3be6c30e623}">
          <xlrd:rvb i="12"/>
        </ext>
      </extLst>
    </bk>
    <bk>
      <extLst>
        <ext uri="{3e2802c4-a4d2-4d8b-9148-e3be6c30e623}">
          <xlrd:rvb i="19"/>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3"/>
        </ext>
      </extLst>
    </bk>
    <bk>
      <extLst>
        <ext uri="{3e2802c4-a4d2-4d8b-9148-e3be6c30e623}">
          <xlrd:rvb i="65"/>
        </ext>
      </extLst>
    </bk>
    <bk>
      <extLst>
        <ext uri="{3e2802c4-a4d2-4d8b-9148-e3be6c30e623}">
          <xlrd:rvb i="67"/>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futureMetadata>
  <cellMetadata count="1">
    <bk>
      <rc t="1" v="0"/>
    </bk>
  </cellMetadata>
  <valueMetadata count="8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valueMetadata>
</metadata>
</file>

<file path=xl/sharedStrings.xml><?xml version="1.0" encoding="utf-8"?>
<sst xmlns="http://schemas.openxmlformats.org/spreadsheetml/2006/main" count="87" uniqueCount="57">
  <si>
    <t>From</t>
  </si>
  <si>
    <t>To</t>
  </si>
  <si>
    <t>Stocks</t>
  </si>
  <si>
    <t>Select Company</t>
  </si>
  <si>
    <t>Description:</t>
  </si>
  <si>
    <t>HQ:</t>
  </si>
  <si>
    <t>Currency Pairs</t>
  </si>
  <si>
    <t>Select a Currency Pair:</t>
  </si>
  <si>
    <t>Note: formatted number values (FNV) - for both dates and rates</t>
  </si>
  <si>
    <t>Current Price:</t>
  </si>
  <si>
    <t>Open</t>
  </si>
  <si>
    <t>Close</t>
  </si>
  <si>
    <t>High</t>
  </si>
  <si>
    <t>Low</t>
  </si>
  <si>
    <t>Array formula, as a row</t>
  </si>
  <si>
    <t>Array formula as a column</t>
  </si>
  <si>
    <t>Array Formula as a matrix</t>
  </si>
  <si>
    <t>Aside</t>
  </si>
  <si>
    <t>Get the close FX rates for a set of currency pairs for a period of dates</t>
  </si>
  <si>
    <t>BP.</t>
  </si>
  <si>
    <t>TSCO</t>
  </si>
  <si>
    <t>AZN</t>
  </si>
  <si>
    <t>RDSA</t>
  </si>
  <si>
    <t>Convert these 4 equity tickers into  linked data types</t>
  </si>
  <si>
    <t>Reference the selected linked data type and choose the Description attribute</t>
  </si>
  <si>
    <t>Reference the selected linked data type and choose the Headquarters attribute</t>
  </si>
  <si>
    <t>Start Date</t>
  </si>
  <si>
    <t>End Date</t>
  </si>
  <si>
    <t>Instructions</t>
  </si>
  <si>
    <t>Get the close rate of a selected currency pair over last two weeks</t>
  </si>
  <si>
    <t>Get the Open/Close/High/Low prices for a set of currency pairs on a selected date</t>
  </si>
  <si>
    <t>Use data validation to create a drop down pick list of the 4 equities above</t>
  </si>
  <si>
    <t>Reference the selected linked data type and choose the Price  attribute</t>
  </si>
  <si>
    <t>Use the STOCKHISTORY() function to get the rates for the selected currency pair for the last two weeks</t>
  </si>
  <si>
    <t>Create a bar chart of these rates</t>
  </si>
  <si>
    <t>This section contains a cell with the  date exactly one week ago, a row with 4 currency pairs, a column of four price types</t>
  </si>
  <si>
    <t>Use STOCKHISTORY() to get the open, close, high and low prices for each currency pair for the selected date</t>
  </si>
  <si>
    <t>Note:  define the  array of price types  with semicolons  {2; 1; 3; 4} as separators.  This defines a  column array so the prices spill down.</t>
  </si>
  <si>
    <t>Create a column sequence of dates from today for the last 10 days</t>
  </si>
  <si>
    <t>Use STOCKHISTORY() to get the close rates for each currency pair on each date</t>
  </si>
  <si>
    <t>Wrap with IFERROR() so that the formula returns and empty string "" if STOCKHISTORY() returns an arror, as it will on weekends</t>
  </si>
  <si>
    <t>FX Rates Exercise - Final</t>
  </si>
  <si>
    <t>Equity Prices Exercise - Final</t>
  </si>
  <si>
    <t>Equity Prices Exercise - Start</t>
  </si>
  <si>
    <t>Convert these currency pairs to linked data types</t>
  </si>
  <si>
    <t>Use data validation to create a drop down pick list of the currency pairs above</t>
  </si>
  <si>
    <t>FX Rates Exercise - Start</t>
  </si>
  <si>
    <t>GBP/USD</t>
  </si>
  <si>
    <t>GBP/EUR</t>
  </si>
  <si>
    <t>GBP/JPY</t>
  </si>
  <si>
    <t>Ensure that these are quoted on the London Stock Exchange (XLON:)</t>
  </si>
  <si>
    <t>Use the TODAY() function to get todays's date (as the End Date) and the date 365 days ago (Start Date)</t>
  </si>
  <si>
    <t>Use the STOCKHISTORY() fucntion  to get the high and low values on  a set of  dates at monthly intervals in the past year</t>
  </si>
  <si>
    <t>Build a line chart showing these high and low values by date</t>
  </si>
  <si>
    <t>Use the STOCKHISTORY() function to get the close rates for the selected currency pair for the last two weeks</t>
  </si>
  <si>
    <t>Note: this will return at most 10 rows - rates are not provided on a Saturday and Sunday</t>
  </si>
  <si>
    <t>Advanced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</si>
</sst>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7" formatCode="_([$$-409]* #,##0.00_);_([$$-409]* \(#,##0.00\);_([$$-409]* &quot;-&quot;??_);_(@_)"/>
    <numFmt numFmtId="171" formatCode="_([$€-2]\ * #,##0.0000_);_([$€-2]\ * \(#,##0.0000\);_([$€-2]\ * &quot;-&quot;??_);_(@_)"/>
    <numFmt numFmtId="172" formatCode="ddd\ dd\-mmm\-yy"/>
  </numFmts>
  <fonts count="7" x14ac:knownFonts="1">
    <font>
      <sz val="11"/>
      <color theme="1"/>
      <name val="Calibri"/>
      <family val="2"/>
      <scheme val="minor"/>
    </font>
    <font>
      <b/>
      <sz val="11"/>
      <color theme="1"/>
      <name val="Calibri"/>
      <family val="2"/>
      <scheme val="minor"/>
    </font>
    <font>
      <i/>
      <sz val="11"/>
      <color theme="1"/>
      <name val="Calibri"/>
      <family val="2"/>
      <scheme val="minor"/>
    </font>
    <font>
      <sz val="11"/>
      <color theme="4" tint="-0.499984740745262"/>
      <name val="Calibri"/>
      <family val="2"/>
      <scheme val="minor"/>
    </font>
    <font>
      <b/>
      <sz val="11"/>
      <color theme="4" tint="-0.499984740745262"/>
      <name val="Calibri"/>
      <family val="2"/>
      <scheme val="minor"/>
    </font>
    <font>
      <i/>
      <sz val="11"/>
      <color theme="4" tint="-0.499984740745262"/>
      <name val="Calibri"/>
      <family val="2"/>
      <scheme val="minor"/>
    </font>
    <font>
      <b/>
      <i/>
      <sz val="11"/>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9">
    <xf numFmtId="0" fontId="0" fillId="0" borderId="0" xfId="0"/>
    <xf numFmtId="14" fontId="0" fillId="0" borderId="0" xfId="0" applyNumberFormat="1"/>
    <xf numFmtId="0" fontId="0" fillId="2" borderId="0" xfId="0" applyFill="1" applyAlignment="1"/>
    <xf numFmtId="14" fontId="0" fillId="2" borderId="0" xfId="0" applyNumberFormat="1" applyFill="1"/>
    <xf numFmtId="0" fontId="0" fillId="2" borderId="0" xfId="0" applyFill="1"/>
    <xf numFmtId="171" fontId="0" fillId="0" borderId="0" xfId="0" applyNumberFormat="1"/>
    <xf numFmtId="0" fontId="0" fillId="0" borderId="0" xfId="0" applyNumberFormat="1"/>
    <xf numFmtId="167" fontId="0" fillId="0" borderId="0" xfId="0" applyNumberFormat="1"/>
    <xf numFmtId="0" fontId="1" fillId="0" borderId="0" xfId="0" applyFont="1"/>
    <xf numFmtId="0" fontId="2" fillId="0" borderId="0" xfId="0" applyFont="1"/>
    <xf numFmtId="0" fontId="0" fillId="0" borderId="0" xfId="0" applyFill="1" applyAlignment="1"/>
    <xf numFmtId="0" fontId="0" fillId="3" borderId="0" xfId="0" applyFill="1"/>
    <xf numFmtId="0" fontId="0" fillId="0" borderId="0" xfId="0" applyFill="1"/>
    <xf numFmtId="172" fontId="0" fillId="2" borderId="0" xfId="0" applyNumberFormat="1" applyFill="1"/>
    <xf numFmtId="0" fontId="3" fillId="0" borderId="2" xfId="0" applyFont="1" applyBorder="1"/>
    <xf numFmtId="0" fontId="3" fillId="0" borderId="3" xfId="0" applyFont="1" applyBorder="1"/>
    <xf numFmtId="0" fontId="3" fillId="0" borderId="4" xfId="0" applyFont="1" applyBorder="1"/>
    <xf numFmtId="0" fontId="3" fillId="0" borderId="0" xfId="0" applyFont="1" applyBorder="1"/>
    <xf numFmtId="0" fontId="3" fillId="0" borderId="5" xfId="0" applyFont="1" applyBorder="1"/>
    <xf numFmtId="0" fontId="3" fillId="0" borderId="6" xfId="0" applyFont="1" applyBorder="1"/>
    <xf numFmtId="0" fontId="3" fillId="0" borderId="7" xfId="0" applyFont="1" applyBorder="1"/>
    <xf numFmtId="0" fontId="3" fillId="0" borderId="8" xfId="0" applyFont="1" applyBorder="1"/>
    <xf numFmtId="0" fontId="4" fillId="0" borderId="1" xfId="0" applyFont="1" applyBorder="1"/>
    <xf numFmtId="0" fontId="3" fillId="0" borderId="0" xfId="0" applyFont="1"/>
    <xf numFmtId="0" fontId="4" fillId="0" borderId="0" xfId="0" applyFont="1"/>
    <xf numFmtId="167" fontId="0" fillId="3" borderId="0" xfId="0" applyNumberFormat="1" applyFill="1"/>
    <xf numFmtId="0" fontId="5" fillId="0" borderId="0" xfId="0" applyFont="1"/>
    <xf numFmtId="14" fontId="0" fillId="3" borderId="0" xfId="0" applyNumberFormat="1" applyFill="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Array" Target="richData/rdarray.xml"/><Relationship Id="rId5" Type="http://schemas.openxmlformats.org/officeDocument/2006/relationships/theme" Target="theme/theme1.xml"/><Relationship Id="rId15" Type="http://schemas.microsoft.com/office/2017/06/relationships/rdRichValueTypes" Target="richData/rdRichValueTypes.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Low</a:t>
            </a:r>
            <a:r>
              <a:rPr lang="en-GB" baseline="0"/>
              <a:t> &amp; High Prices of selected equity over last 12 months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3729857387458469"/>
          <c:y val="0.1968814843401373"/>
          <c:w val="0.81907497759099135"/>
          <c:h val="0.56891120702789366"/>
        </c:manualLayout>
      </c:layout>
      <c:lineChart>
        <c:grouping val="standard"/>
        <c:varyColors val="0"/>
        <c:ser>
          <c:idx val="0"/>
          <c:order val="0"/>
          <c:tx>
            <c:strRef>
              <c:f>'Equity Final'!$D$17</c:f>
              <c:strCache>
                <c:ptCount val="1"/>
                <c:pt idx="0">
                  <c:v>High</c:v>
                </c:pt>
              </c:strCache>
            </c:strRef>
          </c:tx>
          <c:spPr>
            <a:ln w="28575" cap="rnd">
              <a:solidFill>
                <a:schemeClr val="accent1"/>
              </a:solidFill>
              <a:round/>
            </a:ln>
            <a:effectLst/>
          </c:spPr>
          <c:marker>
            <c:symbol val="none"/>
          </c:marker>
          <c:cat>
            <c:numRef>
              <c:f>'Equity Final'!$C$18:$C$29</c:f>
              <c:numCache>
                <c:formatCode>m/d/yyyy</c:formatCode>
                <c:ptCount val="12"/>
                <c:pt idx="0">
                  <c:v>44562</c:v>
                </c:pt>
                <c:pt idx="1">
                  <c:v>44531</c:v>
                </c:pt>
                <c:pt idx="2">
                  <c:v>44501</c:v>
                </c:pt>
                <c:pt idx="3">
                  <c:v>44470</c:v>
                </c:pt>
                <c:pt idx="4">
                  <c:v>44440</c:v>
                </c:pt>
                <c:pt idx="5">
                  <c:v>44409</c:v>
                </c:pt>
                <c:pt idx="6">
                  <c:v>44378</c:v>
                </c:pt>
                <c:pt idx="7">
                  <c:v>44348</c:v>
                </c:pt>
                <c:pt idx="8">
                  <c:v>44317</c:v>
                </c:pt>
                <c:pt idx="9">
                  <c:v>44287</c:v>
                </c:pt>
                <c:pt idx="10">
                  <c:v>44256</c:v>
                </c:pt>
                <c:pt idx="11">
                  <c:v>44228</c:v>
                </c:pt>
              </c:numCache>
            </c:numRef>
          </c:cat>
          <c:val>
            <c:numRef>
              <c:f>'Equity Final'!$D$18:$D$29</c:f>
              <c:numCache>
                <c:formatCode>_(* #,##0.00_);_(* \(#,##0.00\);_(* "-"??_);_(@_)</c:formatCode>
                <c:ptCount val="12"/>
                <c:pt idx="0">
                  <c:v>1945</c:v>
                </c:pt>
                <c:pt idx="1">
                  <c:v>1707.2</c:v>
                </c:pt>
                <c:pt idx="2">
                  <c:v>1716.2</c:v>
                </c:pt>
                <c:pt idx="3">
                  <c:v>1795.2</c:v>
                </c:pt>
                <c:pt idx="4">
                  <c:v>1675.8</c:v>
                </c:pt>
                <c:pt idx="5">
                  <c:v>1506.4188999999999</c:v>
                </c:pt>
                <c:pt idx="6">
                  <c:v>1521.2147</c:v>
                </c:pt>
                <c:pt idx="7">
                  <c:v>1506</c:v>
                </c:pt>
                <c:pt idx="8">
                  <c:v>1448.4</c:v>
                </c:pt>
                <c:pt idx="9">
                  <c:v>1495.6956</c:v>
                </c:pt>
                <c:pt idx="10">
                  <c:v>1595.2662</c:v>
                </c:pt>
                <c:pt idx="11">
                  <c:v>1598.15</c:v>
                </c:pt>
              </c:numCache>
            </c:numRef>
          </c:val>
          <c:smooth val="0"/>
          <c:extLst>
            <c:ext xmlns:c16="http://schemas.microsoft.com/office/drawing/2014/chart" uri="{C3380CC4-5D6E-409C-BE32-E72D297353CC}">
              <c16:uniqueId val="{00000000-16E0-42C1-ABB8-5539BB528BAC}"/>
            </c:ext>
          </c:extLst>
        </c:ser>
        <c:ser>
          <c:idx val="1"/>
          <c:order val="1"/>
          <c:tx>
            <c:strRef>
              <c:f>'Equity Final'!$E$17</c:f>
              <c:strCache>
                <c:ptCount val="1"/>
                <c:pt idx="0">
                  <c:v>Low</c:v>
                </c:pt>
              </c:strCache>
            </c:strRef>
          </c:tx>
          <c:spPr>
            <a:ln w="28575" cap="rnd">
              <a:solidFill>
                <a:schemeClr val="accent2"/>
              </a:solidFill>
              <a:round/>
            </a:ln>
            <a:effectLst/>
          </c:spPr>
          <c:marker>
            <c:symbol val="none"/>
          </c:marker>
          <c:val>
            <c:numRef>
              <c:f>'Equity Final'!$E$18:$E$29</c:f>
              <c:numCache>
                <c:formatCode>_(* #,##0.00_);_(* \(#,##0.00\);_(* "-"??_);_(@_)</c:formatCode>
                <c:ptCount val="12"/>
                <c:pt idx="0">
                  <c:v>1655.2</c:v>
                </c:pt>
                <c:pt idx="1">
                  <c:v>1535.5577000000001</c:v>
                </c:pt>
                <c:pt idx="2">
                  <c:v>1534.2</c:v>
                </c:pt>
                <c:pt idx="3">
                  <c:v>1629</c:v>
                </c:pt>
                <c:pt idx="4">
                  <c:v>1405.6</c:v>
                </c:pt>
                <c:pt idx="5">
                  <c:v>1382.6</c:v>
                </c:pt>
                <c:pt idx="6">
                  <c:v>1324</c:v>
                </c:pt>
                <c:pt idx="7">
                  <c:v>1347.2795000000001</c:v>
                </c:pt>
                <c:pt idx="8">
                  <c:v>1344.4</c:v>
                </c:pt>
                <c:pt idx="9">
                  <c:v>1337.6</c:v>
                </c:pt>
                <c:pt idx="10">
                  <c:v>1398.6</c:v>
                </c:pt>
                <c:pt idx="11">
                  <c:v>1289.4000000000001</c:v>
                </c:pt>
              </c:numCache>
            </c:numRef>
          </c:val>
          <c:smooth val="0"/>
          <c:extLst>
            <c:ext xmlns:c16="http://schemas.microsoft.com/office/drawing/2014/chart" uri="{C3380CC4-5D6E-409C-BE32-E72D297353CC}">
              <c16:uniqueId val="{00000003-16E0-42C1-ABB8-5539BB528BAC}"/>
            </c:ext>
          </c:extLst>
        </c:ser>
        <c:dLbls>
          <c:showLegendKey val="0"/>
          <c:showVal val="0"/>
          <c:showCatName val="0"/>
          <c:showSerName val="0"/>
          <c:showPercent val="0"/>
          <c:showBubbleSize val="0"/>
        </c:dLbls>
        <c:smooth val="0"/>
        <c:axId val="1538735088"/>
        <c:axId val="1538744656"/>
      </c:lineChart>
      <c:dateAx>
        <c:axId val="15387350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8744656"/>
        <c:crosses val="autoZero"/>
        <c:auto val="1"/>
        <c:lblOffset val="100"/>
        <c:baseTimeUnit val="months"/>
      </c:dateAx>
      <c:valAx>
        <c:axId val="15387446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 (pence)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873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Close Price over</a:t>
            </a:r>
            <a:r>
              <a:rPr lang="en-US" baseline="0"/>
              <a:t> last two weeks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'FX Final'!$C$13</c:f>
              <c:strCache>
                <c:ptCount val="1"/>
                <c:pt idx="0">
                  <c:v>Close</c:v>
                </c:pt>
              </c:strCache>
            </c:strRef>
          </c:tx>
          <c:spPr>
            <a:solidFill>
              <a:schemeClr val="accent1"/>
            </a:solidFill>
            <a:ln>
              <a:noFill/>
            </a:ln>
            <a:effectLst/>
          </c:spPr>
          <c:invertIfNegative val="0"/>
          <c:cat>
            <c:numRef>
              <c:f>'FX Final'!$B$14:$B$23</c:f>
              <c:numCache>
                <c:formatCode>m/d/yyyy</c:formatCode>
                <c:ptCount val="10"/>
                <c:pt idx="0">
                  <c:v>44589</c:v>
                </c:pt>
                <c:pt idx="1">
                  <c:v>44588</c:v>
                </c:pt>
                <c:pt idx="2">
                  <c:v>44587</c:v>
                </c:pt>
                <c:pt idx="3">
                  <c:v>44586</c:v>
                </c:pt>
                <c:pt idx="4">
                  <c:v>44585</c:v>
                </c:pt>
                <c:pt idx="5">
                  <c:v>44582</c:v>
                </c:pt>
                <c:pt idx="6">
                  <c:v>44581</c:v>
                </c:pt>
                <c:pt idx="7">
                  <c:v>44580</c:v>
                </c:pt>
                <c:pt idx="8">
                  <c:v>44579</c:v>
                </c:pt>
                <c:pt idx="9">
                  <c:v>44578</c:v>
                </c:pt>
              </c:numCache>
            </c:numRef>
          </c:cat>
          <c:val>
            <c:numRef>
              <c:f>'FX Final'!$C$14:$C$23</c:f>
              <c:numCache>
                <c:formatCode>_-[$¥-411]* #,##0.00_-;\-[$¥-411]* #,##0.00_-;_-[$¥-411]* "-"??_-;_-@_-</c:formatCode>
                <c:ptCount val="10"/>
                <c:pt idx="0">
                  <c:v>154.47</c:v>
                </c:pt>
                <c:pt idx="1">
                  <c:v>154.38</c:v>
                </c:pt>
                <c:pt idx="2">
                  <c:v>154.30000000000001</c:v>
                </c:pt>
                <c:pt idx="3">
                  <c:v>153.71</c:v>
                </c:pt>
                <c:pt idx="4">
                  <c:v>153.62</c:v>
                </c:pt>
                <c:pt idx="5">
                  <c:v>154.08000000000001</c:v>
                </c:pt>
                <c:pt idx="6">
                  <c:v>155.11000000000001</c:v>
                </c:pt>
                <c:pt idx="7">
                  <c:v>155.54</c:v>
                </c:pt>
                <c:pt idx="8">
                  <c:v>155.80000000000001</c:v>
                </c:pt>
                <c:pt idx="9">
                  <c:v>156.37</c:v>
                </c:pt>
              </c:numCache>
            </c:numRef>
          </c:val>
          <c:extLst>
            <c:ext xmlns:c16="http://schemas.microsoft.com/office/drawing/2014/chart" uri="{C3380CC4-5D6E-409C-BE32-E72D297353CC}">
              <c16:uniqueId val="{00000000-7C61-40E6-A39A-204DE7C41945}"/>
            </c:ext>
          </c:extLst>
        </c:ser>
        <c:dLbls>
          <c:showLegendKey val="0"/>
          <c:showVal val="0"/>
          <c:showCatName val="0"/>
          <c:showSerName val="0"/>
          <c:showPercent val="0"/>
          <c:showBubbleSize val="0"/>
        </c:dLbls>
        <c:gapWidth val="50"/>
        <c:overlap val="-27"/>
        <c:axId val="1541968640"/>
        <c:axId val="1541969888"/>
      </c:barChart>
      <c:dateAx>
        <c:axId val="1541968640"/>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1969888"/>
        <c:crosses val="autoZero"/>
        <c:auto val="1"/>
        <c:lblOffset val="100"/>
        <c:baseTimeUnit val="days"/>
      </c:dateAx>
      <c:valAx>
        <c:axId val="1541969888"/>
        <c:scaling>
          <c:orientation val="minMax"/>
        </c:scaling>
        <c:delete val="0"/>
        <c:axPos val="l"/>
        <c:majorGridlines>
          <c:spPr>
            <a:ln w="9525" cap="flat" cmpd="sng" algn="ctr">
              <a:solidFill>
                <a:schemeClr val="tx1">
                  <a:lumMod val="15000"/>
                  <a:lumOff val="85000"/>
                </a:schemeClr>
              </a:solidFill>
              <a:round/>
            </a:ln>
            <a:effectLst/>
          </c:spPr>
        </c:majorGridlines>
        <c:numFmt formatCode="_-[$¥-411]* #,##0.00_-;\-[$¥-411]* #,##0.00_-;_-[$¥-411]*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19686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761999</xdr:colOff>
      <xdr:row>31</xdr:row>
      <xdr:rowOff>119061</xdr:rowOff>
    </xdr:from>
    <xdr:to>
      <xdr:col>6</xdr:col>
      <xdr:colOff>19050</xdr:colOff>
      <xdr:row>50</xdr:row>
      <xdr:rowOff>47624</xdr:rowOff>
    </xdr:to>
    <xdr:graphicFrame macro="">
      <xdr:nvGraphicFramePr>
        <xdr:cNvPr id="2" name="Chart 1">
          <a:extLst>
            <a:ext uri="{FF2B5EF4-FFF2-40B4-BE49-F238E27FC236}">
              <a16:creationId xmlns:a16="http://schemas.microsoft.com/office/drawing/2014/main" id="{87D373AD-4236-45F5-A269-FCD38255EE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209550</xdr:colOff>
      <xdr:row>25</xdr:row>
      <xdr:rowOff>85724</xdr:rowOff>
    </xdr:from>
    <xdr:to>
      <xdr:col>4</xdr:col>
      <xdr:colOff>104775</xdr:colOff>
      <xdr:row>27</xdr:row>
      <xdr:rowOff>14286</xdr:rowOff>
    </xdr:to>
    <xdr:graphicFrame macro="">
      <xdr:nvGraphicFramePr>
        <xdr:cNvPr id="2" name="Chart 1">
          <a:extLst>
            <a:ext uri="{FF2B5EF4-FFF2-40B4-BE49-F238E27FC236}">
              <a16:creationId xmlns:a16="http://schemas.microsoft.com/office/drawing/2014/main" id="{64811C2C-A740-495F-BFC1-F30AF66184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34">
  <a r="1">
    <v t="i">0</v>
  </a>
  <a r="1">
    <v>5.5029000000000003</v>
  </a>
  <a r="1">
    <v>5.4710000000000001</v>
  </a>
  <a r="1">
    <v>5.4874000000000001</v>
  </a>
  <a r="1">
    <v>5.4692999999999996</v>
  </a>
  <a r="1">
    <v>5.4325999999999999</v>
  </a>
  <a r="1">
    <v>5.4074</v>
  </a>
  <a r="1">
    <v>5.4332000000000003</v>
  </a>
  <a r="1" c="10">
    <v t="i">2</v>
    <v t="i">3</v>
    <v t="i">4</v>
    <v t="i">5</v>
    <v t="i">6</v>
    <v t="i">9</v>
    <v t="i">10</v>
    <v t="i">11</v>
    <v t="i">12</v>
    <v t="i">13</v>
  </a>
  <a r="1" c="10">
    <v>156.37</v>
    <v>155.80000000000001</v>
    <v>155.54</v>
    <v>155.11000000000001</v>
    <v>154.08000000000001</v>
    <v>153.62</v>
    <v>153.71</v>
    <v>154.30000000000001</v>
    <v>154.38</v>
    <v>154.47</v>
  </a>
  <a r="1">
    <v>154.47</v>
  </a>
  <a r="1">
    <v>154.38</v>
  </a>
  <a r="1">
    <v>154.30000000000001</v>
  </a>
  <a r="1">
    <v>153.71</v>
  </a>
  <a r="1">
    <v>153.62</v>
  </a>
  <a r="1">
    <v>154.08000000000001</v>
  </a>
  <a r="1">
    <v>155.11000000000001</v>
  </a>
  <a r="1">
    <v>1.2024999999999999</v>
  </a>
  <a r="1">
    <v>1.2008000000000001</v>
  </a>
  <a r="1">
    <v>1.1975</v>
  </a>
  <a r="1">
    <v>1.1943999999999999</v>
  </a>
  <a r="1">
    <v>1.1904999999999999</v>
  </a>
  <a r="1">
    <v>1.1948000000000001</v>
  </a>
  <a r="1">
    <v>1.2016</v>
  </a>
  <a r="1">
    <v>1.3404</v>
  </a>
  <a r="1">
    <v>1.3385</v>
  </a>
  <a r="1">
    <v>1.3461000000000001</v>
  </a>
  <a r="1">
    <v>1.3495999999999999</v>
  </a>
  <a r="1">
    <v>1.3485</v>
  </a>
  <a r="1">
    <v>1.3553999999999999</v>
  </a>
  <a r="1">
    <v>1.3594999999999999</v>
  </a>
  <a r="1" c="13">
    <v t="i">0</v>
    <v t="i">31</v>
    <v t="i">59</v>
    <v t="i">90</v>
    <v t="i">120</v>
    <v t="i">151</v>
    <v t="i">181</v>
    <v t="i">212</v>
    <v t="i">243</v>
    <v t="i">273</v>
    <v t="i">304</v>
    <v t="i">334</v>
    <v t="i">365</v>
  </a>
  <a r="1" c="13">
    <v>1516</v>
    <v>1598.15</v>
    <v>1595.2662</v>
    <v>1495.6956</v>
    <v>1448.4</v>
    <v>1506</v>
    <v>1521.2147</v>
    <v>1506.4188999999999</v>
    <v>1675.8</v>
    <v>1795.2</v>
    <v>1716.2</v>
    <v>1707.2</v>
    <v>1945</v>
  </a>
  <a r="1" c="13">
    <v>1295.2</v>
    <v>1289.4000000000001</v>
    <v>1398.6</v>
    <v>1337.6</v>
    <v>1344.4</v>
    <v>1347.2795000000001</v>
    <v>1324</v>
    <v>1382.6</v>
    <v>1405.6</v>
    <v>1629</v>
    <v>1534.2</v>
    <v>1535.5577000000001</v>
    <v>1655.2</v>
  </a>
</arrayData>
</file>

<file path=xl/richData/rdrichvalue.xml><?xml version="1.0" encoding="utf-8"?>
<rvData xmlns="http://schemas.microsoft.com/office/spreadsheetml/2017/richdata" count="142">
  <rv s="0">
    <v>http://en.wikipedia.org/wiki/Public_domain</v>
    <v>Public domain</v>
  </rv>
  <rv s="0">
    <v>http://pt.wikipedia.org/wiki/BP</v>
    <v>Wikipedia</v>
  </rv>
  <rv s="1">
    <v>0</v>
    <v>1</v>
  </rv>
  <rv s="2">
    <v>6</v>
    <v>https://www.bing.com/th?id=AMMS_bff7d7cdb7a671e329151116ef881e0a&amp;qlt=95</v>
    <v>2</v>
    <v>0</v>
    <v>https://www.bing.com/images/search?form=xlimg&amp;q=bp</v>
    <v>Image of BP P.L.C.</v>
  </rv>
  <rv s="0">
    <v>https://www.bing.com/financeapi/forcetrigger?t=ao6nk2&amp;q=XLON%3aBP.&amp;form=skydnc</v>
    <v>Learn more on Bing</v>
  </rv>
  <rv s="3">
    <v>en-GB</v>
    <v>ao6nk2</v>
    <v>268435456</v>
    <v>1</v>
    <v>Powered by Refinitiv</v>
    <v>0</v>
    <v>BP P.L.C. (XLON:BP.)</v>
    <v>3</v>
    <v>4</v>
    <v>Finance</v>
    <v>5</v>
    <v>400.56</v>
    <v>250.35</v>
    <v>1.1991000000000001</v>
    <v>-7.05</v>
    <v>-1.7961999999999999E-2</v>
    <v>GBp</v>
    <v>BP p.l.c. is engaged in the global energy business with operations in Europe, North and South America, Australasia, Asia and Africa. The Company through its range of activities delivers heat, light and mobility products and services to customers around the world. The Company's segments include Upstream, Downstream, Rosneft, and Other businesses and corporate. The Upstream segment is responsible for its activities in oil and natural gas exploration, field development and production. The Downstream segment has global marketing and manufacturing operations, and include the fuels, lubricants and petrochemicals business of the Company. Rosneft is the Company's Russian refining business that owns and operates approximately 13 refineries in Russia, and holds stakes in three refineries in Germany, one in India and one in Belarus.</v>
    <v>63600</v>
    <v>London Stock Exchange</v>
    <v>XLON</v>
    <v>XLON</v>
    <v>1 St. James's Square, LONDON, UNITED KINGDOM-NA, SW1Y 4PD GB</v>
    <v>397.9</v>
    <v>3</v>
    <v>Oil &amp; Gas</v>
    <v>Stock</v>
    <v>44589.715467904687</v>
    <v>4</v>
    <v>383.35</v>
    <v>75704380000</v>
    <v>BP P.L.C.</v>
    <v>BP P.L.C.</v>
    <v>397.9</v>
    <v>16.299800000000001</v>
    <v>392.5</v>
    <v>385.45</v>
    <v>19668160000</v>
    <v>BP.</v>
    <v>BP P.L.C. (XLON:BP.)</v>
    <v>118114400</v>
    <v>1909</v>
  </rv>
  <rv s="4">
    <v>5</v>
  </rv>
  <rv s="0">
    <v>http://it.wikipedia.org/wiki/Tesco</v>
    <v>Wikipedia</v>
  </rv>
  <rv s="1">
    <v>0</v>
    <v>7</v>
  </rv>
  <rv s="2">
    <v>6</v>
    <v>https://www.bing.com/th?id=AMMS_eaa1cd257ef576db0e91bf1f61507f3a&amp;qlt=95</v>
    <v>8</v>
    <v>0</v>
    <v>https://www.bing.com/images/search?form=xlimg&amp;q=tesco</v>
    <v>Image of TESCO PLC</v>
  </rv>
  <rv s="0">
    <v>https://www.bing.com/financeapi/forcetrigger?t=aoem6h&amp;q=XLON%3aTSCO&amp;form=skydnc</v>
    <v>Learn more on Bing</v>
  </rv>
  <rv s="3">
    <v>en-GB</v>
    <v>aoem6h</v>
    <v>268435456</v>
    <v>1</v>
    <v>Powered by Refinitiv</v>
    <v>0</v>
    <v>TESCO PLC (XLON:TSCO)</v>
    <v>3</v>
    <v>4</v>
    <v>Finance</v>
    <v>5</v>
    <v>304.10000000000002</v>
    <v>217.1</v>
    <v>0.76419999999999999</v>
    <v>3.4</v>
    <v>1.1332999999999999E-2</v>
    <v>GBp</v>
    <v>Tesco PLC (Tesco) is a retail company. The Company is engaged in the business of Retailing and associated activities (Retail) and Retail banking and insurance services. The Company's segments include UK &amp; ROI, which includes the United Kingdom and Republic of Ireland; Central Europe, which includes Czech Republic, Hungary, Slovakia, and Tesco Bank, which includes retail banking and insurance services through Tesco Bank in the United Kingdom. The Company's businesses include Tesco UK, Tesco Czech Republic, Tesco Hungary, Tesco Ireland, Tesco Slovakia, Tesco Bank and dunnhumby. The Company offers a range of personal banking products and services that include credit card receivables, personal current accounts and personal loans.</v>
    <v>360000</v>
    <v>London Stock Exchange</v>
    <v>XLON</v>
    <v>XLON</v>
    <v>Cirrus a, Shire Park, Kestrel Way, WELWYN GARDEN CITY, HERTFORDSHIRE, AL7 1GA GB</v>
    <v>304.10000000000002</v>
    <v>9</v>
    <v>Food &amp; Drug Retailing</v>
    <v>Stock</v>
    <v>44589.694296503905</v>
    <v>10</v>
    <v>299.05</v>
    <v>23208540000</v>
    <v>TESCO PLC</v>
    <v>TESCO PLC</v>
    <v>300.2</v>
    <v>19.828199999999999</v>
    <v>300</v>
    <v>303.39999999999998</v>
    <v>7649485000</v>
    <v>TSCO</v>
    <v>TESCO PLC (XLON:TSCO)</v>
    <v>27670280</v>
    <v>1947</v>
  </rv>
  <rv s="4">
    <v>11</v>
  </rv>
  <rv s="0">
    <v>https://creativecommons.org/licenses/by-sa/4.0</v>
    <v>CC BY-SA 4.0</v>
  </rv>
  <rv s="0">
    <v>http://sv.wikipedia.org/wiki/Astra_Zeneca</v>
    <v>Wikipedia</v>
  </rv>
  <rv s="1">
    <v>13</v>
    <v>14</v>
  </rv>
  <rv s="2">
    <v>6</v>
    <v>https://www.bing.com/th?id=AMMS_b2cce4675a6d7507fb76f31542e0dd93&amp;qlt=95</v>
    <v>15</v>
    <v>0</v>
    <v>https://www.bing.com/images/search?form=xlimg&amp;q=astrazeneca</v>
    <v>Image of ASTRAZENECA PLC</v>
  </rv>
  <rv s="0">
    <v>https://www.bing.com/financeapi/forcetrigger?t=ao68gh&amp;q=XLON%3aAZN&amp;form=skydnc</v>
    <v>Learn more on Bing</v>
  </rv>
  <rv s="3">
    <v>en-GB</v>
    <v>ao68gh</v>
    <v>268435456</v>
    <v>1</v>
    <v>Powered by Refinitiv</v>
    <v>0</v>
    <v>ASTRAZENECA PLC (XLON:AZN)</v>
    <v>3</v>
    <v>4</v>
    <v>Finance</v>
    <v>5</v>
    <v>9523</v>
    <v>6499.8</v>
    <v>0.37319999999999998</v>
    <v>-67</v>
    <v>-7.5829999999999995E-3</v>
    <v>GBp</v>
    <v>AstraZeneca PLC (AstraZeneca) is a patient-focused biopharmaceutical company. The Company focuses on discovery and development, manufacturing and commercialization of prescription medicines, primarily for the treatment of diseases. The Company is focused on three main therapy areas: Oncology; Cardiovascular, Renal &amp; Metabolism, and Respiratory &amp; Immunology. Its pipeline forms a robust portfolio of investigational therapies in varied stages of clinical development. The Company has access to technologies, both internally and through its various collaborations. Its technologies include acoustic tube technology, advanced molecular imaging, cryo-electron microscopy (cryo-EM), functional genomics, multi-omics and AstraZeneca iLab. The Company’s acoustic tube technology helps it to handle and process millions of compounds for biological screening. Its AstraZeneca iLab is its prototype of an automated medicinal chemistry laboratory.</v>
    <v>76100</v>
    <v>London Stock Exchange</v>
    <v>XLON</v>
    <v>XLON</v>
    <v>1 Francis Crick Avenue, CAMBRIDGE, CAMBRIDGESHIRE, CB2 0AA GB</v>
    <v>8875</v>
    <v>16</v>
    <v>Pharmaceuticals</v>
    <v>Stock</v>
    <v>44589.697916666664</v>
    <v>17</v>
    <v>8666</v>
    <v>135645000000</v>
    <v>ASTRAZENECA PLC</v>
    <v>ASTRAZENECA PLC</v>
    <v>8875</v>
    <v>92.903000000000006</v>
    <v>8836</v>
    <v>8767</v>
    <v>1549401000</v>
    <v>AZN</v>
    <v>ASTRAZENECA PLC (XLON:AZN)</v>
    <v>3390270</v>
    <v>1992</v>
  </rv>
  <rv s="4">
    <v>18</v>
  </rv>
  <rv s="0">
    <v>https://www.bing.com/financeapi/forcetrigger?t=aocu52&amp;q=XLON%3aRDSA&amp;form=skydnc</v>
    <v>Learn more on Bing</v>
  </rv>
  <rv s="5">
    <v>en-GB</v>
    <v>aocu52</v>
    <v>268435456</v>
    <v>1</v>
    <v>Powered by Refinitiv</v>
    <v>7</v>
    <v>SHELL PLC (XLON:SHEL)</v>
    <v>8</v>
    <v>9</v>
    <v>Finance</v>
    <v>5</v>
    <v>1945</v>
    <v>1289.4000000000001</v>
    <v>-24</v>
    <v>-1.2504999999999999E-2</v>
    <v>GBp</v>
    <v>The Royal Dutch Shell plc is a company based in the Netherlands that explores for crude oil and natural gas around the world, both in conventional fields and from sources, such as tight rock, shale and coal formations. Its segments include Integrated Gas, Upstream, Downstream and Corporate. The Integrated Gas segment is engaged in the liquefaction and transportation of gas and the conversion of natural gas to liquids to provide fuels and other products, as well as projects with an integrated activity, ranging from producing to commercializing gas. The Upstream segment includes the operations of Upstream, which is engaged in the exploration for and extraction of crude oil, natural gas and natural gas liquids, and the marketing and transportation of oil and gas, and Oil Sands, which is engaged in the extraction of bitumen from mined oil sands and conversion into synthetic crude oil. The Downstream segment is engaged in oil products and chemicals manufacturing, and marketing activities.</v>
    <v>87000</v>
    <v>London Stock Exchange</v>
    <v>XLON</v>
    <v>XLON</v>
    <v>Shell Centre, LONDON, UNITED KINGDOM-NA, SE1 7NA GB</v>
    <v>1917.8</v>
    <v>Oil &amp; Gas</v>
    <v>Stock</v>
    <v>44589.69153777734</v>
    <v>20</v>
    <v>1877.6</v>
    <v>SHELL PLC</v>
    <v>SHELL PLC</v>
    <v>1916</v>
    <v>43.499499999999998</v>
    <v>1919.2</v>
    <v>1895.2</v>
    <v>7758930000</v>
    <v>SHEL</v>
    <v>SHELL PLC (XLON:SHEL)</v>
    <v>23440655</v>
    <v>2002</v>
  </rv>
  <rv s="4">
    <v>21</v>
  </rv>
  <rv s="6">
    <fb>44562</fb>
    <v>10</v>
  </rv>
  <rv s="6">
    <fb>1945</fb>
    <v>11</v>
  </rv>
  <rv s="6">
    <fb>1655.2</fb>
    <v>11</v>
  </rv>
  <rv s="6">
    <fb>44531</fb>
    <v>10</v>
  </rv>
  <rv s="6">
    <fb>1707.2</fb>
    <v>11</v>
  </rv>
  <rv s="6">
    <fb>1535.5577000000001</fb>
    <v>11</v>
  </rv>
  <rv s="6">
    <fb>44501</fb>
    <v>10</v>
  </rv>
  <rv s="6">
    <fb>1716.2</fb>
    <v>11</v>
  </rv>
  <rv s="6">
    <fb>1534.2</fb>
    <v>11</v>
  </rv>
  <rv s="6">
    <fb>44470</fb>
    <v>10</v>
  </rv>
  <rv s="6">
    <fb>1795.2</fb>
    <v>11</v>
  </rv>
  <rv s="6">
    <fb>1629</fb>
    <v>11</v>
  </rv>
  <rv s="6">
    <fb>44440</fb>
    <v>10</v>
  </rv>
  <rv s="6">
    <fb>1675.8</fb>
    <v>11</v>
  </rv>
  <rv s="6">
    <fb>1405.6</fb>
    <v>11</v>
  </rv>
  <rv s="6">
    <fb>44409</fb>
    <v>10</v>
  </rv>
  <rv s="6">
    <fb>1506.4188999999999</fb>
    <v>11</v>
  </rv>
  <rv s="6">
    <fb>1382.6</fb>
    <v>11</v>
  </rv>
  <rv s="6">
    <fb>44378</fb>
    <v>10</v>
  </rv>
  <rv s="6">
    <fb>1521.2147</fb>
    <v>11</v>
  </rv>
  <rv s="6">
    <fb>1324</fb>
    <v>11</v>
  </rv>
  <rv s="6">
    <fb>44348</fb>
    <v>10</v>
  </rv>
  <rv s="6">
    <fb>1506</fb>
    <v>11</v>
  </rv>
  <rv s="6">
    <fb>1347.2795000000001</fb>
    <v>11</v>
  </rv>
  <rv s="6">
    <fb>44317</fb>
    <v>10</v>
  </rv>
  <rv s="6">
    <fb>1448.4</fb>
    <v>11</v>
  </rv>
  <rv s="6">
    <fb>1344.4</fb>
    <v>11</v>
  </rv>
  <rv s="6">
    <fb>44287</fb>
    <v>10</v>
  </rv>
  <rv s="6">
    <fb>1495.6956</fb>
    <v>11</v>
  </rv>
  <rv s="6">
    <fb>1337.6</fb>
    <v>11</v>
  </rv>
  <rv s="6">
    <fb>44256</fb>
    <v>10</v>
  </rv>
  <rv s="6">
    <fb>1595.2662</fb>
    <v>11</v>
  </rv>
  <rv s="6">
    <fb>1398.6</fb>
    <v>11</v>
  </rv>
  <rv s="6">
    <fb>44228</fb>
    <v>10</v>
  </rv>
  <rv s="6">
    <fb>1598.15</fb>
    <v>11</v>
  </rv>
  <rv s="6">
    <fb>1289.4000000000001</fb>
    <v>11</v>
  </rv>
  <rv s="6">
    <fb>44197</fb>
    <v>10</v>
  </rv>
  <rv s="6">
    <fb>1516</fb>
    <v>11</v>
  </rv>
  <rv s="6">
    <fb>1295.2</fb>
    <v>11</v>
  </rv>
  <rv s="7">
    <v>en-GB</v>
    <v>avyjhw</v>
    <v>268435456</v>
    <v>1</v>
    <v>Powered by Refinitiv</v>
    <v>12</v>
    <v>GBP/USD</v>
    <v>13</v>
    <v>14</v>
    <v>Finance</v>
    <v>15</v>
    <v>1.4248000000000001</v>
    <v>1.3165</v>
    <v>0</v>
    <v>0</v>
    <v>USD</v>
    <v>GBP</v>
    <v>Currency Pair</v>
    <v>44589.916655092595</v>
    <v>UK Pound Sterling/US Dollar FX Spot Rate</v>
    <v>1.3404</v>
    <v>1.3404</v>
    <v>GBPUSD</v>
    <v>GBP/USD</v>
  </rv>
  <rv s="4">
    <v>62</v>
  </rv>
  <rv s="7">
    <v>en-GB</v>
    <v>avye1h</v>
    <v>268435456</v>
    <v>1</v>
    <v>Powered by Refinitiv</v>
    <v>12</v>
    <v>GBP/JPY</v>
    <v>13</v>
    <v>16</v>
    <v>Finance</v>
    <v>15</v>
    <v>158.21</v>
    <v>141.22999999999999</v>
    <v>0</v>
    <v>0</v>
    <v>JPY</v>
    <v>GBP</v>
    <v>Currency Pair</v>
    <v>44589.916655092595</v>
    <v>UK Pound Sterling/Japanese Yen FX Cross Rate</v>
    <v>154.47</v>
    <v>154.47</v>
    <v>GBPJPY</v>
    <v>GBP/JPY</v>
  </rv>
  <rv s="4">
    <v>64</v>
  </rv>
  <rv s="7">
    <v>en-GB</v>
    <v>avycmw</v>
    <v>268435456</v>
    <v>1</v>
    <v>Powered by Refinitiv</v>
    <v>12</v>
    <v>GBP/EUR</v>
    <v>13</v>
    <v>17</v>
    <v>Finance</v>
    <v>15</v>
    <v>1.2039</v>
    <v>1.1225000000000001</v>
    <v>0</v>
    <v>0</v>
    <v>EUR</v>
    <v>GBP</v>
    <v>Currency Pair</v>
    <v>44589.916655092595</v>
    <v>UK Pound Sterling/Euro FX Cross Rate</v>
    <v>1.2024999999999999</v>
    <v>1.2024999999999999</v>
    <v>GBPEUR</v>
    <v>GBP/EUR</v>
  </rv>
  <rv s="4">
    <v>66</v>
  </rv>
  <rv s="7">
    <v>en-GB</v>
    <v>avyh7w</v>
    <v>268435456</v>
    <v>1</v>
    <v>Powered by Refinitiv</v>
    <v>12</v>
    <v>GBP/PLN</v>
    <v>13</v>
    <v>18</v>
    <v>Finance</v>
    <v>15</v>
    <v>5.6277999999999997</v>
    <v>5.0613000000000001</v>
    <v>0</v>
    <v>0</v>
    <v>PLN</v>
    <v>GBP</v>
    <v>Currency Pair</v>
    <v>44589.916666666664</v>
    <v>UK Pound Sterling/Polish Zloty FX Cross Rate</v>
    <v>5.5029000000000003</v>
    <v>5.5029000000000003</v>
    <v>GBPPLN</v>
    <v>GBP/PLN</v>
  </rv>
  <rv s="4">
    <v>68</v>
  </rv>
  <rv s="6">
    <fb>44589</fb>
    <v>10</v>
  </rv>
  <rv s="6">
    <fb>154.47</fb>
    <v>19</v>
  </rv>
  <rv s="6">
    <fb>44588</fb>
    <v>10</v>
  </rv>
  <rv s="6">
    <fb>154.38</fb>
    <v>19</v>
  </rv>
  <rv s="6">
    <fb>44587</fb>
    <v>10</v>
  </rv>
  <rv s="6">
    <fb>154.30000000000001</fb>
    <v>19</v>
  </rv>
  <rv s="6">
    <fb>44586</fb>
    <v>10</v>
  </rv>
  <rv s="6">
    <fb>153.71</fb>
    <v>19</v>
  </rv>
  <rv s="6">
    <fb>44585</fb>
    <v>10</v>
  </rv>
  <rv s="6">
    <fb>153.62</fb>
    <v>19</v>
  </rv>
  <rv s="6">
    <fb>44582</fb>
    <v>10</v>
  </rv>
  <rv s="6">
    <fb>154.08000000000001</fb>
    <v>19</v>
  </rv>
  <rv s="6">
    <fb>44581</fb>
    <v>10</v>
  </rv>
  <rv s="6">
    <fb>155.11000000000001</fb>
    <v>19</v>
  </rv>
  <rv s="6">
    <fb>44580</fb>
    <v>10</v>
  </rv>
  <rv s="6">
    <fb>155.54</fb>
    <v>19</v>
  </rv>
  <rv s="6">
    <fb>44579</fb>
    <v>10</v>
  </rv>
  <rv s="6">
    <fb>155.80000000000001</fb>
    <v>19</v>
  </rv>
  <rv s="6">
    <fb>44578</fb>
    <v>10</v>
  </rv>
  <rv s="6">
    <fb>156.37</fb>
    <v>19</v>
  </rv>
  <rv s="8">
    <v>2</v>
    <v>11</v>
  </rv>
  <rv s="6">
    <fb>1.3404</fb>
    <v>20</v>
  </rv>
  <rv s="6">
    <fb>1.2024999999999999</fb>
    <v>21</v>
  </rv>
  <rv s="6">
    <fb>5.5029000000000003</fb>
    <v>22</v>
  </rv>
  <rv s="6">
    <fb>1.3385</fb>
    <v>20</v>
  </rv>
  <rv s="6">
    <fb>1.2008000000000001</fb>
    <v>21</v>
  </rv>
  <rv s="6">
    <fb>5.4710000000000001</fb>
    <v>22</v>
  </rv>
  <rv s="6">
    <fb>1.3461000000000001</fb>
    <v>20</v>
  </rv>
  <rv s="6">
    <fb>1.1975</fb>
    <v>21</v>
  </rv>
  <rv s="6">
    <fb>5.4874000000000001</fb>
    <v>22</v>
  </rv>
  <rv s="6">
    <fb>1.3495999999999999</fb>
    <v>20</v>
  </rv>
  <rv s="6">
    <fb>1.1943999999999999</fb>
    <v>21</v>
  </rv>
  <rv s="6">
    <fb>5.4692999999999996</fb>
    <v>22</v>
  </rv>
  <rv s="6">
    <fb>1.3485</fb>
    <v>20</v>
  </rv>
  <rv s="6">
    <fb>1.1904999999999999</fb>
    <v>21</v>
  </rv>
  <rv s="6">
    <fb>5.4325999999999999</fb>
    <v>22</v>
  </rv>
  <rv s="6">
    <fb>1.3553999999999999</fb>
    <v>20</v>
  </rv>
  <rv s="6">
    <fb>1.1948000000000001</fb>
    <v>21</v>
  </rv>
  <rv s="6">
    <fb>5.4074</fb>
    <v>22</v>
  </rv>
  <rv s="6">
    <fb>1.3594999999999999</fb>
    <v>20</v>
  </rv>
  <rv s="6">
    <fb>1.2016</fb>
    <v>21</v>
  </rv>
  <rv s="6">
    <fb>5.4332000000000003</fb>
    <v>22</v>
  </rv>
  <rv s="9">
    <v>23</v>
    <v>avyh7w</v>
    <v>Daily</v>
    <v>44589</v>
    <v>44589</v>
    <v>0</v>
    <v>1</v>
    <v>637789248000000000,637790702393287818,0</v>
    <v>0</v>
    <v>avyh7w</v>
    <v>GBPPLN</v>
    <v>1</v>
  </rv>
  <rv s="9">
    <v>23</v>
    <v>avyh7w</v>
    <v>Daily</v>
    <v>44588</v>
    <v>44588</v>
    <v>0</v>
    <v>1</v>
    <v>637788384000000000,637790702393297773,0</v>
    <v>0</v>
    <v>avyh7w</v>
    <v>GBPPLN</v>
    <v>2</v>
  </rv>
  <rv s="9">
    <v>23</v>
    <v>avyh7w</v>
    <v>Daily</v>
    <v>44587</v>
    <v>44587</v>
    <v>0</v>
    <v>1</v>
    <v>637787520000000000,637790702393312595,0</v>
    <v>0</v>
    <v>avyh7w</v>
    <v>GBPPLN</v>
    <v>3</v>
  </rv>
  <rv s="9">
    <v>23</v>
    <v>avyh7w</v>
    <v>Daily</v>
    <v>44586</v>
    <v>44586</v>
    <v>0</v>
    <v>1</v>
    <v>637786656000000000,637790702393312595,0</v>
    <v>0</v>
    <v>avyh7w</v>
    <v>GBPPLN</v>
    <v>4</v>
  </rv>
  <rv s="9">
    <v>23</v>
    <v>avyh7w</v>
    <v>Daily</v>
    <v>44585</v>
    <v>44585</v>
    <v>0</v>
    <v>1</v>
    <v>637785792000000000,637790702393387376,0</v>
    <v>0</v>
    <v>avyh7w</v>
    <v>GBPPLN</v>
    <v>5</v>
  </rv>
  <rv s="9">
    <v>23</v>
    <v>avyh7w</v>
    <v>Daily</v>
    <v>44582</v>
    <v>44582</v>
    <v>0</v>
    <v>1</v>
    <v>637783200000000000,637790702392944206,0</v>
    <v>0</v>
    <v>avyh7w</v>
    <v>GBPPLN</v>
    <v>6</v>
  </rv>
  <rv s="9">
    <v>23</v>
    <v>avyh7w</v>
    <v>Daily</v>
    <v>44581</v>
    <v>44581</v>
    <v>0</v>
    <v>1</v>
    <v>637782336000000000,637790702392954164,0</v>
    <v>0</v>
    <v>avyh7w</v>
    <v>GBPPLN</v>
    <v>7</v>
  </rv>
  <rv s="9">
    <v>24</v>
    <v>avye1h</v>
    <v>Daily</v>
    <v>44576</v>
    <v>44590</v>
    <v>0</v>
    <v>1</v>
    <v>637789248000000000,637790702393180340,0</v>
    <v>8</v>
    <v>avye1h</v>
    <v>GBPJPY</v>
    <v>9</v>
  </rv>
  <rv s="9">
    <v>24</v>
    <v>avye1h</v>
    <v>Daily</v>
    <v>44589</v>
    <v>44589</v>
    <v>0</v>
    <v>1</v>
    <v/>
    <v>0</v>
    <v>avye1h</v>
    <v>GBPJPY</v>
    <v>10</v>
  </rv>
  <rv s="9">
    <v>24</v>
    <v>avye1h</v>
    <v>Daily</v>
    <v>44588</v>
    <v>44588</v>
    <v>0</v>
    <v>1</v>
    <v/>
    <v>0</v>
    <v>avye1h</v>
    <v>GBPJPY</v>
    <v>11</v>
  </rv>
  <rv s="9">
    <v>24</v>
    <v>avye1h</v>
    <v>Daily</v>
    <v>44587</v>
    <v>44587</v>
    <v>0</v>
    <v>1</v>
    <v/>
    <v>0</v>
    <v>avye1h</v>
    <v>GBPJPY</v>
    <v>12</v>
  </rv>
  <rv s="9">
    <v>24</v>
    <v>avye1h</v>
    <v>Daily</v>
    <v>44586</v>
    <v>44586</v>
    <v>0</v>
    <v>1</v>
    <v/>
    <v>0</v>
    <v>avye1h</v>
    <v>GBPJPY</v>
    <v>13</v>
  </rv>
  <rv s="9">
    <v>24</v>
    <v>avye1h</v>
    <v>Daily</v>
    <v>44585</v>
    <v>44585</v>
    <v>0</v>
    <v>1</v>
    <v/>
    <v>0</v>
    <v>avye1h</v>
    <v>GBPJPY</v>
    <v>14</v>
  </rv>
  <rv s="9">
    <v>24</v>
    <v>avye1h</v>
    <v>Daily</v>
    <v>44582</v>
    <v>44582</v>
    <v>0</v>
    <v>1</v>
    <v/>
    <v>0</v>
    <v>avye1h</v>
    <v>GBPJPY</v>
    <v>15</v>
  </rv>
  <rv s="9">
    <v>24</v>
    <v>avye1h</v>
    <v>Daily</v>
    <v>44581</v>
    <v>44581</v>
    <v>0</v>
    <v>1</v>
    <v/>
    <v>0</v>
    <v>avye1h</v>
    <v>GBPJPY</v>
    <v>16</v>
  </rv>
  <rv s="9">
    <v>25</v>
    <v>avycmw</v>
    <v>Daily</v>
    <v>44589</v>
    <v>44589</v>
    <v>0</v>
    <v>1</v>
    <v>637789248000000000,637790702393289834,0</v>
    <v>0</v>
    <v>avycmw</v>
    <v>GBPEUR</v>
    <v>17</v>
  </rv>
  <rv s="9">
    <v>25</v>
    <v>avycmw</v>
    <v>Daily</v>
    <v>44588</v>
    <v>44588</v>
    <v>0</v>
    <v>1</v>
    <v>637788384000000000,637790702393289834,0</v>
    <v>0</v>
    <v>avycmw</v>
    <v>GBPEUR</v>
    <v>18</v>
  </rv>
  <rv s="9">
    <v>25</v>
    <v>avycmw</v>
    <v>Daily</v>
    <v>44587</v>
    <v>44587</v>
    <v>0</v>
    <v>1</v>
    <v>637787520000000000,637790702393319183,0</v>
    <v>0</v>
    <v>avycmw</v>
    <v>GBPEUR</v>
    <v>19</v>
  </rv>
  <rv s="9">
    <v>25</v>
    <v>avycmw</v>
    <v>Daily</v>
    <v>44586</v>
    <v>44586</v>
    <v>0</v>
    <v>1</v>
    <v>637786656000000000,637790702393329136,0</v>
    <v>0</v>
    <v>avycmw</v>
    <v>GBPEUR</v>
    <v>20</v>
  </rv>
  <rv s="9">
    <v>25</v>
    <v>avycmw</v>
    <v>Daily</v>
    <v>44585</v>
    <v>44585</v>
    <v>0</v>
    <v>1</v>
    <v>637785792000000000,637790702393388876,0</v>
    <v>0</v>
    <v>avycmw</v>
    <v>GBPEUR</v>
    <v>21</v>
  </rv>
  <rv s="9">
    <v>25</v>
    <v>avycmw</v>
    <v>Daily</v>
    <v>44582</v>
    <v>44582</v>
    <v>0</v>
    <v>1</v>
    <v>637783200000000000,637790702392970715,0</v>
    <v>0</v>
    <v>avycmw</v>
    <v>GBPEUR</v>
    <v>22</v>
  </rv>
  <rv s="9">
    <v>25</v>
    <v>avycmw</v>
    <v>Daily</v>
    <v>44581</v>
    <v>44581</v>
    <v>0</v>
    <v>1</v>
    <v>637782336000000000,637790702392970715,0</v>
    <v>0</v>
    <v>avycmw</v>
    <v>GBPEUR</v>
    <v>23</v>
  </rv>
  <rv s="9">
    <v>26</v>
    <v>avyjhw</v>
    <v>Daily</v>
    <v>44589</v>
    <v>44589</v>
    <v>0</v>
    <v>1</v>
    <v>637789248000000000,637790702393289473,0</v>
    <v>0</v>
    <v>avyjhw</v>
    <v>GBPUSD</v>
    <v>24</v>
  </rv>
  <rv s="9">
    <v>26</v>
    <v>avyjhw</v>
    <v>Daily</v>
    <v>44588</v>
    <v>44588</v>
    <v>0</v>
    <v>1</v>
    <v>637788384000000000,637790702393289473,0</v>
    <v>0</v>
    <v>avyjhw</v>
    <v>GBPUSD</v>
    <v>25</v>
  </rv>
  <rv s="9">
    <v>26</v>
    <v>avyjhw</v>
    <v>Daily</v>
    <v>44587</v>
    <v>44587</v>
    <v>0</v>
    <v>1</v>
    <v>637787520000000000,637790702393302858,0</v>
    <v>0</v>
    <v>avyjhw</v>
    <v>GBPUSD</v>
    <v>26</v>
  </rv>
  <rv s="9">
    <v>26</v>
    <v>avyjhw</v>
    <v>Daily</v>
    <v>44586</v>
    <v>44586</v>
    <v>0</v>
    <v>1</v>
    <v>637786656000000000,637790702393312815,0</v>
    <v>0</v>
    <v>avyjhw</v>
    <v>GBPUSD</v>
    <v>27</v>
  </rv>
  <rv s="9">
    <v>26</v>
    <v>avyjhw</v>
    <v>Daily</v>
    <v>44585</v>
    <v>44585</v>
    <v>0</v>
    <v>1</v>
    <v>637785792000000000,637790702393312815,0</v>
    <v>0</v>
    <v>avyjhw</v>
    <v>GBPUSD</v>
    <v>28</v>
  </rv>
  <rv s="9">
    <v>26</v>
    <v>avyjhw</v>
    <v>Daily</v>
    <v>44582</v>
    <v>44582</v>
    <v>0</v>
    <v>1</v>
    <v>637783200000000000,637790702392940452,0</v>
    <v>0</v>
    <v>avyjhw</v>
    <v>GBPUSD</v>
    <v>29</v>
  </rv>
  <rv s="9">
    <v>26</v>
    <v>avyjhw</v>
    <v>Daily</v>
    <v>44581</v>
    <v>44581</v>
    <v>0</v>
    <v>1</v>
    <v>637782336000000000,637790702392950421,0</v>
    <v>0</v>
    <v>avyjhw</v>
    <v>GBPUSD</v>
    <v>30</v>
  </rv>
  <rv s="10">
    <v>27</v>
    <v>aocu52</v>
    <v>Monthly</v>
    <v>44197</v>
    <v>44592</v>
    <v>0</v>
    <v>1</v>
    <v>637789248000000000,637790702395619072,0</v>
    <v>31</v>
    <v>aocu52</v>
    <v>XLON:SHEL</v>
    <v>32</v>
    <v>33</v>
  </rv>
</rvData>
</file>

<file path=xl/richData/rdrichvaluestructure.xml><?xml version="1.0" encoding="utf-8"?>
<rvStructures xmlns="http://schemas.microsoft.com/office/spreadsheetml/2017/richdata" count="11">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Name" t="s"/>
    <k n="Official name" t="s"/>
    <k n="Open"/>
    <k n="P/E"/>
    <k n="Previous close"/>
    <k n="Price"/>
    <k n="Shares outstanding"/>
    <k n="Ticker symbol" t="s"/>
    <k n="UniqueName" t="s"/>
    <k n="Volume"/>
    <k n="Year incorporated"/>
  </s>
  <s t="_formattednumber">
    <k n="_Format" t="spb"/>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Instrument type" t="s"/>
    <k n="Last trade time"/>
    <k n="Name" t="s"/>
    <k n="Previous close"/>
    <k n="Price"/>
    <k n="Ticker symbol" t="s"/>
    <k n="UniqueName" t="s"/>
  </s>
  <s t="_error">
    <k n="errorType" t="i"/>
    <k n="subType" t="i"/>
  </s>
  <s t="_stockhistorycache">
    <k n="_Format" t="spb"/>
    <k n="Symbol" t="s"/>
    <k n="Interval" t="s"/>
    <k n="StartDate" t="i"/>
    <k n="EndDate" t="i"/>
    <k n="f1904" t="b"/>
    <k n="fdcompat" t="b"/>
    <k n="etag" t="s"/>
    <k n="Date" t="a"/>
    <k n="EntityId" t="s"/>
    <k n="Instrument" t="s"/>
    <k n="Close" t="a"/>
  </s>
  <s t="_stockhistorycache">
    <k n="_Format" t="spb"/>
    <k n="Symbol" t="s"/>
    <k n="Interval" t="s"/>
    <k n="StartDate" t="i"/>
    <k n="EndDate" t="i"/>
    <k n="f1904" t="b"/>
    <k n="fdcompat" t="b"/>
    <k n="etag" t="s"/>
    <k n="Date" t="a"/>
    <k n="EntityId" t="s"/>
    <k n="Instrument" t="s"/>
    <k n="High" t="a"/>
    <k n="Low" t="a"/>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P/E</v>
      <v t="s">Shares outstanding</v>
      <v t="s">Description</v>
      <v t="s">Employees</v>
      <v t="s">Headquarters</v>
      <v t="s">Industry</v>
      <v t="s">Instrument type</v>
      <v t="s">Year incorporated</v>
      <v t="s">_Flags</v>
      <v t="s">UniqueName</v>
      <v t="s">_DisplayString</v>
      <v t="s">LearnMoreOnLink</v>
      <v t="s">ExchangeID</v>
      <v t="s">%ProviderInfo</v>
    </a>
    <a count="24">
      <v t="s">%EntityServiceId</v>
      <v t="s">_Format</v>
      <v t="s">%IsRefreshable</v>
      <v t="s">%EntityCulture</v>
      <v t="s">%EntityId</v>
      <v t="s">_Icon</v>
      <v t="s">_Display</v>
      <v t="s">Name</v>
      <v t="s">Price</v>
      <v t="s">_SubLabel</v>
      <v t="s">Last trade time</v>
      <v t="s">Ticker symbol</v>
      <v t="s">Change</v>
      <v t="s">Change (%)</v>
      <v t="s">Currency</v>
      <v t="s">From currency</v>
      <v t="s">Previous close</v>
      <v t="s">52 week high</v>
      <v t="s">52 week low</v>
      <v t="s">Instrument type</v>
      <v t="s">_Flags</v>
      <v t="s">UniqueName</v>
      <v t="s">_DisplayString</v>
      <v t="s">%ProviderInfo</v>
    </a>
  </spbArrays>
  <spbData count="28">
    <spb s="0">
      <v>0</v>
      <v>Name</v>
      <v>LearnMoreOnLink</v>
    </spb>
    <spb s="1">
      <v>0</v>
      <v>0</v>
    </spb>
    <spb s="2">
      <v>0</v>
      <v>0</v>
      <v>0</v>
    </spb>
    <spb s="3">
      <v>1</v>
      <v>2</v>
      <v>2</v>
      <v>2</v>
      <v>2</v>
    </spb>
    <spb s="4">
      <v>1</v>
      <v>2</v>
      <v>2</v>
      <v>1</v>
      <v>3</v>
      <v>1</v>
      <v>4</v>
      <v>1</v>
      <v>1</v>
      <v>5</v>
      <v>5</v>
      <v>6</v>
      <v>7</v>
      <v>1</v>
      <v>1</v>
      <v>1</v>
      <v>8</v>
      <v>9</v>
      <v>10</v>
      <v>5</v>
    </spb>
    <spb s="5">
      <v>Delayed 15 minutes</v>
      <v>from previous close</v>
      <v>from previous close</v>
      <v>LSE</v>
      <v>GMT</v>
    </spb>
    <spb s="6">
      <v>Powered by Refinitiv</v>
    </spb>
    <spb s="0">
      <v>1</v>
      <v>Name</v>
      <v>LearnMoreOnLink</v>
    </spb>
    <spb s="7">
      <v>2</v>
      <v>2</v>
      <v>2</v>
      <v>2</v>
    </spb>
    <spb s="8">
      <v>1</v>
      <v>2</v>
      <v>1</v>
      <v>3</v>
      <v>1</v>
      <v>1</v>
      <v>1</v>
      <v>5</v>
      <v>5</v>
      <v>6</v>
      <v>1</v>
      <v>1</v>
      <v>1</v>
      <v>8</v>
      <v>9</v>
      <v>10</v>
      <v>5</v>
    </spb>
    <spb s="9">
      <v>11</v>
    </spb>
    <spb s="9">
      <v>1</v>
    </spb>
    <spb s="10">
      <v>2</v>
      <v>Name</v>
    </spb>
    <spb s="11">
      <v>2</v>
      <v>2</v>
    </spb>
    <spb s="12">
      <v>3</v>
      <v>12</v>
      <v>12</v>
      <v>6</v>
      <v>12</v>
      <v>12</v>
      <v>12</v>
      <v>8</v>
      <v>10</v>
    </spb>
    <spb s="13">
      <v>GMT</v>
    </spb>
    <spb s="12">
      <v>3</v>
      <v>13</v>
      <v>13</v>
      <v>6</v>
      <v>13</v>
      <v>13</v>
      <v>13</v>
      <v>8</v>
      <v>10</v>
    </spb>
    <spb s="12">
      <v>3</v>
      <v>14</v>
      <v>14</v>
      <v>6</v>
      <v>14</v>
      <v>14</v>
      <v>14</v>
      <v>8</v>
      <v>10</v>
    </spb>
    <spb s="12">
      <v>3</v>
      <v>15</v>
      <v>15</v>
      <v>6</v>
      <v>15</v>
      <v>15</v>
      <v>15</v>
      <v>8</v>
      <v>10</v>
    </spb>
    <spb s="9">
      <v>13</v>
    </spb>
    <spb s="9">
      <v>12</v>
    </spb>
    <spb s="9">
      <v>14</v>
    </spb>
    <spb s="9">
      <v>15</v>
    </spb>
    <spb s="14">
      <v>11</v>
      <v>15</v>
    </spb>
    <spb s="14">
      <v>11</v>
      <v>13</v>
    </spb>
    <spb s="14">
      <v>11</v>
      <v>14</v>
    </spb>
    <spb s="14">
      <v>11</v>
      <v>12</v>
    </spb>
    <spb s="15">
      <v>1</v>
      <v>11</v>
      <v>1</v>
    </spb>
  </spbData>
</supportingPropertyBags>
</file>

<file path=xl/richData/rdsupportingpropertybagstructure.xml><?xml version="1.0" encoding="utf-8"?>
<spbStructures xmlns="http://schemas.microsoft.com/office/spreadsheetml/2017/richdata2" count="16">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Last trade time" t="i"/>
    <k n="Year incorporated" t="i"/>
    <k n="`%EntityServiceId" t="i"/>
    <k n="Shares outstanding" t="i"/>
  </s>
  <s>
    <k n="Price" t="s"/>
    <k n="Change" t="s"/>
    <k n="Change (%)" t="s"/>
    <k n="ExchangeID" t="s"/>
    <k n="Last trade time" t="s"/>
  </s>
  <s>
    <k n="name" t="s"/>
  </s>
  <s>
    <k n="ExchangeID" t="spb"/>
    <k n="UniqueName" t="spb"/>
    <k n="`%ProviderInfo" t="spb"/>
    <k n="LearnMoreOnLink" t="spb"/>
  </s>
  <s>
    <k n="Low" t="i"/>
    <k n="P/E" t="i"/>
    <k n="High" t="i"/>
    <k n="Name" t="i"/>
    <k n="Open" t="i"/>
    <k n="Price" t="i"/>
    <k n="Change" t="i"/>
    <k n="Volume" t="i"/>
    <k n="Employees" t="i"/>
    <k n="Change (%)" t="i"/>
    <k n="52 week low" t="i"/>
    <k n="52 week high" t="i"/>
    <k n="Previous close" t="i"/>
    <k n="Last trade time" t="i"/>
    <k n="Year incorporated" t="i"/>
    <k n="`%EntityServiceId" t="i"/>
    <k n="Shares outstanding" t="i"/>
  </s>
  <s>
    <k n="_Self" t="i"/>
  </s>
  <s>
    <k n="^Order" t="spba"/>
    <k n="TitleProperty" t="s"/>
  </s>
  <s>
    <k n="UniqueName" t="spb"/>
    <k n="`%ProviderInfo" t="spb"/>
  </s>
  <s>
    <k n="Name" t="i"/>
    <k n="Price" t="i"/>
    <k n="Change" t="i"/>
    <k n="Change (%)" t="i"/>
    <k n="52 week low" t="i"/>
    <k n="52 week high" t="i"/>
    <k n="Previous close" t="i"/>
    <k n="Last trade time" t="i"/>
    <k n="`%EntityServiceId" t="i"/>
  </s>
  <s>
    <k n="Last trade time" t="s"/>
  </s>
  <s>
    <k n="Date" t="i"/>
    <k n="Close" t="i"/>
  </s>
  <s>
    <k n="Low" t="i"/>
    <k n="Date" t="i"/>
    <k n="High"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3">
    <x:dxf>
      <x:numFmt numFmtId="170" formatCode="_(* #,##0.00_);_(* \(#,##0.00\);_(* &quot;-&quot;??_);_(@_)"/>
    </x:dxf>
    <x:dxf>
      <x:numFmt numFmtId="4" formatCode="#,##0.00"/>
    </x:dxf>
    <x:dxf>
      <x:numFmt numFmtId="3" formatCode="#,##0"/>
    </x:dxf>
    <x:dxf>
      <x:numFmt numFmtId="14" formatCode="0.00%"/>
    </x:dxf>
    <x:dxf>
      <x:numFmt numFmtId="169" formatCode="_-[$£-809]* #,##0_-;\-[$£-809]* #,##0_-;_-[$£-809]* &quot;-&quot;_-;_-@_-"/>
    </x:dxf>
    <x:dxf>
      <x:numFmt numFmtId="27" formatCode="dd/mm/yyyy\ hh:mm"/>
    </x:dxf>
    <x:dxf>
      <x:numFmt numFmtId="1" formatCode="0"/>
    </x:dxf>
    <x:dxf>
      <x:numFmt numFmtId="2" formatCode="0.00"/>
    </x:dxf>
    <x:dxf>
      <x:numFmt numFmtId="19" formatCode="dd/mm/yyyy"/>
    </x:dxf>
    <x:dxf>
      <x:numFmt numFmtId="167" formatCode="_([$$-409]* #,##0.00_);_([$$-409]* \(#,##0.00\);_([$$-409]* &quot;-&quot;??_);_(@_)"/>
    </x:dxf>
    <x:dxf>
      <x:numFmt numFmtId="166" formatCode="_-[$¥-411]* #,##0.00_-;\-[$¥-411]* #,##0.00_-;_-[$¥-411]* &quot;-&quot;??_-;_-@_-"/>
    </x:dxf>
    <x:dxf>
      <x:numFmt numFmtId="165" formatCode="_([$€-2]\ * #,##0.00_);_([$€-2]\ * \(#,##0.00\);_([$€-2]\ * &quot;-&quot;??_);_(@_)"/>
    </x:dxf>
    <x:dxf>
      <x:numFmt numFmtId="164" formatCode="_-* #,##0.00\ [$zł-415]_-;\-* #,##0.00\ [$zł-415]_-;_-* &quot;-&quot;??\ [$zł-415]_-;_-@_-"/>
    </x:dxf>
  </dxfs>
  <richProperties>
    <rPr n="IsTitleField" t="b"/>
    <rPr n="IsHeroField" t="b"/>
  </richProperties>
  <richStyles>
    <rSty dxfid="0"/>
    <rSty dxfid="1"/>
    <rSty>
      <rpv i="0">1</rpv>
    </rSty>
    <rSty>
      <rpv i="1">1</rpv>
    </rSty>
    <rSty dxfid="2"/>
    <rSty dxfid="3"/>
    <rSty dxfid="4"/>
    <rSty dxfid="5"/>
    <rSty dxfid="6"/>
    <rSty dxfid="7"/>
    <rSty dxfid="8"/>
    <rSty dxfid="9"/>
    <rSty dxfid="10"/>
    <rSty dxfid="11"/>
    <rSty dxfid="12"/>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DF307B-EA74-4377-8A2A-72A738B14E72}" name="CompanyTable3" displayName="CompanyTable3" ref="C3:C7" totalsRowShown="0">
  <autoFilter ref="C3:C7" xr:uid="{FC0E222B-E285-41C0-8555-92C577BCCB6C}"/>
  <tableColumns count="1">
    <tableColumn id="1" xr3:uid="{05242AA5-A7CB-4698-9009-67D5D2171809}" name="Stock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5E20B-DB38-41D8-804B-56CDDF15F9D8}">
  <dimension ref="A1:G33"/>
  <sheetViews>
    <sheetView workbookViewId="0">
      <selection activeCell="G34" sqref="G34"/>
    </sheetView>
  </sheetViews>
  <sheetFormatPr defaultRowHeight="15" x14ac:dyDescent="0.25"/>
  <cols>
    <col min="2" max="2" width="15.28515625" bestFit="1" customWidth="1"/>
    <col min="3" max="3" width="32.140625" customWidth="1"/>
    <col min="4" max="6" width="28.7109375" customWidth="1"/>
    <col min="7" max="7" width="26.5703125" style="23" customWidth="1"/>
  </cols>
  <sheetData>
    <row r="1" spans="1:7" x14ac:dyDescent="0.25">
      <c r="A1" s="8" t="s">
        <v>43</v>
      </c>
      <c r="G1" s="26" t="s">
        <v>28</v>
      </c>
    </row>
    <row r="2" spans="1:7" x14ac:dyDescent="0.25">
      <c r="G2" s="26"/>
    </row>
    <row r="3" spans="1:7" x14ac:dyDescent="0.25">
      <c r="C3" s="11" t="s">
        <v>19</v>
      </c>
      <c r="G3" s="26" t="s">
        <v>23</v>
      </c>
    </row>
    <row r="4" spans="1:7" x14ac:dyDescent="0.25">
      <c r="C4" s="11" t="s">
        <v>20</v>
      </c>
      <c r="G4" s="26" t="s">
        <v>50</v>
      </c>
    </row>
    <row r="5" spans="1:7" x14ac:dyDescent="0.25">
      <c r="C5" s="11" t="s">
        <v>21</v>
      </c>
      <c r="G5" s="26"/>
    </row>
    <row r="6" spans="1:7" x14ac:dyDescent="0.25">
      <c r="C6" s="11" t="s">
        <v>22</v>
      </c>
      <c r="G6" s="26"/>
    </row>
    <row r="7" spans="1:7" x14ac:dyDescent="0.25">
      <c r="G7" s="26"/>
    </row>
    <row r="8" spans="1:7" x14ac:dyDescent="0.25">
      <c r="G8" s="26"/>
    </row>
    <row r="9" spans="1:7" x14ac:dyDescent="0.25">
      <c r="B9" t="s">
        <v>3</v>
      </c>
      <c r="C9" s="11"/>
      <c r="G9" s="26" t="s">
        <v>31</v>
      </c>
    </row>
    <row r="10" spans="1:7" x14ac:dyDescent="0.25">
      <c r="G10" s="26"/>
    </row>
    <row r="11" spans="1:7" x14ac:dyDescent="0.25">
      <c r="B11" t="s">
        <v>4</v>
      </c>
      <c r="G11" s="26" t="s">
        <v>24</v>
      </c>
    </row>
    <row r="12" spans="1:7" x14ac:dyDescent="0.25">
      <c r="B12" t="s">
        <v>5</v>
      </c>
      <c r="G12" s="26" t="s">
        <v>25</v>
      </c>
    </row>
    <row r="13" spans="1:7" x14ac:dyDescent="0.25">
      <c r="G13" s="26"/>
    </row>
    <row r="14" spans="1:7" x14ac:dyDescent="0.25">
      <c r="C14" t="s">
        <v>26</v>
      </c>
      <c r="D14" t="s">
        <v>27</v>
      </c>
      <c r="G14" s="26"/>
    </row>
    <row r="15" spans="1:7" x14ac:dyDescent="0.25">
      <c r="C15" s="27"/>
      <c r="D15" s="27"/>
      <c r="E15" s="12"/>
      <c r="F15" s="12"/>
      <c r="G15" s="26" t="s">
        <v>51</v>
      </c>
    </row>
    <row r="17" spans="3:7" x14ac:dyDescent="0.25">
      <c r="C17" s="11"/>
      <c r="G17" s="23" t="s">
        <v>52</v>
      </c>
    </row>
    <row r="33" spans="7:7" x14ac:dyDescent="0.25">
      <c r="G33" s="23" t="s">
        <v>53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workbookViewId="0">
      <selection activeCell="M22" sqref="M22"/>
    </sheetView>
  </sheetViews>
  <sheetFormatPr defaultRowHeight="15" x14ac:dyDescent="0.25"/>
  <cols>
    <col min="2" max="2" width="15.28515625" customWidth="1"/>
    <col min="3" max="3" width="36.7109375" customWidth="1"/>
    <col min="4" max="4" width="21.7109375" customWidth="1"/>
    <col min="5" max="5" width="9.5703125" bestFit="1" customWidth="1"/>
  </cols>
  <sheetData>
    <row r="1" spans="1:4" x14ac:dyDescent="0.25">
      <c r="A1" s="8" t="s">
        <v>42</v>
      </c>
    </row>
    <row r="2" spans="1:4" x14ac:dyDescent="0.25">
      <c r="A2" s="8"/>
    </row>
    <row r="3" spans="1:4" x14ac:dyDescent="0.25">
      <c r="C3" t="s">
        <v>2</v>
      </c>
    </row>
    <row r="4" spans="1:4" x14ac:dyDescent="0.25">
      <c r="C4" t="e" vm="1">
        <v>#VALUE!</v>
      </c>
    </row>
    <row r="5" spans="1:4" x14ac:dyDescent="0.25">
      <c r="C5" t="e" vm="2">
        <v>#VALUE!</v>
      </c>
    </row>
    <row r="6" spans="1:4" x14ac:dyDescent="0.25">
      <c r="C6" t="e" vm="3">
        <v>#VALUE!</v>
      </c>
    </row>
    <row r="7" spans="1:4" x14ac:dyDescent="0.25">
      <c r="C7" t="e" vm="4">
        <v>#VALUE!</v>
      </c>
    </row>
    <row r="9" spans="1:4" x14ac:dyDescent="0.25">
      <c r="B9" t="s">
        <v>3</v>
      </c>
      <c r="C9" s="2" t="e" vm="4">
        <v>#VALUE!</v>
      </c>
      <c r="D9" s="10"/>
    </row>
    <row r="11" spans="1:4" x14ac:dyDescent="0.25">
      <c r="B11" t="s">
        <v>4</v>
      </c>
      <c r="C11" t="str" cm="1">
        <f t="array" ref="C11">_FV(selectedCompany,"Description",TRUE)</f>
        <v>The Royal Dutch Shell plc is a company based in the Netherlands that explores for crude oil and natural gas around the world, both in conventional fields and from sources, such as tight rock, shale and coal formations. Its segments include Integrated Gas, Upstream, Downstream and Corporate. The Integrated Gas segment is engaged in the liquefaction and transportation of gas and the conversion of natural gas to liquids to provide fuels and other products, as well as projects with an integrated activity, ranging from producing to commercializing gas. The Upstream segment includes the operations of Upstream, which is engaged in the exploration for and extraction of crude oil, natural gas and natural gas liquids, and the marketing and transportation of oil and gas, and Oil Sands, which is engaged in the extraction of bitumen from mined oil sands and conversion into synthetic crude oil. The Downstream segment is engaged in oil products and chemicals manufacturing, and marketing activities.</v>
      </c>
    </row>
    <row r="12" spans="1:4" x14ac:dyDescent="0.25">
      <c r="B12" t="s">
        <v>5</v>
      </c>
      <c r="C12" t="str" cm="1">
        <f t="array" ref="C12">_FV(selectedCompany,"Headquarters",TRUE)</f>
        <v>Shell Centre, LONDON, UNITED KINGDOM-NA, SE1 7NA GB</v>
      </c>
    </row>
    <row r="14" spans="1:4" x14ac:dyDescent="0.25">
      <c r="C14" t="s">
        <v>0</v>
      </c>
      <c r="D14" t="s">
        <v>1</v>
      </c>
    </row>
    <row r="15" spans="1:4" x14ac:dyDescent="0.25">
      <c r="C15" s="3">
        <f ca="1">TODAY()-365</f>
        <v>44225</v>
      </c>
      <c r="D15" s="3">
        <f ca="1">TODAY()</f>
        <v>44590</v>
      </c>
    </row>
    <row r="17" spans="3:5" x14ac:dyDescent="0.25">
      <c r="C17" t="str" cm="1">
        <f t="array" aca="1" ref="C17:E30" ca="1">_xlfn._xlws.SORT(_xlfn.STOCKHISTORY(selectedCompany, C15, D15,2,1,0,3,4), 1,-1)</f>
        <v>Date</v>
      </c>
      <c r="D17" t="str">
        <f ca="1"/>
        <v>High</v>
      </c>
      <c r="E17" t="str">
        <f ca="1"/>
        <v>Low</v>
      </c>
    </row>
    <row r="18" spans="3:5" x14ac:dyDescent="0.25">
      <c r="C18" vm="5">
        <f ca="1"/>
        <v>44562</v>
      </c>
      <c r="D18" vm="6">
        <f ca="1"/>
        <v>1945</v>
      </c>
      <c r="E18" vm="7">
        <f ca="1"/>
        <v>1655.2</v>
      </c>
    </row>
    <row r="19" spans="3:5" x14ac:dyDescent="0.25">
      <c r="C19" vm="8">
        <f ca="1"/>
        <v>44531</v>
      </c>
      <c r="D19" vm="9">
        <f ca="1"/>
        <v>1707.2</v>
      </c>
      <c r="E19" vm="10">
        <f ca="1"/>
        <v>1535.5577000000001</v>
      </c>
    </row>
    <row r="20" spans="3:5" x14ac:dyDescent="0.25">
      <c r="C20" vm="11">
        <f ca="1"/>
        <v>44501</v>
      </c>
      <c r="D20" vm="12">
        <f ca="1"/>
        <v>1716.2</v>
      </c>
      <c r="E20" vm="13">
        <f ca="1"/>
        <v>1534.2</v>
      </c>
    </row>
    <row r="21" spans="3:5" x14ac:dyDescent="0.25">
      <c r="C21" vm="14">
        <f ca="1"/>
        <v>44470</v>
      </c>
      <c r="D21" vm="15">
        <f ca="1"/>
        <v>1795.2</v>
      </c>
      <c r="E21" vm="16">
        <f ca="1"/>
        <v>1629</v>
      </c>
    </row>
    <row r="22" spans="3:5" x14ac:dyDescent="0.25">
      <c r="C22" vm="17">
        <f ca="1"/>
        <v>44440</v>
      </c>
      <c r="D22" vm="18">
        <f ca="1"/>
        <v>1675.8</v>
      </c>
      <c r="E22" vm="19">
        <f ca="1"/>
        <v>1405.6</v>
      </c>
    </row>
    <row r="23" spans="3:5" x14ac:dyDescent="0.25">
      <c r="C23" vm="20">
        <f ca="1"/>
        <v>44409</v>
      </c>
      <c r="D23" vm="21">
        <f ca="1"/>
        <v>1506.4188999999999</v>
      </c>
      <c r="E23" vm="22">
        <f ca="1"/>
        <v>1382.6</v>
      </c>
    </row>
    <row r="24" spans="3:5" x14ac:dyDescent="0.25">
      <c r="C24" vm="23">
        <f ca="1"/>
        <v>44378</v>
      </c>
      <c r="D24" vm="24">
        <f ca="1"/>
        <v>1521.2147</v>
      </c>
      <c r="E24" vm="25">
        <f ca="1"/>
        <v>1324</v>
      </c>
    </row>
    <row r="25" spans="3:5" x14ac:dyDescent="0.25">
      <c r="C25" vm="26">
        <f ca="1"/>
        <v>44348</v>
      </c>
      <c r="D25" vm="27">
        <f ca="1"/>
        <v>1506</v>
      </c>
      <c r="E25" vm="28">
        <f ca="1"/>
        <v>1347.2795000000001</v>
      </c>
    </row>
    <row r="26" spans="3:5" x14ac:dyDescent="0.25">
      <c r="C26" vm="29">
        <f ca="1"/>
        <v>44317</v>
      </c>
      <c r="D26" vm="30">
        <f ca="1"/>
        <v>1448.4</v>
      </c>
      <c r="E26" vm="31">
        <f ca="1"/>
        <v>1344.4</v>
      </c>
    </row>
    <row r="27" spans="3:5" x14ac:dyDescent="0.25">
      <c r="C27" vm="32">
        <f ca="1"/>
        <v>44287</v>
      </c>
      <c r="D27" vm="33">
        <f ca="1"/>
        <v>1495.6956</v>
      </c>
      <c r="E27" vm="34">
        <f ca="1"/>
        <v>1337.6</v>
      </c>
    </row>
    <row r="28" spans="3:5" x14ac:dyDescent="0.25">
      <c r="C28" vm="35">
        <f ca="1"/>
        <v>44256</v>
      </c>
      <c r="D28" vm="36">
        <f ca="1"/>
        <v>1595.2662</v>
      </c>
      <c r="E28" vm="37">
        <f ca="1"/>
        <v>1398.6</v>
      </c>
    </row>
    <row r="29" spans="3:5" x14ac:dyDescent="0.25">
      <c r="C29" vm="38">
        <f ca="1"/>
        <v>44228</v>
      </c>
      <c r="D29" vm="39">
        <f ca="1"/>
        <v>1598.15</v>
      </c>
      <c r="E29" vm="40">
        <f ca="1"/>
        <v>1289.4000000000001</v>
      </c>
    </row>
    <row r="30" spans="3:5" x14ac:dyDescent="0.25">
      <c r="C30" vm="41">
        <f ca="1"/>
        <v>44197</v>
      </c>
      <c r="D30" vm="42">
        <f ca="1"/>
        <v>1516</v>
      </c>
      <c r="E30" vm="43">
        <f ca="1"/>
        <v>1295.2</v>
      </c>
    </row>
  </sheetData>
  <dataValidations count="1">
    <dataValidation type="list" allowBlank="1" showInputMessage="1" showErrorMessage="1" sqref="C9" xr:uid="{B9610EAB-4A3F-454B-BE5C-B9A8149F1355}">
      <formula1>$C$4:$C$7</formula1>
    </dataValidation>
  </dataValidations>
  <pageMargins left="0.7" right="0.7" top="0.75" bottom="0.75" header="0.3" footer="0.3"/>
  <pageSetup paperSize="9"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EDF14-5E10-40A6-A518-3893779C051B}">
  <dimension ref="A1:L58"/>
  <sheetViews>
    <sheetView tabSelected="1" topLeftCell="A29" workbookViewId="0">
      <selection activeCell="A28" sqref="A28"/>
    </sheetView>
  </sheetViews>
  <sheetFormatPr defaultRowHeight="15" x14ac:dyDescent="0.25"/>
  <cols>
    <col min="1" max="2" width="20.85546875" bestFit="1" customWidth="1"/>
    <col min="3" max="3" width="12.5703125" customWidth="1"/>
    <col min="4" max="4" width="10.7109375" bestFit="1" customWidth="1"/>
    <col min="5" max="5" width="13.85546875" bestFit="1" customWidth="1"/>
    <col min="6" max="6" width="10.7109375" bestFit="1" customWidth="1"/>
    <col min="8" max="8" width="10.7109375" style="23" bestFit="1" customWidth="1"/>
    <col min="9" max="12" width="10.7109375" bestFit="1" customWidth="1"/>
    <col min="15" max="15" width="19.28515625" customWidth="1"/>
  </cols>
  <sheetData>
    <row r="1" spans="1:8" x14ac:dyDescent="0.25">
      <c r="A1" s="8" t="s">
        <v>46</v>
      </c>
      <c r="H1" s="24" t="s">
        <v>28</v>
      </c>
    </row>
    <row r="3" spans="1:8" x14ac:dyDescent="0.25">
      <c r="A3" s="8"/>
      <c r="C3" s="9" t="s">
        <v>6</v>
      </c>
      <c r="H3" s="23" t="s">
        <v>44</v>
      </c>
    </row>
    <row r="4" spans="1:8" x14ac:dyDescent="0.25">
      <c r="C4" s="11" t="s">
        <v>47</v>
      </c>
    </row>
    <row r="5" spans="1:8" x14ac:dyDescent="0.25">
      <c r="C5" s="11" t="s">
        <v>48</v>
      </c>
    </row>
    <row r="6" spans="1:8" x14ac:dyDescent="0.25">
      <c r="C6" s="11" t="s">
        <v>49</v>
      </c>
    </row>
    <row r="8" spans="1:8" x14ac:dyDescent="0.25">
      <c r="A8" s="8"/>
      <c r="H8" s="23" t="s">
        <v>45</v>
      </c>
    </row>
    <row r="9" spans="1:8" x14ac:dyDescent="0.25">
      <c r="B9" t="s">
        <v>7</v>
      </c>
      <c r="C9" s="11"/>
    </row>
    <row r="11" spans="1:8" x14ac:dyDescent="0.25">
      <c r="B11" t="s">
        <v>9</v>
      </c>
      <c r="C11" s="25"/>
      <c r="H11" s="23" t="s">
        <v>32</v>
      </c>
    </row>
    <row r="13" spans="1:8" x14ac:dyDescent="0.25">
      <c r="B13" s="11"/>
      <c r="H13" s="23" t="s">
        <v>54</v>
      </c>
    </row>
    <row r="14" spans="1:8" x14ac:dyDescent="0.25">
      <c r="C14" s="6"/>
      <c r="H14" s="23" t="s">
        <v>55</v>
      </c>
    </row>
    <row r="15" spans="1:8" x14ac:dyDescent="0.25">
      <c r="C15" s="6"/>
      <c r="H15" s="23" t="s">
        <v>8</v>
      </c>
    </row>
    <row r="16" spans="1:8" x14ac:dyDescent="0.25">
      <c r="C16" s="6"/>
    </row>
    <row r="17" spans="1:8" x14ac:dyDescent="0.25">
      <c r="C17" s="6"/>
    </row>
    <row r="18" spans="1:8" x14ac:dyDescent="0.25">
      <c r="C18" s="6"/>
    </row>
    <row r="19" spans="1:8" x14ac:dyDescent="0.25">
      <c r="C19" s="6"/>
    </row>
    <row r="20" spans="1:8" x14ac:dyDescent="0.25">
      <c r="C20" s="6"/>
    </row>
    <row r="21" spans="1:8" x14ac:dyDescent="0.25">
      <c r="C21" s="6"/>
    </row>
    <row r="22" spans="1:8" x14ac:dyDescent="0.25">
      <c r="C22" s="6"/>
    </row>
    <row r="23" spans="1:8" x14ac:dyDescent="0.25">
      <c r="C23" s="6"/>
    </row>
    <row r="24" spans="1:8" x14ac:dyDescent="0.25">
      <c r="B24" s="5"/>
    </row>
    <row r="25" spans="1:8" x14ac:dyDescent="0.25">
      <c r="B25" s="5"/>
    </row>
    <row r="26" spans="1:8" x14ac:dyDescent="0.25">
      <c r="A26" s="9"/>
      <c r="B26" s="5"/>
      <c r="H26" s="23" t="s">
        <v>34</v>
      </c>
    </row>
    <row r="27" spans="1:8" ht="176.25" customHeight="1" x14ac:dyDescent="0.25">
      <c r="A27" s="9"/>
      <c r="B27" s="5"/>
    </row>
    <row r="28" spans="1:8" ht="18.75" customHeight="1" x14ac:dyDescent="0.25">
      <c r="A28" s="28" t="s">
        <v>56</v>
      </c>
      <c r="B28" s="5"/>
    </row>
    <row r="29" spans="1:8" ht="19.5" customHeight="1" x14ac:dyDescent="0.25">
      <c r="A29" s="9"/>
      <c r="B29" s="5"/>
    </row>
    <row r="30" spans="1:8" x14ac:dyDescent="0.25">
      <c r="B30" s="5"/>
    </row>
    <row r="31" spans="1:8" x14ac:dyDescent="0.25">
      <c r="A31" s="8" t="s">
        <v>30</v>
      </c>
    </row>
    <row r="32" spans="1:8" x14ac:dyDescent="0.25">
      <c r="B32" s="13">
        <f ca="1">TODAY()-7</f>
        <v>44583</v>
      </c>
      <c r="C32" t="e" vm="44">
        <v>#VALUE!</v>
      </c>
      <c r="D32" t="e" vm="45">
        <v>#VALUE!</v>
      </c>
      <c r="E32" t="e" vm="46">
        <v>#VALUE!</v>
      </c>
      <c r="F32" t="e" vm="47">
        <v>#VALUE!</v>
      </c>
      <c r="H32" s="23" t="s">
        <v>35</v>
      </c>
    </row>
    <row r="33" spans="1:8" x14ac:dyDescent="0.25">
      <c r="B33" t="s">
        <v>10</v>
      </c>
      <c r="C33" s="11"/>
      <c r="H33" s="23" t="s">
        <v>36</v>
      </c>
    </row>
    <row r="34" spans="1:8" x14ac:dyDescent="0.25">
      <c r="B34" t="s">
        <v>11</v>
      </c>
      <c r="H34" s="23" t="s">
        <v>37</v>
      </c>
    </row>
    <row r="35" spans="1:8" x14ac:dyDescent="0.25">
      <c r="B35" t="s">
        <v>12</v>
      </c>
    </row>
    <row r="36" spans="1:8" x14ac:dyDescent="0.25">
      <c r="B36" t="s">
        <v>13</v>
      </c>
    </row>
    <row r="37" spans="1:8" x14ac:dyDescent="0.25">
      <c r="A37" s="9"/>
      <c r="B37" s="5"/>
    </row>
    <row r="38" spans="1:8" x14ac:dyDescent="0.25">
      <c r="B38" s="5"/>
    </row>
    <row r="39" spans="1:8" x14ac:dyDescent="0.25">
      <c r="A39" s="8" t="s">
        <v>18</v>
      </c>
      <c r="B39" s="5"/>
    </row>
    <row r="40" spans="1:8" x14ac:dyDescent="0.25">
      <c r="C40" t="e" vm="44">
        <v>#VALUE!</v>
      </c>
      <c r="D40" t="e" vm="45">
        <v>#VALUE!</v>
      </c>
      <c r="E40" t="e" vm="46">
        <v>#VALUE!</v>
      </c>
      <c r="F40" t="e" vm="47">
        <v>#VALUE!</v>
      </c>
    </row>
    <row r="41" spans="1:8" x14ac:dyDescent="0.25">
      <c r="B41" s="1" cm="1">
        <f t="array" aca="1" ref="B41:B50" ca="1">_xlfn.SEQUENCE(10,1,TODAY(), -1)</f>
        <v>44590</v>
      </c>
      <c r="C41" s="11"/>
      <c r="H41" s="23" t="s">
        <v>38</v>
      </c>
    </row>
    <row r="42" spans="1:8" x14ac:dyDescent="0.25">
      <c r="B42" s="1">
        <f ca="1"/>
        <v>44589</v>
      </c>
      <c r="H42" s="23" t="s">
        <v>39</v>
      </c>
    </row>
    <row r="43" spans="1:8" x14ac:dyDescent="0.25">
      <c r="B43" s="1">
        <f ca="1"/>
        <v>44588</v>
      </c>
      <c r="H43" s="23" t="s">
        <v>40</v>
      </c>
    </row>
    <row r="44" spans="1:8" x14ac:dyDescent="0.25">
      <c r="B44" s="1">
        <f ca="1"/>
        <v>44587</v>
      </c>
    </row>
    <row r="45" spans="1:8" x14ac:dyDescent="0.25">
      <c r="B45" s="1">
        <f ca="1"/>
        <v>44586</v>
      </c>
    </row>
    <row r="46" spans="1:8" x14ac:dyDescent="0.25">
      <c r="B46" s="1">
        <f ca="1"/>
        <v>44585</v>
      </c>
    </row>
    <row r="47" spans="1:8" x14ac:dyDescent="0.25">
      <c r="B47" s="1">
        <f ca="1"/>
        <v>44584</v>
      </c>
    </row>
    <row r="48" spans="1:8" x14ac:dyDescent="0.25">
      <c r="B48" s="1">
        <f ca="1"/>
        <v>44583</v>
      </c>
    </row>
    <row r="49" spans="1:12" x14ac:dyDescent="0.25">
      <c r="B49" s="1">
        <f ca="1"/>
        <v>44582</v>
      </c>
    </row>
    <row r="50" spans="1:12" x14ac:dyDescent="0.25">
      <c r="B50" s="1">
        <f ca="1"/>
        <v>44581</v>
      </c>
    </row>
    <row r="54" spans="1:12" x14ac:dyDescent="0.25">
      <c r="A54" s="22" t="s">
        <v>17</v>
      </c>
      <c r="B54" s="14"/>
      <c r="C54" s="14"/>
      <c r="D54" s="14"/>
      <c r="E54" s="14"/>
      <c r="F54" s="14"/>
      <c r="H54" s="14"/>
      <c r="I54" s="14"/>
      <c r="J54" s="14"/>
      <c r="K54" s="14"/>
      <c r="L54" s="15"/>
    </row>
    <row r="55" spans="1:12" x14ac:dyDescent="0.25">
      <c r="A55" s="16"/>
      <c r="B55" s="17" t="s">
        <v>14</v>
      </c>
      <c r="C55" s="17"/>
      <c r="D55" s="17"/>
      <c r="E55" s="17"/>
      <c r="F55" s="17"/>
      <c r="H55" s="17" t="s">
        <v>15</v>
      </c>
      <c r="I55" s="17"/>
      <c r="J55" s="17" t="s">
        <v>16</v>
      </c>
      <c r="K55" s="17"/>
      <c r="L55" s="18"/>
    </row>
    <row r="56" spans="1:12" x14ac:dyDescent="0.25">
      <c r="A56" s="16"/>
      <c r="B56" s="17" t="str" cm="1">
        <f t="array" ref="B56:D56">{"Word","Excel","PowerPoint"}</f>
        <v>Word</v>
      </c>
      <c r="C56" s="17" t="str">
        <v>Excel</v>
      </c>
      <c r="D56" s="17" t="str">
        <v>PowerPoint</v>
      </c>
      <c r="E56" s="17"/>
      <c r="F56" s="17"/>
      <c r="H56" s="17" t="str" cm="1">
        <f t="array" ref="H56:H58">{"Word";"Excel";"PowerPoint"}</f>
        <v>Word</v>
      </c>
      <c r="I56" s="17"/>
      <c r="J56" s="17" t="str" cm="1">
        <f t="array" ref="J56:K58">{"Word","Write";"Excel","Calc";"PowerPoint","Present"}</f>
        <v>Word</v>
      </c>
      <c r="K56" s="17" t="str">
        <v>Write</v>
      </c>
      <c r="L56" s="18"/>
    </row>
    <row r="57" spans="1:12" x14ac:dyDescent="0.25">
      <c r="A57" s="16"/>
      <c r="B57" s="17"/>
      <c r="C57" s="17"/>
      <c r="D57" s="17"/>
      <c r="E57" s="17"/>
      <c r="F57" s="17"/>
      <c r="H57" s="17" t="str">
        <v>Excel</v>
      </c>
      <c r="I57" s="17"/>
      <c r="J57" s="17" t="str">
        <v>Excel</v>
      </c>
      <c r="K57" s="17" t="str">
        <v>Calc</v>
      </c>
      <c r="L57" s="18"/>
    </row>
    <row r="58" spans="1:12" x14ac:dyDescent="0.25">
      <c r="A58" s="19"/>
      <c r="B58" s="20"/>
      <c r="C58" s="20"/>
      <c r="D58" s="20"/>
      <c r="E58" s="20"/>
      <c r="F58" s="20"/>
      <c r="H58" s="20" t="str">
        <v>PowerPoint</v>
      </c>
      <c r="I58" s="20"/>
      <c r="J58" s="20" t="str">
        <v>PowerPoint</v>
      </c>
      <c r="K58" s="20" t="str">
        <v>Present</v>
      </c>
      <c r="L58"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486AD-2A38-4A3F-A2BB-8031BF70BBB1}">
  <dimension ref="A1:L56"/>
  <sheetViews>
    <sheetView workbookViewId="0">
      <selection activeCell="B30" sqref="B30"/>
    </sheetView>
  </sheetViews>
  <sheetFormatPr defaultRowHeight="15" x14ac:dyDescent="0.25"/>
  <cols>
    <col min="1" max="2" width="20.85546875" bestFit="1" customWidth="1"/>
    <col min="3" max="3" width="12.5703125" customWidth="1"/>
    <col min="4" max="4" width="10.7109375" bestFit="1" customWidth="1"/>
    <col min="5" max="5" width="13.85546875" bestFit="1" customWidth="1"/>
    <col min="6" max="6" width="10.7109375" bestFit="1" customWidth="1"/>
    <col min="8" max="8" width="10.7109375" style="23" bestFit="1" customWidth="1"/>
    <col min="9" max="12" width="10.7109375" bestFit="1" customWidth="1"/>
    <col min="15" max="15" width="19.28515625" customWidth="1"/>
  </cols>
  <sheetData>
    <row r="1" spans="1:8" x14ac:dyDescent="0.25">
      <c r="A1" s="8" t="s">
        <v>41</v>
      </c>
      <c r="H1" s="24" t="s">
        <v>28</v>
      </c>
    </row>
    <row r="3" spans="1:8" x14ac:dyDescent="0.25">
      <c r="A3" s="8"/>
      <c r="C3" t="s">
        <v>6</v>
      </c>
      <c r="H3" s="23" t="s">
        <v>44</v>
      </c>
    </row>
    <row r="4" spans="1:8" x14ac:dyDescent="0.25">
      <c r="C4" t="e" vm="44">
        <v>#VALUE!</v>
      </c>
    </row>
    <row r="5" spans="1:8" x14ac:dyDescent="0.25">
      <c r="C5" t="e" vm="46">
        <v>#VALUE!</v>
      </c>
    </row>
    <row r="6" spans="1:8" x14ac:dyDescent="0.25">
      <c r="C6" t="e" vm="45">
        <v>#VALUE!</v>
      </c>
    </row>
    <row r="8" spans="1:8" x14ac:dyDescent="0.25">
      <c r="A8" s="8" t="s">
        <v>29</v>
      </c>
      <c r="H8" s="23" t="s">
        <v>45</v>
      </c>
    </row>
    <row r="9" spans="1:8" x14ac:dyDescent="0.25">
      <c r="B9" t="s">
        <v>7</v>
      </c>
      <c r="C9" s="4" t="e" vm="45">
        <v>#VALUE!</v>
      </c>
    </row>
    <row r="11" spans="1:8" x14ac:dyDescent="0.25">
      <c r="B11" t="s">
        <v>9</v>
      </c>
      <c r="C11" s="7" cm="1">
        <f t="array" ref="C11">_FV(C9,"Price")</f>
        <v>154.47</v>
      </c>
      <c r="H11" s="23" t="s">
        <v>32</v>
      </c>
    </row>
    <row r="13" spans="1:8" x14ac:dyDescent="0.25">
      <c r="B13" t="str" cm="1">
        <f t="array" aca="1" ref="B13:C23" ca="1">_xlfn._xlws.SORT(_xlfn.STOCKHISTORY(C9, TODAY()-14, TODAY(),0), 1, -1)</f>
        <v>Date</v>
      </c>
      <c r="C13" t="str">
        <f ca="1"/>
        <v>Close</v>
      </c>
      <c r="H13" s="23" t="s">
        <v>33</v>
      </c>
    </row>
    <row r="14" spans="1:8" x14ac:dyDescent="0.25">
      <c r="B14" vm="48">
        <f ca="1"/>
        <v>44589</v>
      </c>
      <c r="C14" s="6" vm="49">
        <f ca="1"/>
        <v>154.47</v>
      </c>
      <c r="H14" s="23" t="s">
        <v>55</v>
      </c>
    </row>
    <row r="15" spans="1:8" x14ac:dyDescent="0.25">
      <c r="B15" vm="50">
        <f ca="1"/>
        <v>44588</v>
      </c>
      <c r="C15" s="6" vm="51">
        <f ca="1"/>
        <v>154.38</v>
      </c>
      <c r="H15" s="23" t="s">
        <v>8</v>
      </c>
    </row>
    <row r="16" spans="1:8" x14ac:dyDescent="0.25">
      <c r="B16" vm="52">
        <f ca="1"/>
        <v>44587</v>
      </c>
      <c r="C16" s="6" vm="53">
        <f ca="1"/>
        <v>154.30000000000001</v>
      </c>
    </row>
    <row r="17" spans="1:8" x14ac:dyDescent="0.25">
      <c r="B17" vm="54">
        <f ca="1"/>
        <v>44586</v>
      </c>
      <c r="C17" s="6" vm="55">
        <f ca="1"/>
        <v>153.71</v>
      </c>
    </row>
    <row r="18" spans="1:8" x14ac:dyDescent="0.25">
      <c r="B18" vm="56">
        <f ca="1"/>
        <v>44585</v>
      </c>
      <c r="C18" s="6" vm="57">
        <f ca="1"/>
        <v>153.62</v>
      </c>
    </row>
    <row r="19" spans="1:8" x14ac:dyDescent="0.25">
      <c r="B19" vm="58">
        <f ca="1"/>
        <v>44582</v>
      </c>
      <c r="C19" s="6" vm="59">
        <f ca="1"/>
        <v>154.08000000000001</v>
      </c>
    </row>
    <row r="20" spans="1:8" x14ac:dyDescent="0.25">
      <c r="B20" vm="60">
        <f ca="1"/>
        <v>44581</v>
      </c>
      <c r="C20" s="6" vm="61">
        <f ca="1"/>
        <v>155.11000000000001</v>
      </c>
    </row>
    <row r="21" spans="1:8" x14ac:dyDescent="0.25">
      <c r="B21" vm="62">
        <f ca="1"/>
        <v>44580</v>
      </c>
      <c r="C21" s="6" vm="63">
        <f ca="1"/>
        <v>155.54</v>
      </c>
    </row>
    <row r="22" spans="1:8" x14ac:dyDescent="0.25">
      <c r="B22" vm="64">
        <f ca="1"/>
        <v>44579</v>
      </c>
      <c r="C22" s="6" vm="65">
        <f ca="1"/>
        <v>155.80000000000001</v>
      </c>
    </row>
    <row r="23" spans="1:8" x14ac:dyDescent="0.25">
      <c r="B23" vm="66">
        <f ca="1"/>
        <v>44578</v>
      </c>
      <c r="C23" s="6" vm="67">
        <f ca="1"/>
        <v>156.37</v>
      </c>
    </row>
    <row r="24" spans="1:8" x14ac:dyDescent="0.25">
      <c r="B24" s="5"/>
    </row>
    <row r="25" spans="1:8" x14ac:dyDescent="0.25">
      <c r="A25" s="9"/>
      <c r="B25" s="5"/>
    </row>
    <row r="26" spans="1:8" x14ac:dyDescent="0.25">
      <c r="A26" s="9"/>
      <c r="B26" s="5"/>
      <c r="H26" s="23" t="s">
        <v>34</v>
      </c>
    </row>
    <row r="27" spans="1:8" ht="176.25" customHeight="1" x14ac:dyDescent="0.25">
      <c r="A27" s="9"/>
      <c r="B27" s="5"/>
    </row>
    <row r="28" spans="1:8" x14ac:dyDescent="0.25">
      <c r="B28" s="5"/>
    </row>
    <row r="29" spans="1:8" x14ac:dyDescent="0.25">
      <c r="A29" s="8" t="s">
        <v>30</v>
      </c>
    </row>
    <row r="30" spans="1:8" x14ac:dyDescent="0.25">
      <c r="B30" s="13">
        <f ca="1">TODAY()-7</f>
        <v>44583</v>
      </c>
      <c r="C30" t="e" vm="44">
        <v>#VALUE!</v>
      </c>
      <c r="D30" t="e" vm="45">
        <v>#VALUE!</v>
      </c>
      <c r="E30" t="e" vm="46">
        <v>#VALUE!</v>
      </c>
      <c r="F30" t="e" vm="47">
        <v>#VALUE!</v>
      </c>
      <c r="H30" s="23" t="s">
        <v>35</v>
      </c>
    </row>
    <row r="31" spans="1:8" x14ac:dyDescent="0.25">
      <c r="B31" t="s">
        <v>10</v>
      </c>
      <c r="C31" t="e" cm="1" vm="68">
        <f t="array" aca="1" ref="C31:F34" ca="1">_xlfn.STOCKHISTORY(C30:F30, B30,,,0,{2;1;3;4})</f>
        <v>#VALUE!</v>
      </c>
      <c r="D31" t="e" vm="68">
        <f ca="1"/>
        <v>#VALUE!</v>
      </c>
      <c r="E31" t="e" vm="68">
        <f ca="1"/>
        <v>#VALUE!</v>
      </c>
      <c r="F31" t="e" vm="68">
        <f ca="1"/>
        <v>#VALUE!</v>
      </c>
      <c r="H31" s="23" t="s">
        <v>36</v>
      </c>
    </row>
    <row r="32" spans="1:8" x14ac:dyDescent="0.25">
      <c r="B32" t="s">
        <v>11</v>
      </c>
      <c r="C32" t="e" vm="68">
        <f ca="1"/>
        <v>#VALUE!</v>
      </c>
      <c r="D32" t="e" vm="68">
        <f ca="1"/>
        <v>#VALUE!</v>
      </c>
      <c r="E32" t="e" vm="68">
        <f ca="1"/>
        <v>#VALUE!</v>
      </c>
      <c r="F32" t="e" vm="68">
        <f ca="1"/>
        <v>#VALUE!</v>
      </c>
      <c r="H32" s="23" t="s">
        <v>37</v>
      </c>
    </row>
    <row r="33" spans="1:8" x14ac:dyDescent="0.25">
      <c r="B33" t="s">
        <v>12</v>
      </c>
      <c r="C33" t="e" vm="68">
        <f ca="1"/>
        <v>#VALUE!</v>
      </c>
      <c r="D33" t="e" vm="68">
        <f ca="1"/>
        <v>#VALUE!</v>
      </c>
      <c r="E33" t="e" vm="68">
        <f ca="1"/>
        <v>#VALUE!</v>
      </c>
      <c r="F33" t="e" vm="68">
        <f ca="1"/>
        <v>#VALUE!</v>
      </c>
    </row>
    <row r="34" spans="1:8" x14ac:dyDescent="0.25">
      <c r="B34" t="s">
        <v>13</v>
      </c>
      <c r="C34" t="e" vm="68">
        <f ca="1"/>
        <v>#VALUE!</v>
      </c>
      <c r="D34" t="e" vm="68">
        <f ca="1"/>
        <v>#VALUE!</v>
      </c>
      <c r="E34" t="e" vm="68">
        <f ca="1"/>
        <v>#VALUE!</v>
      </c>
      <c r="F34" t="e" vm="68">
        <f ca="1"/>
        <v>#VALUE!</v>
      </c>
    </row>
    <row r="35" spans="1:8" x14ac:dyDescent="0.25">
      <c r="A35" s="9"/>
      <c r="B35" s="5"/>
    </row>
    <row r="36" spans="1:8" x14ac:dyDescent="0.25">
      <c r="B36" s="5"/>
    </row>
    <row r="37" spans="1:8" x14ac:dyDescent="0.25">
      <c r="A37" s="8" t="s">
        <v>18</v>
      </c>
      <c r="B37" s="5"/>
    </row>
    <row r="38" spans="1:8" x14ac:dyDescent="0.25">
      <c r="C38" t="e" vm="44">
        <v>#VALUE!</v>
      </c>
      <c r="D38" t="e" vm="45">
        <v>#VALUE!</v>
      </c>
      <c r="E38" t="e" vm="46">
        <v>#VALUE!</v>
      </c>
      <c r="F38" t="e" vm="47">
        <v>#VALUE!</v>
      </c>
    </row>
    <row r="39" spans="1:8" x14ac:dyDescent="0.25">
      <c r="B39" s="1" cm="1">
        <f t="array" aca="1" ref="B39:B48" ca="1">_xlfn.SEQUENCE(10,1,TODAY(), -1)</f>
        <v>44590</v>
      </c>
      <c r="C39" t="str" cm="1">
        <f t="array" aca="1" ref="C39:F48" ca="1">IFERROR(_xlfn.STOCKHISTORY(C38:F38,_xlfn.ANCHORARRAY(B39),,0,0,1), "")</f>
        <v/>
      </c>
      <c r="D39" t="str">
        <f ca="1"/>
        <v/>
      </c>
      <c r="E39" t="str">
        <f ca="1"/>
        <v/>
      </c>
      <c r="F39" t="str">
        <f ca="1"/>
        <v/>
      </c>
      <c r="H39" s="23" t="s">
        <v>38</v>
      </c>
    </row>
    <row r="40" spans="1:8" x14ac:dyDescent="0.25">
      <c r="B40" s="1">
        <f ca="1"/>
        <v>44589</v>
      </c>
      <c r="C40" vm="69">
        <f ca="1"/>
        <v>1.3404</v>
      </c>
      <c r="D40" vm="49">
        <f ca="1"/>
        <v>154.47</v>
      </c>
      <c r="E40" vm="70">
        <f ca="1"/>
        <v>1.2024999999999999</v>
      </c>
      <c r="F40" vm="71">
        <f ca="1"/>
        <v>5.5029000000000003</v>
      </c>
      <c r="H40" s="23" t="s">
        <v>39</v>
      </c>
    </row>
    <row r="41" spans="1:8" x14ac:dyDescent="0.25">
      <c r="B41" s="1">
        <f ca="1"/>
        <v>44588</v>
      </c>
      <c r="C41" vm="72">
        <f ca="1"/>
        <v>1.3385</v>
      </c>
      <c r="D41" vm="51">
        <f ca="1"/>
        <v>154.38</v>
      </c>
      <c r="E41" vm="73">
        <f ca="1"/>
        <v>1.2008000000000001</v>
      </c>
      <c r="F41" vm="74">
        <f ca="1"/>
        <v>5.4710000000000001</v>
      </c>
      <c r="H41" s="23" t="s">
        <v>40</v>
      </c>
    </row>
    <row r="42" spans="1:8" x14ac:dyDescent="0.25">
      <c r="B42" s="1">
        <f ca="1"/>
        <v>44587</v>
      </c>
      <c r="C42" vm="75">
        <f ca="1"/>
        <v>1.3461000000000001</v>
      </c>
      <c r="D42" vm="53">
        <f ca="1"/>
        <v>154.30000000000001</v>
      </c>
      <c r="E42" vm="76">
        <f ca="1"/>
        <v>1.1975</v>
      </c>
      <c r="F42" vm="77">
        <f ca="1"/>
        <v>5.4874000000000001</v>
      </c>
    </row>
    <row r="43" spans="1:8" x14ac:dyDescent="0.25">
      <c r="B43" s="1">
        <f ca="1"/>
        <v>44586</v>
      </c>
      <c r="C43" vm="78">
        <f ca="1"/>
        <v>1.3495999999999999</v>
      </c>
      <c r="D43" vm="55">
        <f ca="1"/>
        <v>153.71</v>
      </c>
      <c r="E43" vm="79">
        <f ca="1"/>
        <v>1.1943999999999999</v>
      </c>
      <c r="F43" vm="80">
        <f ca="1"/>
        <v>5.4692999999999996</v>
      </c>
    </row>
    <row r="44" spans="1:8" x14ac:dyDescent="0.25">
      <c r="B44" s="1">
        <f ca="1"/>
        <v>44585</v>
      </c>
      <c r="C44" vm="81">
        <f ca="1"/>
        <v>1.3485</v>
      </c>
      <c r="D44" vm="57">
        <f ca="1"/>
        <v>153.62</v>
      </c>
      <c r="E44" vm="82">
        <f ca="1"/>
        <v>1.1904999999999999</v>
      </c>
      <c r="F44" vm="83">
        <f ca="1"/>
        <v>5.4325999999999999</v>
      </c>
    </row>
    <row r="45" spans="1:8" x14ac:dyDescent="0.25">
      <c r="B45" s="1">
        <f ca="1"/>
        <v>44584</v>
      </c>
      <c r="C45" t="str">
        <f ca="1"/>
        <v/>
      </c>
      <c r="D45" t="str">
        <f ca="1"/>
        <v/>
      </c>
      <c r="E45" t="str">
        <f ca="1"/>
        <v/>
      </c>
      <c r="F45" t="str">
        <f ca="1"/>
        <v/>
      </c>
    </row>
    <row r="46" spans="1:8" x14ac:dyDescent="0.25">
      <c r="B46" s="1">
        <f ca="1"/>
        <v>44583</v>
      </c>
      <c r="C46" t="str">
        <f ca="1"/>
        <v/>
      </c>
      <c r="D46" t="str">
        <f ca="1"/>
        <v/>
      </c>
      <c r="E46" t="str">
        <f ca="1"/>
        <v/>
      </c>
      <c r="F46" t="str">
        <f ca="1"/>
        <v/>
      </c>
    </row>
    <row r="47" spans="1:8" x14ac:dyDescent="0.25">
      <c r="B47" s="1">
        <f ca="1"/>
        <v>44582</v>
      </c>
      <c r="C47" vm="84">
        <f ca="1"/>
        <v>1.3553999999999999</v>
      </c>
      <c r="D47" vm="59">
        <f ca="1"/>
        <v>154.08000000000001</v>
      </c>
      <c r="E47" vm="85">
        <f ca="1"/>
        <v>1.1948000000000001</v>
      </c>
      <c r="F47" vm="86">
        <f ca="1"/>
        <v>5.4074</v>
      </c>
    </row>
    <row r="48" spans="1:8" x14ac:dyDescent="0.25">
      <c r="B48" s="1">
        <f ca="1"/>
        <v>44581</v>
      </c>
      <c r="C48" vm="87">
        <f ca="1"/>
        <v>1.3594999999999999</v>
      </c>
      <c r="D48" vm="61">
        <f ca="1"/>
        <v>155.11000000000001</v>
      </c>
      <c r="E48" vm="88">
        <f ca="1"/>
        <v>1.2016</v>
      </c>
      <c r="F48" vm="89">
        <f ca="1"/>
        <v>5.4332000000000003</v>
      </c>
    </row>
    <row r="52" spans="1:12" x14ac:dyDescent="0.25">
      <c r="A52" s="22" t="s">
        <v>17</v>
      </c>
      <c r="B52" s="14"/>
      <c r="C52" s="14"/>
      <c r="D52" s="14"/>
      <c r="E52" s="14"/>
      <c r="F52" s="14"/>
      <c r="H52" s="14"/>
      <c r="I52" s="14"/>
      <c r="J52" s="14"/>
      <c r="K52" s="14"/>
      <c r="L52" s="15"/>
    </row>
    <row r="53" spans="1:12" x14ac:dyDescent="0.25">
      <c r="A53" s="16"/>
      <c r="B53" s="17" t="s">
        <v>14</v>
      </c>
      <c r="C53" s="17"/>
      <c r="D53" s="17"/>
      <c r="E53" s="17"/>
      <c r="F53" s="17"/>
      <c r="H53" s="17" t="s">
        <v>15</v>
      </c>
      <c r="I53" s="17"/>
      <c r="J53" s="17" t="s">
        <v>16</v>
      </c>
      <c r="K53" s="17"/>
      <c r="L53" s="18"/>
    </row>
    <row r="54" spans="1:12" x14ac:dyDescent="0.25">
      <c r="A54" s="16"/>
      <c r="B54" s="17" t="str" cm="1">
        <f t="array" ref="B54:D54">{"Word","Excel","PowerPoint"}</f>
        <v>Word</v>
      </c>
      <c r="C54" s="17" t="str">
        <v>Excel</v>
      </c>
      <c r="D54" s="17" t="str">
        <v>PowerPoint</v>
      </c>
      <c r="E54" s="17"/>
      <c r="F54" s="17"/>
      <c r="H54" s="17" t="str" cm="1">
        <f t="array" ref="H54:H56">{"Word";"Excel";"PowerPoint"}</f>
        <v>Word</v>
      </c>
      <c r="I54" s="17"/>
      <c r="J54" s="17" t="str" cm="1">
        <f t="array" ref="J54:K56">{"Word","Write";"Excel","Calc";"PowerPoint","Present"}</f>
        <v>Word</v>
      </c>
      <c r="K54" s="17" t="str">
        <v>Write</v>
      </c>
      <c r="L54" s="18"/>
    </row>
    <row r="55" spans="1:12" x14ac:dyDescent="0.25">
      <c r="A55" s="16"/>
      <c r="B55" s="17"/>
      <c r="C55" s="17"/>
      <c r="D55" s="17"/>
      <c r="E55" s="17"/>
      <c r="F55" s="17"/>
      <c r="H55" s="17" t="str">
        <v>Excel</v>
      </c>
      <c r="I55" s="17"/>
      <c r="J55" s="17" t="str">
        <v>Excel</v>
      </c>
      <c r="K55" s="17" t="str">
        <v>Calc</v>
      </c>
      <c r="L55" s="18"/>
    </row>
    <row r="56" spans="1:12" x14ac:dyDescent="0.25">
      <c r="A56" s="19"/>
      <c r="B56" s="20"/>
      <c r="C56" s="20"/>
      <c r="D56" s="20"/>
      <c r="E56" s="20"/>
      <c r="F56" s="20"/>
      <c r="H56" s="20" t="str">
        <v>PowerPoint</v>
      </c>
      <c r="I56" s="20"/>
      <c r="J56" s="20" t="str">
        <v>PowerPoint</v>
      </c>
      <c r="K56" s="20" t="str">
        <v>Present</v>
      </c>
      <c r="L56" s="21"/>
    </row>
  </sheetData>
  <dataValidations count="1">
    <dataValidation type="list" allowBlank="1" showInputMessage="1" showErrorMessage="1" sqref="C9" xr:uid="{122EB84D-BFF1-44A9-8978-DC5D0D403A92}">
      <formula1>CurrencyPairList</formula1>
    </dataValidation>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Equity Start</vt:lpstr>
      <vt:lpstr>Equity Final</vt:lpstr>
      <vt:lpstr>FX Start</vt:lpstr>
      <vt:lpstr>FX Final</vt:lpstr>
      <vt:lpstr>'FX Start'!CurrencyPairList</vt:lpstr>
      <vt:lpstr>CurrencyPairList</vt:lpstr>
      <vt:lpstr>selectedCompany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Wilcock</dc:creator>
  <cp:lastModifiedBy>Mark Wilcock</cp:lastModifiedBy>
  <dcterms:created xsi:type="dcterms:W3CDTF">2015-06-05T18:17:20Z</dcterms:created>
  <dcterms:modified xsi:type="dcterms:W3CDTF">2022-01-29T16:24:15Z</dcterms:modified>
</cp:coreProperties>
</file>