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ark\Documents\repos\Generative-AI-Course\Resources\"/>
    </mc:Choice>
  </mc:AlternateContent>
  <xr:revisionPtr revIDLastSave="0" documentId="13_ncr:1_{4C30506B-B313-45A2-A6D1-415DD14C3F17}" xr6:coauthVersionLast="47" xr6:coauthVersionMax="47" xr10:uidLastSave="{00000000-0000-0000-0000-000000000000}"/>
  <bookViews>
    <workbookView xWindow="-120" yWindow="-120" windowWidth="29040" windowHeight="15720" xr2:uid="{3DF49692-9B40-49E9-9614-C414DF18636A}"/>
  </bookViews>
  <sheets>
    <sheet name="Lab Final" sheetId="1" r:id="rId1"/>
  </sheets>
  <definedNames>
    <definedName name="discount_rate_final">'Lab Final'!$B$8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9" i="1" l="1"/>
  <c r="A11" i="1" a="1"/>
  <c r="A11" i="1" s="1"/>
  <c r="B18" i="1" l="1"/>
  <c r="B17" i="1"/>
  <c r="B16" i="1"/>
  <c r="B14" i="1"/>
  <c r="B12" i="1"/>
  <c r="B13" i="1"/>
  <c r="B20" i="1"/>
  <c r="B19" i="1"/>
  <c r="B15" i="1"/>
  <c r="E10" i="1" l="1" a="1"/>
  <c r="E10" i="1" s="1"/>
  <c r="E11" i="1" s="1" a="1"/>
  <c r="E11" i="1" s="1"/>
  <c r="P11" i="1" s="1"/>
  <c r="F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<sst xmlns="http://schemas.openxmlformats.org/spreadsheetml/2006/main" count="26" uniqueCount="25">
  <si>
    <t>Exercise: calculating and applying discount factors</t>
  </si>
  <si>
    <t xml:space="preserve">Instructions: </t>
  </si>
  <si>
    <t>A project has projected  nominal cash flows over the next 10 years as shown</t>
  </si>
  <si>
    <t>Apply these discount factors to the 10 year cash flow and calculate the overall net present value of the project.</t>
  </si>
  <si>
    <t>Year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</si>
  <si>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</si>
  <si>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</si>
  <si>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</si>
  <si>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</si>
  <si>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</si>
  <si>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</si>
  <si>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</si>
  <si>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</si>
  <si>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</si>
  <si>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</si>
  <si>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Total over all years</t>
  </si>
  <si>
    <t>Nominal Cash Flows</t>
  </si>
  <si>
    <t>DF</t>
  </si>
  <si>
    <t>Discount Factors</t>
  </si>
  <si>
    <t>NPV of Cash flows</t>
  </si>
  <si>
    <t>Apply the discount factor after Year 1 i.e. the DF is Year 1 is 1</t>
  </si>
  <si>
    <t>Inflation rate</t>
  </si>
  <si>
    <t>Inflation Rate</t>
  </si>
  <si>
    <t xml:space="preserve">Using the inflation (discount) rate provided, calculate the discount factors (DF) over a 10 year period.  </t>
  </si>
  <si>
    <t>What is the NPV of the project if the inflation rate is?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</si>
</sst>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0"/>
    <numFmt numFmtId="165" formatCode="0.0"/>
    <numFmt numFmtId="166" formatCode="&quot;£&quot;#,##0.00"/>
  </numFmts>
  <fonts count="9" x14ac:knownFonts="1"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 tint="-0.34998626667073579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5">
    <xf numFmtId="0" fontId="0" fillId="0" borderId="0" xfId="0"/>
    <xf numFmtId="10" fontId="1" fillId="2" borderId="1" xfId="1" applyNumberFormat="1"/>
    <xf numFmtId="0" fontId="5" fillId="0" borderId="0" xfId="0" applyFont="1"/>
    <xf numFmtId="0" fontId="1" fillId="2" borderId="1" xfId="1"/>
    <xf numFmtId="0" fontId="6" fillId="0" borderId="0" xfId="0" applyFont="1"/>
    <xf numFmtId="165" fontId="3" fillId="0" borderId="0" xfId="0" applyNumberFormat="1" applyFont="1"/>
    <xf numFmtId="164" fontId="2" fillId="3" borderId="1" xfId="2" applyNumberFormat="1"/>
    <xf numFmtId="0" fontId="2" fillId="3" borderId="1" xfId="2"/>
    <xf numFmtId="9" fontId="0" fillId="0" borderId="2" xfId="4" applyFont="1" applyBorder="1"/>
    <xf numFmtId="2" fontId="8" fillId="0" borderId="3" xfId="0" applyNumberFormat="1" applyFont="1" applyBorder="1"/>
    <xf numFmtId="9" fontId="0" fillId="0" borderId="4" xfId="4" applyFont="1" applyBorder="1"/>
    <xf numFmtId="166" fontId="0" fillId="0" borderId="5" xfId="3" applyNumberFormat="1" applyFont="1" applyBorder="1"/>
    <xf numFmtId="9" fontId="0" fillId="0" borderId="6" xfId="4" applyFont="1" applyBorder="1"/>
    <xf numFmtId="166" fontId="0" fillId="0" borderId="7" xfId="3" applyNumberFormat="1" applyFont="1" applyBorder="1"/>
    <xf numFmtId="166" fontId="2" fillId="3" borderId="1" xfId="2" applyNumberFormat="1"/>
  </cellXfs>
  <cellStyles count="5">
    <cellStyle name="Calculation" xfId="2" builtinId="22"/>
    <cellStyle name="Comma" xfId="3" builtinId="3"/>
    <cellStyle name="Input" xfId="1" builtinId="20"/>
    <cellStyle name="Normal" xfId="0" builtinId="0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4A616-14B2-4B47-8D1F-75DC53FA4706}">
  <sheetPr>
    <tabColor theme="9" tint="0.39997558519241921"/>
  </sheetPr>
  <dimension ref="A1:P20"/>
  <sheetViews>
    <sheetView tabSelected="1" zoomScale="145" zoomScaleNormal="145" workbookViewId="0">
      <selection activeCell="M4" sqref="M4"/>
    </sheetView>
  </sheetViews>
  <sheetFormatPr defaultRowHeight="15" x14ac:dyDescent="0.25"/>
  <cols>
    <col min="1" max="1" width="19.42578125" customWidth="1"/>
    <col min="2" max="2" width="9.42578125" bestFit="1" customWidth="1"/>
    <col min="3" max="3" width="4.85546875" customWidth="1"/>
    <col min="4" max="4" width="18.140625" customWidth="1"/>
    <col min="5" max="5" width="12" bestFit="1" customWidth="1"/>
    <col min="6" max="6" width="11" bestFit="1" customWidth="1"/>
    <col min="7" max="7" width="10" bestFit="1" customWidth="1"/>
    <col min="8" max="8" width="9.42578125" bestFit="1" customWidth="1"/>
    <col min="9" max="14" width="10.42578125" bestFit="1" customWidth="1"/>
    <col min="15" max="15" width="4.5703125" customWidth="1"/>
  </cols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</row>
    <row r="4" spans="1:16" x14ac:dyDescent="0.25">
      <c r="A4" t="s">
        <v>23</v>
      </c>
    </row>
    <row r="5" spans="1:16" x14ac:dyDescent="0.25">
      <c r="A5" t="s">
        <v>3</v>
      </c>
    </row>
    <row r="6" spans="1:16" x14ac:dyDescent="0.25">
      <c r="A6" t="s">
        <v>20</v>
      </c>
    </row>
    <row r="8" spans="1:16" x14ac:dyDescent="0.25">
      <c r="A8" t="s">
        <v>22</v>
      </c>
      <c r="B8" s="1">
        <v>3.5000000000000003E-2</v>
      </c>
      <c r="D8" s="2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  <c r="K8" t="s">
        <v>11</v>
      </c>
      <c r="L8" t="s">
        <v>12</v>
      </c>
      <c r="M8" t="s">
        <v>13</v>
      </c>
      <c r="N8" t="s">
        <v>14</v>
      </c>
      <c r="P8" s="4" t="s">
        <v>15</v>
      </c>
    </row>
    <row r="9" spans="1:16" x14ac:dyDescent="0.25">
      <c r="D9" s="2" t="s">
        <v>16</v>
      </c>
      <c r="E9" s="3">
        <v>-100</v>
      </c>
      <c r="F9" s="3">
        <v>-50</v>
      </c>
      <c r="G9" s="3">
        <v>-10</v>
      </c>
      <c r="H9" s="3">
        <v>10</v>
      </c>
      <c r="I9" s="3">
        <v>15</v>
      </c>
      <c r="J9" s="3">
        <v>20</v>
      </c>
      <c r="K9" s="3">
        <v>25</v>
      </c>
      <c r="L9" s="3">
        <v>30</v>
      </c>
      <c r="M9" s="3">
        <v>35</v>
      </c>
      <c r="N9" s="3">
        <v>40</v>
      </c>
      <c r="P9" s="14">
        <f>SUM(E9:N9)</f>
        <v>15</v>
      </c>
    </row>
    <row r="10" spans="1:16" x14ac:dyDescent="0.25">
      <c r="A10" s="2" t="s">
        <v>4</v>
      </c>
      <c r="B10" s="2" t="s">
        <v>17</v>
      </c>
      <c r="D10" t="s">
        <v>18</v>
      </c>
      <c r="E10" s="7" cm="1">
        <f t="array" ref="E10:N10" xml:space="preserve"> TRANSPOSE(B11:B20)</f>
        <v>1</v>
      </c>
      <c r="F10" s="7">
        <v>0.96618357487922713</v>
      </c>
      <c r="G10" s="7">
        <v>0.93351070036640305</v>
      </c>
      <c r="H10" s="7">
        <v>0.90194270566802237</v>
      </c>
      <c r="I10" s="7">
        <v>0.87144222769857238</v>
      </c>
      <c r="J10" s="7">
        <v>0.84197316685852419</v>
      </c>
      <c r="K10" s="7">
        <v>0.81350064430775282</v>
      </c>
      <c r="L10" s="7">
        <v>0.78599096068381913</v>
      </c>
      <c r="M10" s="7">
        <v>0.75941155621625056</v>
      </c>
      <c r="N10" s="7">
        <v>0.73373097218961414</v>
      </c>
      <c r="P10" s="5"/>
    </row>
    <row r="11" spans="1:16" x14ac:dyDescent="0.25">
      <c r="A11" s="3" cm="1">
        <f t="array" ref="A11:A20">_xlfn.SEQUENCE(10,1)</f>
        <v>1</v>
      </c>
      <c r="B11" s="6">
        <v>1</v>
      </c>
      <c r="D11" t="s">
        <v>19</v>
      </c>
      <c r="E11" s="14" cm="1">
        <f t="array" ref="E11:N11">E9:N9*_xlfn.ANCHORARRAY(E10)</f>
        <v>-100</v>
      </c>
      <c r="F11" s="14">
        <v>-48.309178743961354</v>
      </c>
      <c r="G11" s="14">
        <v>-9.3351070036640298</v>
      </c>
      <c r="H11" s="14">
        <v>9.0194270566802235</v>
      </c>
      <c r="I11" s="14">
        <v>13.071633415478585</v>
      </c>
      <c r="J11" s="14">
        <v>16.839463337170486</v>
      </c>
      <c r="K11" s="14">
        <v>20.337516107693819</v>
      </c>
      <c r="L11" s="14">
        <v>23.579728820514575</v>
      </c>
      <c r="M11" s="14">
        <v>26.579404467568768</v>
      </c>
      <c r="N11" s="14">
        <v>29.349238887584566</v>
      </c>
      <c r="P11" s="14">
        <f>SUM(_xlfn.ANCHORARRAY(E11))</f>
        <v>-18.867873654934382</v>
      </c>
    </row>
    <row r="12" spans="1:16" x14ac:dyDescent="0.25">
      <c r="A12" s="3">
        <v>2</v>
      </c>
      <c r="B12" s="6">
        <f t="shared" ref="B12:B20" si="0">1/(1 + discount_rate_final)^(A12-1)</f>
        <v>0.96618357487922713</v>
      </c>
    </row>
    <row r="13" spans="1:16" x14ac:dyDescent="0.25">
      <c r="A13" s="3">
        <v>3</v>
      </c>
      <c r="B13" s="6">
        <f t="shared" si="0"/>
        <v>0.93351070036640305</v>
      </c>
    </row>
    <row r="14" spans="1:16" x14ac:dyDescent="0.25">
      <c r="A14" s="3">
        <v>4</v>
      </c>
      <c r="B14" s="6">
        <f t="shared" si="0"/>
        <v>0.90194270566802237</v>
      </c>
      <c r="E14" t="s">
        <v>24</v>
      </c>
    </row>
    <row r="15" spans="1:16" x14ac:dyDescent="0.25">
      <c r="A15" s="3">
        <v>5</v>
      </c>
      <c r="B15" s="6">
        <f t="shared" si="0"/>
        <v>0.87144222769857238</v>
      </c>
      <c r="E15" s="8" t="s">
        <v>21</v>
      </c>
      <c r="F15" s="9">
        <f>P11</f>
        <v>-18.867873654934382</v>
      </c>
    </row>
    <row r="16" spans="1:16" x14ac:dyDescent="0.25">
      <c r="A16" s="3">
        <v>6</v>
      </c>
      <c r="B16" s="6">
        <f t="shared" si="0"/>
        <v>0.84197316685852419</v>
      </c>
      <c r="E16" s="10">
        <v>0.01</v>
      </c>
      <c r="F16" s="11">
        <f t="dataTable" ref="F16:F19" dt2D="0" dtr="0" r1="B8"/>
        <v>4.2701876885816148</v>
      </c>
    </row>
    <row r="17" spans="1:6" x14ac:dyDescent="0.25">
      <c r="A17" s="3">
        <v>7</v>
      </c>
      <c r="B17" s="6">
        <f t="shared" si="0"/>
        <v>0.81350064430775282</v>
      </c>
      <c r="E17" s="10">
        <v>0.02</v>
      </c>
      <c r="F17" s="11">
        <v>-5.5773111834181606</v>
      </c>
    </row>
    <row r="18" spans="1:6" x14ac:dyDescent="0.25">
      <c r="A18" s="3">
        <v>8</v>
      </c>
      <c r="B18" s="6">
        <f t="shared" si="0"/>
        <v>0.78599096068381913</v>
      </c>
      <c r="E18" s="10">
        <v>0.03</v>
      </c>
      <c r="F18" s="11">
        <v>-14.622906159650871</v>
      </c>
    </row>
    <row r="19" spans="1:6" x14ac:dyDescent="0.25">
      <c r="A19" s="3">
        <v>9</v>
      </c>
      <c r="B19" s="6">
        <f t="shared" si="0"/>
        <v>0.75941155621625056</v>
      </c>
      <c r="E19" s="12">
        <v>0.04</v>
      </c>
      <c r="F19" s="13">
        <v>-22.93889248222035</v>
      </c>
    </row>
    <row r="20" spans="1:6" x14ac:dyDescent="0.25">
      <c r="A20" s="3">
        <v>10</v>
      </c>
      <c r="B20" s="6">
        <f t="shared" si="0"/>
        <v>0.73373097218961414</v>
      </c>
    </row>
  </sheetData>
  <phoneticPr fontId="4" type="noConversion"/>
  <conditionalFormatting sqref="E9:N9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{631B5DC1-F701-4971-ACEA-3C5B39C8BB14}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31B5DC1-F701-4971-ACEA-3C5B39C8BB1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E9:N9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Lab Final</vt:lpstr>
      <vt:lpstr>discount_rate_final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Wilcock</dc:creator>
  <cp:keywords/>
  <dc:description/>
  <cp:lastModifiedBy>Mark Wilcock</cp:lastModifiedBy>
  <cp:revision/>
  <dcterms:created xsi:type="dcterms:W3CDTF">2023-10-17T15:11:23Z</dcterms:created>
  <dcterms:modified xsi:type="dcterms:W3CDTF">2024-05-31T07:35:56Z</dcterms:modified>
  <cp:category/>
  <cp:contentStatus/>
</cp:coreProperties>
</file>