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scottmarvin/Downloads/"/>
    </mc:Choice>
  </mc:AlternateContent>
  <xr:revisionPtr revIDLastSave="0" documentId="13_ncr:1_{DDC0FCF8-8ABB-B443-B7F6-AE04862D1233}" xr6:coauthVersionLast="47" xr6:coauthVersionMax="47" xr10:uidLastSave="{00000000-0000-0000-0000-000000000000}"/>
  <bookViews>
    <workbookView xWindow="0" yWindow="500" windowWidth="20760" windowHeight="15860" firstSheet="1" activeTab="1" xr2:uid="{00000000-000D-0000-FFFF-FFFF00000000}"/>
  </bookViews>
  <sheets>
    <sheet name="QB Ratings" sheetId="3" r:id="rId1"/>
    <sheet name="raw data 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6" i="4" l="1"/>
  <c r="H5" i="4"/>
  <c r="N75" i="4"/>
  <c r="N78" i="4" s="1"/>
  <c r="M81" i="4"/>
  <c r="O65" i="4" s="1"/>
  <c r="N73" i="4"/>
  <c r="N72" i="4"/>
  <c r="N71" i="4"/>
  <c r="N70" i="4"/>
  <c r="N69" i="4"/>
  <c r="N68" i="4"/>
  <c r="N67" i="4"/>
  <c r="N66" i="4"/>
  <c r="N65" i="4"/>
  <c r="N64" i="4"/>
  <c r="B61" i="4"/>
  <c r="R5" i="4" s="1"/>
  <c r="O67" i="4" l="1"/>
  <c r="O68" i="4"/>
  <c r="O71" i="4"/>
  <c r="O64" i="4"/>
  <c r="O72" i="4"/>
  <c r="O73" i="4"/>
  <c r="O66" i="4"/>
  <c r="O69" i="4"/>
  <c r="O70" i="4"/>
  <c r="R8" i="4"/>
  <c r="R7" i="4"/>
  <c r="R4" i="4"/>
  <c r="R6" i="4"/>
  <c r="F2" i="4"/>
  <c r="H4" i="4" s="1"/>
  <c r="F7" i="4"/>
  <c r="I7" i="4" s="1"/>
  <c r="F12" i="4"/>
  <c r="J4" i="4" s="1"/>
  <c r="F17" i="4"/>
  <c r="K4" i="4" s="1"/>
  <c r="F22" i="4"/>
  <c r="L7" i="4" s="1"/>
  <c r="F27" i="4"/>
  <c r="M5" i="4" s="1"/>
  <c r="F32" i="4"/>
  <c r="N7" i="4" s="1"/>
  <c r="F37" i="4"/>
  <c r="O6" i="4" s="1"/>
  <c r="F42" i="4"/>
  <c r="P8" i="4" s="1"/>
  <c r="F47" i="4"/>
  <c r="Q7" i="4" s="1"/>
  <c r="J7" i="4" l="1"/>
  <c r="J8" i="4"/>
  <c r="J6" i="4"/>
  <c r="J5" i="4"/>
  <c r="Q4" i="4"/>
  <c r="Q6" i="4"/>
  <c r="I6" i="4"/>
  <c r="Q5" i="4"/>
  <c r="Q8" i="4"/>
  <c r="I5" i="4"/>
  <c r="I8" i="4"/>
  <c r="I4" i="4"/>
  <c r="P5" i="4"/>
  <c r="O4" i="4"/>
  <c r="H7" i="4"/>
  <c r="O8" i="4"/>
  <c r="H6" i="4"/>
  <c r="O7" i="4"/>
  <c r="O5" i="4"/>
  <c r="P4" i="4"/>
  <c r="H8" i="4"/>
  <c r="P7" i="4"/>
  <c r="P6" i="4"/>
  <c r="M8" i="4"/>
  <c r="M7" i="4"/>
  <c r="M6" i="4"/>
  <c r="L8" i="4"/>
  <c r="N4" i="4"/>
  <c r="L6" i="4"/>
  <c r="N8" i="4"/>
  <c r="L5" i="4"/>
  <c r="M4" i="4"/>
  <c r="N6" i="4"/>
  <c r="K6" i="4"/>
  <c r="N5" i="4"/>
  <c r="K8" i="4"/>
  <c r="L4" i="4"/>
  <c r="K5" i="4"/>
  <c r="K7" i="4"/>
</calcChain>
</file>

<file path=xl/sharedStrings.xml><?xml version="1.0" encoding="utf-8"?>
<sst xmlns="http://schemas.openxmlformats.org/spreadsheetml/2006/main" count="412" uniqueCount="156">
  <si>
    <t>Year</t>
  </si>
  <si>
    <t>Player</t>
  </si>
  <si>
    <t>Team</t>
  </si>
  <si>
    <t>QB Rating</t>
  </si>
  <si>
    <t>Comp</t>
  </si>
  <si>
    <t>Att</t>
  </si>
  <si>
    <t>Pct</t>
  </si>
  <si>
    <t>Att/G</t>
  </si>
  <si>
    <t>Yds</t>
  </si>
  <si>
    <t>Avg</t>
  </si>
  <si>
    <t>Yds/G</t>
  </si>
  <si>
    <t>TD</t>
  </si>
  <si>
    <t>Int</t>
  </si>
  <si>
    <t>1st</t>
  </si>
  <si>
    <t>1st%</t>
  </si>
  <si>
    <t>Lng</t>
  </si>
  <si>
    <t>20+</t>
  </si>
  <si>
    <t>40+</t>
  </si>
  <si>
    <t>Sck</t>
  </si>
  <si>
    <t>Tom Brady</t>
  </si>
  <si>
    <t>NE</t>
  </si>
  <si>
    <t>64T</t>
  </si>
  <si>
    <t>Philip Rivers</t>
  </si>
  <si>
    <t>LAC</t>
  </si>
  <si>
    <t>75T</t>
  </si>
  <si>
    <t>Drew Brees</t>
  </si>
  <si>
    <t>NO</t>
  </si>
  <si>
    <t>54T</t>
  </si>
  <si>
    <t>Ben Roethlisberger</t>
  </si>
  <si>
    <t>PIT</t>
  </si>
  <si>
    <t>97T</t>
  </si>
  <si>
    <t>Alex Smith</t>
  </si>
  <si>
    <t>KC</t>
  </si>
  <si>
    <t>79T</t>
  </si>
  <si>
    <t>Russell Wilson</t>
  </si>
  <si>
    <t>SEA</t>
  </si>
  <si>
    <t>74T</t>
  </si>
  <si>
    <t>Case Keenum</t>
  </si>
  <si>
    <t>MIN</t>
  </si>
  <si>
    <t>65T</t>
  </si>
  <si>
    <t>Eli Manning</t>
  </si>
  <si>
    <t>NYG</t>
  </si>
  <si>
    <t>77T</t>
  </si>
  <si>
    <t>Andy Dalton</t>
  </si>
  <si>
    <t>CIN</t>
  </si>
  <si>
    <t>Joe Flacco</t>
  </si>
  <si>
    <t>BAL</t>
  </si>
  <si>
    <t>66</t>
  </si>
  <si>
    <t>Aaron Rodgers</t>
  </si>
  <si>
    <t>GB</t>
  </si>
  <si>
    <t>72</t>
  </si>
  <si>
    <t>98T</t>
  </si>
  <si>
    <t>66T</t>
  </si>
  <si>
    <t>SD</t>
  </si>
  <si>
    <t>59</t>
  </si>
  <si>
    <t>95T</t>
  </si>
  <si>
    <t>86T</t>
  </si>
  <si>
    <t>72T</t>
  </si>
  <si>
    <t>80T</t>
  </si>
  <si>
    <t>LA</t>
  </si>
  <si>
    <t>76T</t>
  </si>
  <si>
    <t>87T</t>
  </si>
  <si>
    <t>69T</t>
  </si>
  <si>
    <t>50T</t>
  </si>
  <si>
    <t>STL</t>
  </si>
  <si>
    <t>60T</t>
  </si>
  <si>
    <t>94T</t>
  </si>
  <si>
    <t>81T</t>
  </si>
  <si>
    <t>70T</t>
  </si>
  <si>
    <t>HOU</t>
  </si>
  <si>
    <t>35</t>
  </si>
  <si>
    <t>82T</t>
  </si>
  <si>
    <t>67</t>
  </si>
  <si>
    <t>74</t>
  </si>
  <si>
    <t>71T</t>
  </si>
  <si>
    <t>83T</t>
  </si>
  <si>
    <t xml:space="preserve">raw data (year) </t>
  </si>
  <si>
    <t>Name</t>
  </si>
  <si>
    <t>QBR</t>
  </si>
  <si>
    <t>Median</t>
  </si>
  <si>
    <t>The Data Here</t>
  </si>
  <si>
    <t>difference table</t>
  </si>
  <si>
    <t xml:space="preserve">Is for the </t>
  </si>
  <si>
    <t>joe flacco</t>
  </si>
  <si>
    <t>aaron rodgers</t>
  </si>
  <si>
    <t xml:space="preserve">alex smith </t>
  </si>
  <si>
    <t xml:space="preserve">andy dalton </t>
  </si>
  <si>
    <t>ben R</t>
  </si>
  <si>
    <t>Eli manning</t>
  </si>
  <si>
    <t>russell wilson</t>
  </si>
  <si>
    <t>Difference Table</t>
  </si>
  <si>
    <t xml:space="preserve">and for the </t>
  </si>
  <si>
    <t>Levene's</t>
  </si>
  <si>
    <t>Test</t>
  </si>
  <si>
    <t>Levene's Test (to tell whether I need to use ANOVA)</t>
  </si>
  <si>
    <t xml:space="preserve">the P value of 0.890 is bigger than </t>
  </si>
  <si>
    <t>hypotheses: H0: σ1^2 = σ2^2 = ... = σj^2</t>
  </si>
  <si>
    <t>the given level of significance of 0.05,</t>
  </si>
  <si>
    <t>h1: At least one σi^2 is not equal to the others</t>
  </si>
  <si>
    <t xml:space="preserve"> as a result I fail to reject the null hypothesis</t>
  </si>
  <si>
    <t xml:space="preserve">and must proceed with ANOVA single factor test on the raw data 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</si>
  <si>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</si>
  <si>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</si>
  <si>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</si>
  <si>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</si>
  <si>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</si>
  <si>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</si>
  <si>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</si>
  <si>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</si>
  <si>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</si>
  <si>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</si>
  <si>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</si>
  <si>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</si>
  <si>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</si>
  <si>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</si>
  <si>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</si>
  <si>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</si>
  <si>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</si>
  <si>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Anova: Single Factor</t>
  </si>
  <si>
    <t>Hypotheses</t>
  </si>
  <si>
    <t>H0: μ1 = μ2 = ... = μj</t>
  </si>
  <si>
    <t>h1: at least one mu is not equal to the others</t>
  </si>
  <si>
    <t xml:space="preserve">&lt;- The p-value, 0.00 is </t>
  </si>
  <si>
    <t xml:space="preserve">smaller than the </t>
  </si>
  <si>
    <t xml:space="preserve">joe flacco </t>
  </si>
  <si>
    <t>level of significance, 0.05.</t>
  </si>
  <si>
    <t>therefore I reject the null hypothesis</t>
  </si>
  <si>
    <t>drew brees</t>
  </si>
  <si>
    <t xml:space="preserve">and must proceed with tukey kramer test </t>
  </si>
  <si>
    <t>eli manning</t>
  </si>
  <si>
    <t>philip rivers</t>
  </si>
  <si>
    <t>tom brady</t>
  </si>
  <si>
    <t>case keenum</t>
  </si>
  <si>
    <t>ben r</t>
  </si>
  <si>
    <t>The Data below</t>
  </si>
  <si>
    <t>is for the Anova Single factor test</t>
  </si>
  <si>
    <t>TUKEY-KRAMER TEST</t>
  </si>
  <si>
    <t>flacco vs Brady</t>
  </si>
  <si>
    <t>flacco vs Rivers</t>
  </si>
  <si>
    <t>flacco vs Brees</t>
  </si>
  <si>
    <t>flacco vs Roethlisberger</t>
  </si>
  <si>
    <t>flacco vs Smith</t>
  </si>
  <si>
    <t>flacco vs Keenum</t>
  </si>
  <si>
    <t>flacco vs Manning</t>
  </si>
  <si>
    <t>flacco vs Dalton</t>
  </si>
  <si>
    <t>flacco vs Rodgers</t>
  </si>
  <si>
    <t>flacco vs wilson</t>
  </si>
  <si>
    <t xml:space="preserve"> The False statements are indicative that Joe Flacco</t>
  </si>
  <si>
    <t>num</t>
  </si>
  <si>
    <t xml:space="preserve"> is not better than Tom Brady, Drew Brees, Aaron Rodgers or Russell Wilson. </t>
  </si>
  <si>
    <t>denom</t>
  </si>
  <si>
    <t>Therefore, Joe Flacco is not elite  compared to elite quarterbacks.</t>
  </si>
  <si>
    <t>because the data shows a difference in Flacco's statistics</t>
  </si>
  <si>
    <t>qu</t>
  </si>
  <si>
    <t xml:space="preserve">number found on page 749 </t>
  </si>
  <si>
    <t>Critical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</si>
</sst>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0" fillId="2" borderId="2" xfId="0" applyFill="1" applyBorder="1"/>
    <xf numFmtId="0" fontId="0" fillId="0" borderId="2" xfId="0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4" fillId="0" borderId="0" xfId="0" applyFont="1"/>
    <xf numFmtId="0" fontId="4" fillId="3" borderId="0" xfId="0" applyFont="1" applyFill="1"/>
    <xf numFmtId="0" fontId="3" fillId="0" borderId="0" xfId="0" applyFont="1"/>
    <xf numFmtId="0" fontId="0" fillId="3" borderId="0" xfId="0" applyFill="1"/>
    <xf numFmtId="0" fontId="0" fillId="3" borderId="9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10" xfId="0" applyFill="1" applyBorder="1"/>
    <xf numFmtId="0" fontId="0" fillId="3" borderId="4" xfId="0" applyFill="1" applyBorder="1"/>
    <xf numFmtId="0" fontId="0" fillId="3" borderId="8" xfId="0" applyFill="1" applyBorder="1"/>
    <xf numFmtId="0" fontId="2" fillId="3" borderId="3" xfId="0" applyFont="1" applyFill="1" applyBorder="1" applyAlignment="1">
      <alignment horizontal="center"/>
    </xf>
    <xf numFmtId="0" fontId="0" fillId="3" borderId="11" xfId="0" applyFill="1" applyBorder="1"/>
    <xf numFmtId="0" fontId="0" fillId="3" borderId="7" xfId="0" applyFill="1" applyBorder="1"/>
    <xf numFmtId="164" fontId="0" fillId="0" borderId="0" xfId="0" applyNumberFormat="1"/>
    <xf numFmtId="0" fontId="0" fillId="0" borderId="1" xfId="0" applyBorder="1"/>
    <xf numFmtId="0" fontId="0" fillId="4" borderId="0" xfId="0" applyFill="1"/>
    <xf numFmtId="0" fontId="2" fillId="4" borderId="5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CBBDAB-6EA7-9449-A6BA-49CE1448465E}" name="Table1" displayName="Table1" ref="A1:S56" totalsRowShown="0">
  <autoFilter ref="A1:S56" xr:uid="{01CBBDAB-6EA7-9449-A6BA-49CE1448465E}">
    <filterColumn colId="1">
      <filters>
        <filter val="Joe Flacco"/>
      </filters>
    </filterColumn>
  </autoFilter>
  <tableColumns count="19">
    <tableColumn id="1" xr3:uid="{F3CFC1C1-6672-7A41-B740-4C7C44A6827A}" name="Year"/>
    <tableColumn id="2" xr3:uid="{B90735DD-17AD-9D4B-9CDA-57FF3B5FA4A0}" name="Player"/>
    <tableColumn id="3" xr3:uid="{6617F722-8E89-4B42-8A4C-C50BEC8AF38A}" name="Team"/>
    <tableColumn id="4" xr3:uid="{90724829-9392-DE48-AA88-1669179B14D9}" name="QB Rating"/>
    <tableColumn id="5" xr3:uid="{E0BA0238-8F6E-174F-9CB9-BA8C529121C3}" name="Comp"/>
    <tableColumn id="6" xr3:uid="{6A318F51-69C3-C94F-B342-D822128CC9EB}" name="Att"/>
    <tableColumn id="7" xr3:uid="{87517D6A-EBEF-1142-8EDE-CF22C4BD8EB5}" name="Pct"/>
    <tableColumn id="8" xr3:uid="{D7B99AEF-F358-AD41-9A81-0FA78FA753F7}" name="Att/G"/>
    <tableColumn id="9" xr3:uid="{80774997-956E-0943-8CCF-CD2935832F93}" name="Yds"/>
    <tableColumn id="10" xr3:uid="{2D9DE4DC-8877-ED49-BC27-3FF256075C8A}" name="Avg"/>
    <tableColumn id="11" xr3:uid="{27751243-4AF5-5246-8E66-A11AAD6114B6}" name="Yds/G"/>
    <tableColumn id="12" xr3:uid="{D5700745-B089-BE40-98FD-9CDF65D1E8C7}" name="TD"/>
    <tableColumn id="13" xr3:uid="{0F9B83AE-5187-A048-8120-D37FFC4B5878}" name="Int"/>
    <tableColumn id="14" xr3:uid="{2E6EDEFF-5154-174F-9E52-5D7D542BBE38}" name="1st"/>
    <tableColumn id="15" xr3:uid="{85398BCF-A5DC-1B44-AFA7-03D0AC47BCAE}" name="1st%"/>
    <tableColumn id="16" xr3:uid="{1B7FACCD-07C6-404E-931E-9E1FC8711CAE}" name="Lng"/>
    <tableColumn id="17" xr3:uid="{EA3E45C7-0BBE-CC47-B06B-DB9DB98A48D1}" name="20+"/>
    <tableColumn id="18" xr3:uid="{17CB2201-040E-BD48-80AD-5AF515251DA9}" name="40+"/>
    <tableColumn id="19" xr3:uid="{2BC4936D-C823-694E-A99E-C1C06E42C971}" name="S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6"/>
  <sheetViews>
    <sheetView workbookViewId="0">
      <selection activeCell="D7" sqref="D7:D53"/>
    </sheetView>
  </sheetViews>
  <sheetFormatPr baseColWidth="10" defaultColWidth="8.83203125" defaultRowHeight="15" x14ac:dyDescent="0.2"/>
  <cols>
    <col min="4" max="4" width="1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idden="1" x14ac:dyDescent="0.2">
      <c r="A2">
        <v>2017</v>
      </c>
      <c r="B2" t="s">
        <v>19</v>
      </c>
      <c r="C2" t="s">
        <v>20</v>
      </c>
      <c r="D2">
        <v>102.8</v>
      </c>
      <c r="E2">
        <v>385</v>
      </c>
      <c r="F2">
        <v>581</v>
      </c>
      <c r="G2">
        <v>66.3</v>
      </c>
      <c r="H2">
        <v>36.299999999999997</v>
      </c>
      <c r="I2">
        <v>4577</v>
      </c>
      <c r="J2">
        <v>7.9</v>
      </c>
      <c r="K2">
        <v>286.10000000000002</v>
      </c>
      <c r="L2">
        <v>32</v>
      </c>
      <c r="M2">
        <v>8</v>
      </c>
      <c r="N2">
        <v>230</v>
      </c>
      <c r="O2">
        <v>39.6</v>
      </c>
      <c r="P2" t="s">
        <v>21</v>
      </c>
      <c r="Q2">
        <v>62</v>
      </c>
      <c r="R2">
        <v>10</v>
      </c>
      <c r="S2">
        <v>35</v>
      </c>
    </row>
    <row r="3" spans="1:19" hidden="1" x14ac:dyDescent="0.2">
      <c r="A3">
        <v>2017</v>
      </c>
      <c r="B3" t="s">
        <v>22</v>
      </c>
      <c r="C3" t="s">
        <v>23</v>
      </c>
      <c r="D3">
        <v>96</v>
      </c>
      <c r="E3">
        <v>360</v>
      </c>
      <c r="F3">
        <v>575</v>
      </c>
      <c r="G3">
        <v>62.6</v>
      </c>
      <c r="H3">
        <v>35.9</v>
      </c>
      <c r="I3">
        <v>4515</v>
      </c>
      <c r="J3">
        <v>7.9</v>
      </c>
      <c r="K3">
        <v>282.2</v>
      </c>
      <c r="L3">
        <v>28</v>
      </c>
      <c r="M3">
        <v>10</v>
      </c>
      <c r="N3">
        <v>216</v>
      </c>
      <c r="O3">
        <v>37.6</v>
      </c>
      <c r="P3" t="s">
        <v>24</v>
      </c>
      <c r="Q3">
        <v>61</v>
      </c>
      <c r="R3">
        <v>12</v>
      </c>
      <c r="S3">
        <v>18</v>
      </c>
    </row>
    <row r="4" spans="1:19" hidden="1" x14ac:dyDescent="0.2">
      <c r="A4">
        <v>2017</v>
      </c>
      <c r="B4" t="s">
        <v>25</v>
      </c>
      <c r="C4" t="s">
        <v>26</v>
      </c>
      <c r="D4">
        <v>103.9</v>
      </c>
      <c r="E4">
        <v>386</v>
      </c>
      <c r="F4">
        <v>536</v>
      </c>
      <c r="G4">
        <v>72</v>
      </c>
      <c r="H4">
        <v>33.5</v>
      </c>
      <c r="I4">
        <v>4334</v>
      </c>
      <c r="J4">
        <v>8.1</v>
      </c>
      <c r="K4">
        <v>270.89999999999998</v>
      </c>
      <c r="L4">
        <v>23</v>
      </c>
      <c r="M4">
        <v>8</v>
      </c>
      <c r="N4">
        <v>201</v>
      </c>
      <c r="O4">
        <v>37.5</v>
      </c>
      <c r="P4" t="s">
        <v>27</v>
      </c>
      <c r="Q4">
        <v>72</v>
      </c>
      <c r="R4">
        <v>11</v>
      </c>
      <c r="S4">
        <v>20</v>
      </c>
    </row>
    <row r="5" spans="1:19" hidden="1" x14ac:dyDescent="0.2">
      <c r="A5">
        <v>2017</v>
      </c>
      <c r="B5" t="s">
        <v>28</v>
      </c>
      <c r="C5" t="s">
        <v>29</v>
      </c>
      <c r="D5">
        <v>93.4</v>
      </c>
      <c r="E5">
        <v>360</v>
      </c>
      <c r="F5">
        <v>561</v>
      </c>
      <c r="G5">
        <v>64.2</v>
      </c>
      <c r="H5">
        <v>37.4</v>
      </c>
      <c r="I5">
        <v>4251</v>
      </c>
      <c r="J5">
        <v>7.6</v>
      </c>
      <c r="K5">
        <v>283.39999999999998</v>
      </c>
      <c r="L5">
        <v>28</v>
      </c>
      <c r="M5">
        <v>14</v>
      </c>
      <c r="N5">
        <v>207</v>
      </c>
      <c r="O5">
        <v>36.9</v>
      </c>
      <c r="P5" t="s">
        <v>30</v>
      </c>
      <c r="Q5">
        <v>52</v>
      </c>
      <c r="R5">
        <v>14</v>
      </c>
      <c r="S5">
        <v>21</v>
      </c>
    </row>
    <row r="6" spans="1:19" hidden="1" x14ac:dyDescent="0.2">
      <c r="A6">
        <v>2017</v>
      </c>
      <c r="B6" t="s">
        <v>31</v>
      </c>
      <c r="C6" t="s">
        <v>32</v>
      </c>
      <c r="D6">
        <v>104.7</v>
      </c>
      <c r="E6">
        <v>341</v>
      </c>
      <c r="F6">
        <v>505</v>
      </c>
      <c r="G6">
        <v>67.5</v>
      </c>
      <c r="H6">
        <v>33.700000000000003</v>
      </c>
      <c r="I6">
        <v>4042</v>
      </c>
      <c r="J6">
        <v>8</v>
      </c>
      <c r="K6">
        <v>269.5</v>
      </c>
      <c r="L6">
        <v>26</v>
      </c>
      <c r="M6">
        <v>5</v>
      </c>
      <c r="N6">
        <v>184</v>
      </c>
      <c r="O6">
        <v>36.4</v>
      </c>
      <c r="P6" t="s">
        <v>33</v>
      </c>
      <c r="Q6">
        <v>52</v>
      </c>
      <c r="R6">
        <v>13</v>
      </c>
      <c r="S6">
        <v>35</v>
      </c>
    </row>
    <row r="7" spans="1:19" hidden="1" x14ac:dyDescent="0.2">
      <c r="A7">
        <v>2017</v>
      </c>
      <c r="B7" t="s">
        <v>34</v>
      </c>
      <c r="C7" t="s">
        <v>35</v>
      </c>
      <c r="D7">
        <v>95.4</v>
      </c>
      <c r="E7">
        <v>339</v>
      </c>
      <c r="F7">
        <v>553</v>
      </c>
      <c r="G7">
        <v>61.3</v>
      </c>
      <c r="H7">
        <v>34.6</v>
      </c>
      <c r="I7">
        <v>3983</v>
      </c>
      <c r="J7">
        <v>7.2</v>
      </c>
      <c r="K7">
        <v>248.9</v>
      </c>
      <c r="L7">
        <v>34</v>
      </c>
      <c r="M7">
        <v>11</v>
      </c>
      <c r="N7">
        <v>183</v>
      </c>
      <c r="O7">
        <v>33.1</v>
      </c>
      <c r="P7" t="s">
        <v>36</v>
      </c>
      <c r="Q7">
        <v>58</v>
      </c>
      <c r="R7">
        <v>12</v>
      </c>
      <c r="S7">
        <v>43</v>
      </c>
    </row>
    <row r="8" spans="1:19" hidden="1" x14ac:dyDescent="0.2">
      <c r="A8">
        <v>2017</v>
      </c>
      <c r="B8" t="s">
        <v>37</v>
      </c>
      <c r="C8" t="s">
        <v>38</v>
      </c>
      <c r="D8">
        <v>98.3</v>
      </c>
      <c r="E8">
        <v>325</v>
      </c>
      <c r="F8">
        <v>481</v>
      </c>
      <c r="G8">
        <v>67.599999999999994</v>
      </c>
      <c r="H8">
        <v>32.1</v>
      </c>
      <c r="I8">
        <v>3547</v>
      </c>
      <c r="J8">
        <v>7.4</v>
      </c>
      <c r="K8">
        <v>236.5</v>
      </c>
      <c r="L8">
        <v>22</v>
      </c>
      <c r="M8">
        <v>7</v>
      </c>
      <c r="N8">
        <v>179</v>
      </c>
      <c r="O8">
        <v>37.200000000000003</v>
      </c>
      <c r="P8" t="s">
        <v>39</v>
      </c>
      <c r="Q8">
        <v>45</v>
      </c>
      <c r="R8">
        <v>8</v>
      </c>
      <c r="S8">
        <v>22</v>
      </c>
    </row>
    <row r="9" spans="1:19" hidden="1" x14ac:dyDescent="0.2">
      <c r="A9">
        <v>2017</v>
      </c>
      <c r="B9" t="s">
        <v>40</v>
      </c>
      <c r="C9" t="s">
        <v>41</v>
      </c>
      <c r="D9">
        <v>80.400000000000006</v>
      </c>
      <c r="E9">
        <v>352</v>
      </c>
      <c r="F9">
        <v>571</v>
      </c>
      <c r="G9">
        <v>61.6</v>
      </c>
      <c r="H9">
        <v>38.1</v>
      </c>
      <c r="I9">
        <v>3468</v>
      </c>
      <c r="J9">
        <v>6.1</v>
      </c>
      <c r="K9">
        <v>231.2</v>
      </c>
      <c r="L9">
        <v>19</v>
      </c>
      <c r="M9">
        <v>13</v>
      </c>
      <c r="N9">
        <v>170</v>
      </c>
      <c r="O9">
        <v>29.8</v>
      </c>
      <c r="P9" t="s">
        <v>42</v>
      </c>
      <c r="Q9">
        <v>30</v>
      </c>
      <c r="R9">
        <v>5</v>
      </c>
      <c r="S9">
        <v>31</v>
      </c>
    </row>
    <row r="10" spans="1:19" hidden="1" x14ac:dyDescent="0.2">
      <c r="A10">
        <v>2017</v>
      </c>
      <c r="B10" t="s">
        <v>43</v>
      </c>
      <c r="C10" t="s">
        <v>44</v>
      </c>
      <c r="D10">
        <v>86.6</v>
      </c>
      <c r="E10">
        <v>297</v>
      </c>
      <c r="F10">
        <v>496</v>
      </c>
      <c r="G10">
        <v>59.9</v>
      </c>
      <c r="H10">
        <v>31</v>
      </c>
      <c r="I10">
        <v>3320</v>
      </c>
      <c r="J10">
        <v>6.7</v>
      </c>
      <c r="K10">
        <v>207.5</v>
      </c>
      <c r="L10">
        <v>25</v>
      </c>
      <c r="M10">
        <v>12</v>
      </c>
      <c r="N10">
        <v>162</v>
      </c>
      <c r="O10">
        <v>32.700000000000003</v>
      </c>
      <c r="P10" t="s">
        <v>42</v>
      </c>
      <c r="Q10">
        <v>33</v>
      </c>
      <c r="R10">
        <v>9</v>
      </c>
      <c r="S10">
        <v>39</v>
      </c>
    </row>
    <row r="11" spans="1:19" x14ac:dyDescent="0.2">
      <c r="A11">
        <v>2017</v>
      </c>
      <c r="B11" t="s">
        <v>45</v>
      </c>
      <c r="C11" t="s">
        <v>46</v>
      </c>
      <c r="D11">
        <v>80.400000000000006</v>
      </c>
      <c r="E11">
        <v>352</v>
      </c>
      <c r="F11">
        <v>549</v>
      </c>
      <c r="G11">
        <v>64.099999999999994</v>
      </c>
      <c r="H11">
        <v>34.299999999999997</v>
      </c>
      <c r="I11">
        <v>3141</v>
      </c>
      <c r="J11">
        <v>5.7</v>
      </c>
      <c r="K11">
        <v>196.3</v>
      </c>
      <c r="L11">
        <v>18</v>
      </c>
      <c r="M11">
        <v>13</v>
      </c>
      <c r="N11">
        <v>161</v>
      </c>
      <c r="O11">
        <v>29.3</v>
      </c>
      <c r="P11" t="s">
        <v>47</v>
      </c>
      <c r="Q11">
        <v>28</v>
      </c>
      <c r="R11">
        <v>5</v>
      </c>
      <c r="S11">
        <v>27</v>
      </c>
    </row>
    <row r="12" spans="1:19" hidden="1" x14ac:dyDescent="0.2">
      <c r="A12">
        <v>2017</v>
      </c>
      <c r="B12" t="s">
        <v>48</v>
      </c>
      <c r="C12" t="s">
        <v>49</v>
      </c>
      <c r="D12">
        <v>97.2</v>
      </c>
      <c r="E12">
        <v>154</v>
      </c>
      <c r="F12">
        <v>238</v>
      </c>
      <c r="G12">
        <v>64.7</v>
      </c>
      <c r="H12">
        <v>34</v>
      </c>
      <c r="I12">
        <v>1675</v>
      </c>
      <c r="J12">
        <v>7</v>
      </c>
      <c r="K12">
        <v>239.3</v>
      </c>
      <c r="L12">
        <v>16</v>
      </c>
      <c r="M12">
        <v>6</v>
      </c>
      <c r="N12">
        <v>85</v>
      </c>
      <c r="O12">
        <v>35.700000000000003</v>
      </c>
      <c r="P12" t="s">
        <v>50</v>
      </c>
      <c r="Q12">
        <v>21</v>
      </c>
      <c r="R12">
        <v>4</v>
      </c>
      <c r="S12">
        <v>22</v>
      </c>
    </row>
    <row r="13" spans="1:19" hidden="1" x14ac:dyDescent="0.2">
      <c r="A13">
        <v>2016</v>
      </c>
      <c r="B13" t="s">
        <v>25</v>
      </c>
      <c r="C13" t="s">
        <v>26</v>
      </c>
      <c r="D13">
        <v>101.7</v>
      </c>
      <c r="E13">
        <v>471</v>
      </c>
      <c r="F13">
        <v>673</v>
      </c>
      <c r="G13">
        <v>70</v>
      </c>
      <c r="H13">
        <v>42.1</v>
      </c>
      <c r="I13">
        <v>5208</v>
      </c>
      <c r="J13">
        <v>7.7</v>
      </c>
      <c r="K13">
        <v>325.5</v>
      </c>
      <c r="L13">
        <v>37</v>
      </c>
      <c r="M13">
        <v>15</v>
      </c>
      <c r="N13">
        <v>264</v>
      </c>
      <c r="O13">
        <v>39.200000000000003</v>
      </c>
      <c r="P13" t="s">
        <v>51</v>
      </c>
      <c r="Q13">
        <v>70</v>
      </c>
      <c r="R13">
        <v>10</v>
      </c>
      <c r="S13">
        <v>27</v>
      </c>
    </row>
    <row r="14" spans="1:19" hidden="1" x14ac:dyDescent="0.2">
      <c r="A14">
        <v>2016</v>
      </c>
      <c r="B14" t="s">
        <v>48</v>
      </c>
      <c r="C14" t="s">
        <v>49</v>
      </c>
      <c r="D14">
        <v>104.2</v>
      </c>
      <c r="E14">
        <v>401</v>
      </c>
      <c r="F14">
        <v>610</v>
      </c>
      <c r="G14">
        <v>65.7</v>
      </c>
      <c r="H14">
        <v>38.1</v>
      </c>
      <c r="I14">
        <v>4428</v>
      </c>
      <c r="J14">
        <v>7.3</v>
      </c>
      <c r="K14">
        <v>276.8</v>
      </c>
      <c r="L14">
        <v>40</v>
      </c>
      <c r="M14">
        <v>7</v>
      </c>
      <c r="N14">
        <v>222</v>
      </c>
      <c r="O14">
        <v>36.4</v>
      </c>
      <c r="P14" t="s">
        <v>52</v>
      </c>
      <c r="Q14">
        <v>57</v>
      </c>
      <c r="R14">
        <v>10</v>
      </c>
      <c r="S14">
        <v>35</v>
      </c>
    </row>
    <row r="15" spans="1:19" hidden="1" x14ac:dyDescent="0.2">
      <c r="A15">
        <v>2016</v>
      </c>
      <c r="B15" t="s">
        <v>22</v>
      </c>
      <c r="C15" t="s">
        <v>53</v>
      </c>
      <c r="D15">
        <v>87.9</v>
      </c>
      <c r="E15">
        <v>349</v>
      </c>
      <c r="F15">
        <v>578</v>
      </c>
      <c r="G15">
        <v>60.4</v>
      </c>
      <c r="H15">
        <v>36.1</v>
      </c>
      <c r="I15">
        <v>4386</v>
      </c>
      <c r="J15">
        <v>7.6</v>
      </c>
      <c r="K15">
        <v>274.10000000000002</v>
      </c>
      <c r="L15">
        <v>33</v>
      </c>
      <c r="M15">
        <v>21</v>
      </c>
      <c r="N15">
        <v>214</v>
      </c>
      <c r="O15">
        <v>37</v>
      </c>
      <c r="P15" t="s">
        <v>54</v>
      </c>
      <c r="Q15">
        <v>57</v>
      </c>
      <c r="R15">
        <v>16</v>
      </c>
      <c r="S15">
        <v>36</v>
      </c>
    </row>
    <row r="16" spans="1:19" x14ac:dyDescent="0.2">
      <c r="A16">
        <v>2016</v>
      </c>
      <c r="B16" t="s">
        <v>45</v>
      </c>
      <c r="C16" t="s">
        <v>46</v>
      </c>
      <c r="D16">
        <v>83.5</v>
      </c>
      <c r="E16">
        <v>436</v>
      </c>
      <c r="F16">
        <v>672</v>
      </c>
      <c r="G16">
        <v>64.900000000000006</v>
      </c>
      <c r="H16">
        <v>42</v>
      </c>
      <c r="I16">
        <v>4317</v>
      </c>
      <c r="J16">
        <v>6.4</v>
      </c>
      <c r="K16">
        <v>269.8</v>
      </c>
      <c r="L16">
        <v>20</v>
      </c>
      <c r="M16">
        <v>15</v>
      </c>
      <c r="N16">
        <v>204</v>
      </c>
      <c r="O16">
        <v>30.4</v>
      </c>
      <c r="P16" t="s">
        <v>55</v>
      </c>
      <c r="Q16">
        <v>40</v>
      </c>
      <c r="R16">
        <v>11</v>
      </c>
      <c r="S16">
        <v>33</v>
      </c>
    </row>
    <row r="17" spans="1:19" hidden="1" x14ac:dyDescent="0.2">
      <c r="A17">
        <v>2016</v>
      </c>
      <c r="B17" t="s">
        <v>34</v>
      </c>
      <c r="C17" t="s">
        <v>35</v>
      </c>
      <c r="D17">
        <v>92.6</v>
      </c>
      <c r="E17">
        <v>353</v>
      </c>
      <c r="F17">
        <v>546</v>
      </c>
      <c r="G17">
        <v>64.7</v>
      </c>
      <c r="H17">
        <v>34.1</v>
      </c>
      <c r="I17">
        <v>4219</v>
      </c>
      <c r="J17">
        <v>7.7</v>
      </c>
      <c r="K17">
        <v>263.7</v>
      </c>
      <c r="L17">
        <v>21</v>
      </c>
      <c r="M17">
        <v>11</v>
      </c>
      <c r="N17">
        <v>193</v>
      </c>
      <c r="O17">
        <v>35.299999999999997</v>
      </c>
      <c r="P17" t="s">
        <v>54</v>
      </c>
      <c r="Q17">
        <v>51</v>
      </c>
      <c r="R17">
        <v>11</v>
      </c>
      <c r="S17">
        <v>41</v>
      </c>
    </row>
    <row r="18" spans="1:19" hidden="1" x14ac:dyDescent="0.2">
      <c r="A18">
        <v>2016</v>
      </c>
      <c r="B18" t="s">
        <v>43</v>
      </c>
      <c r="C18" t="s">
        <v>44</v>
      </c>
      <c r="D18">
        <v>91.8</v>
      </c>
      <c r="E18">
        <v>364</v>
      </c>
      <c r="F18">
        <v>563</v>
      </c>
      <c r="G18">
        <v>64.7</v>
      </c>
      <c r="H18">
        <v>35.200000000000003</v>
      </c>
      <c r="I18">
        <v>4206</v>
      </c>
      <c r="J18">
        <v>7.5</v>
      </c>
      <c r="K18">
        <v>262.89999999999998</v>
      </c>
      <c r="L18">
        <v>18</v>
      </c>
      <c r="M18">
        <v>8</v>
      </c>
      <c r="N18">
        <v>204</v>
      </c>
      <c r="O18">
        <v>36.200000000000003</v>
      </c>
      <c r="P18" t="s">
        <v>56</v>
      </c>
      <c r="Q18">
        <v>53</v>
      </c>
      <c r="R18">
        <v>13</v>
      </c>
      <c r="S18">
        <v>41</v>
      </c>
    </row>
    <row r="19" spans="1:19" hidden="1" x14ac:dyDescent="0.2">
      <c r="A19">
        <v>2016</v>
      </c>
      <c r="B19" t="s">
        <v>40</v>
      </c>
      <c r="C19" t="s">
        <v>41</v>
      </c>
      <c r="D19">
        <v>86</v>
      </c>
      <c r="E19">
        <v>377</v>
      </c>
      <c r="F19">
        <v>598</v>
      </c>
      <c r="G19">
        <v>63</v>
      </c>
      <c r="H19">
        <v>37.4</v>
      </c>
      <c r="I19">
        <v>4027</v>
      </c>
      <c r="J19">
        <v>6.7</v>
      </c>
      <c r="K19">
        <v>251.7</v>
      </c>
      <c r="L19">
        <v>26</v>
      </c>
      <c r="M19">
        <v>16</v>
      </c>
      <c r="N19">
        <v>190</v>
      </c>
      <c r="O19">
        <v>31.8</v>
      </c>
      <c r="P19" t="s">
        <v>24</v>
      </c>
      <c r="Q19">
        <v>46</v>
      </c>
      <c r="R19">
        <v>11</v>
      </c>
      <c r="S19">
        <v>21</v>
      </c>
    </row>
    <row r="20" spans="1:19" hidden="1" x14ac:dyDescent="0.2">
      <c r="A20">
        <v>2016</v>
      </c>
      <c r="B20" t="s">
        <v>28</v>
      </c>
      <c r="C20" t="s">
        <v>29</v>
      </c>
      <c r="D20">
        <v>95.4</v>
      </c>
      <c r="E20">
        <v>328</v>
      </c>
      <c r="F20">
        <v>509</v>
      </c>
      <c r="G20">
        <v>64.400000000000006</v>
      </c>
      <c r="H20">
        <v>36.4</v>
      </c>
      <c r="I20">
        <v>3819</v>
      </c>
      <c r="J20">
        <v>7.5</v>
      </c>
      <c r="K20">
        <v>272.8</v>
      </c>
      <c r="L20">
        <v>29</v>
      </c>
      <c r="M20">
        <v>13</v>
      </c>
      <c r="N20">
        <v>184</v>
      </c>
      <c r="O20">
        <v>36.1</v>
      </c>
      <c r="P20" t="s">
        <v>57</v>
      </c>
      <c r="Q20">
        <v>59</v>
      </c>
      <c r="R20">
        <v>8</v>
      </c>
      <c r="S20">
        <v>17</v>
      </c>
    </row>
    <row r="21" spans="1:19" hidden="1" x14ac:dyDescent="0.2">
      <c r="A21">
        <v>2016</v>
      </c>
      <c r="B21" t="s">
        <v>19</v>
      </c>
      <c r="C21" t="s">
        <v>20</v>
      </c>
      <c r="D21">
        <v>112.2</v>
      </c>
      <c r="E21">
        <v>291</v>
      </c>
      <c r="F21">
        <v>432</v>
      </c>
      <c r="G21">
        <v>67.400000000000006</v>
      </c>
      <c r="H21">
        <v>36</v>
      </c>
      <c r="I21">
        <v>3554</v>
      </c>
      <c r="J21">
        <v>8.1999999999999993</v>
      </c>
      <c r="K21">
        <v>296.2</v>
      </c>
      <c r="L21">
        <v>28</v>
      </c>
      <c r="M21">
        <v>2</v>
      </c>
      <c r="N21">
        <v>163</v>
      </c>
      <c r="O21">
        <v>37.700000000000003</v>
      </c>
      <c r="P21" t="s">
        <v>33</v>
      </c>
      <c r="Q21">
        <v>45</v>
      </c>
      <c r="R21">
        <v>8</v>
      </c>
      <c r="S21">
        <v>15</v>
      </c>
    </row>
    <row r="22" spans="1:19" hidden="1" x14ac:dyDescent="0.2">
      <c r="A22">
        <v>2016</v>
      </c>
      <c r="B22" t="s">
        <v>31</v>
      </c>
      <c r="C22" t="s">
        <v>32</v>
      </c>
      <c r="D22">
        <v>91.2</v>
      </c>
      <c r="E22">
        <v>328</v>
      </c>
      <c r="F22">
        <v>489</v>
      </c>
      <c r="G22">
        <v>67.099999999999994</v>
      </c>
      <c r="H22">
        <v>32.6</v>
      </c>
      <c r="I22">
        <v>3502</v>
      </c>
      <c r="J22">
        <v>7.2</v>
      </c>
      <c r="K22">
        <v>233.5</v>
      </c>
      <c r="L22">
        <v>15</v>
      </c>
      <c r="M22">
        <v>8</v>
      </c>
      <c r="N22">
        <v>181</v>
      </c>
      <c r="O22">
        <v>37</v>
      </c>
      <c r="P22" t="s">
        <v>58</v>
      </c>
      <c r="Q22">
        <v>39</v>
      </c>
      <c r="R22">
        <v>8</v>
      </c>
      <c r="S22">
        <v>28</v>
      </c>
    </row>
    <row r="23" spans="1:19" hidden="1" x14ac:dyDescent="0.2">
      <c r="A23">
        <v>2016</v>
      </c>
      <c r="B23" t="s">
        <v>37</v>
      </c>
      <c r="C23" t="s">
        <v>59</v>
      </c>
      <c r="D23">
        <v>76.400000000000006</v>
      </c>
      <c r="E23">
        <v>196</v>
      </c>
      <c r="F23">
        <v>322</v>
      </c>
      <c r="G23">
        <v>60.9</v>
      </c>
      <c r="H23">
        <v>32.200000000000003</v>
      </c>
      <c r="I23">
        <v>2201</v>
      </c>
      <c r="J23">
        <v>6.8</v>
      </c>
      <c r="K23">
        <v>220.1</v>
      </c>
      <c r="L23">
        <v>9</v>
      </c>
      <c r="M23">
        <v>11</v>
      </c>
      <c r="N23">
        <v>102</v>
      </c>
      <c r="O23">
        <v>31.7</v>
      </c>
      <c r="P23" t="s">
        <v>39</v>
      </c>
      <c r="Q23">
        <v>31</v>
      </c>
      <c r="R23">
        <v>8</v>
      </c>
      <c r="S23">
        <v>23</v>
      </c>
    </row>
    <row r="24" spans="1:19" hidden="1" x14ac:dyDescent="0.2">
      <c r="A24">
        <v>2015</v>
      </c>
      <c r="B24" t="s">
        <v>25</v>
      </c>
      <c r="C24" t="s">
        <v>26</v>
      </c>
      <c r="D24">
        <v>101</v>
      </c>
      <c r="E24">
        <v>428</v>
      </c>
      <c r="F24">
        <v>627</v>
      </c>
      <c r="G24">
        <v>68.3</v>
      </c>
      <c r="H24">
        <v>41.8</v>
      </c>
      <c r="I24">
        <v>4870</v>
      </c>
      <c r="J24">
        <v>7.8</v>
      </c>
      <c r="K24">
        <v>324.7</v>
      </c>
      <c r="L24">
        <v>32</v>
      </c>
      <c r="M24">
        <v>11</v>
      </c>
      <c r="N24">
        <v>228</v>
      </c>
      <c r="O24">
        <v>36.4</v>
      </c>
      <c r="P24" t="s">
        <v>58</v>
      </c>
      <c r="Q24">
        <v>68</v>
      </c>
      <c r="R24">
        <v>13</v>
      </c>
      <c r="S24">
        <v>31</v>
      </c>
    </row>
    <row r="25" spans="1:19" hidden="1" x14ac:dyDescent="0.2">
      <c r="A25">
        <v>2015</v>
      </c>
      <c r="B25" t="s">
        <v>22</v>
      </c>
      <c r="C25" t="s">
        <v>53</v>
      </c>
      <c r="D25">
        <v>93.8</v>
      </c>
      <c r="E25">
        <v>437</v>
      </c>
      <c r="F25">
        <v>661</v>
      </c>
      <c r="G25">
        <v>66.099999999999994</v>
      </c>
      <c r="H25">
        <v>41.3</v>
      </c>
      <c r="I25">
        <v>4792</v>
      </c>
      <c r="J25">
        <v>7.2</v>
      </c>
      <c r="K25">
        <v>299.5</v>
      </c>
      <c r="L25">
        <v>29</v>
      </c>
      <c r="M25">
        <v>13</v>
      </c>
      <c r="N25">
        <v>226</v>
      </c>
      <c r="O25">
        <v>34.200000000000003</v>
      </c>
      <c r="P25" t="s">
        <v>58</v>
      </c>
      <c r="Q25">
        <v>53</v>
      </c>
      <c r="R25">
        <v>8</v>
      </c>
      <c r="S25">
        <v>40</v>
      </c>
    </row>
    <row r="26" spans="1:19" hidden="1" x14ac:dyDescent="0.2">
      <c r="A26">
        <v>2015</v>
      </c>
      <c r="B26" t="s">
        <v>19</v>
      </c>
      <c r="C26" t="s">
        <v>20</v>
      </c>
      <c r="D26">
        <v>102.2</v>
      </c>
      <c r="E26">
        <v>402</v>
      </c>
      <c r="F26">
        <v>624</v>
      </c>
      <c r="G26">
        <v>64.400000000000006</v>
      </c>
      <c r="H26">
        <v>39</v>
      </c>
      <c r="I26">
        <v>4770</v>
      </c>
      <c r="J26">
        <v>7.6</v>
      </c>
      <c r="K26">
        <v>298.10000000000002</v>
      </c>
      <c r="L26">
        <v>36</v>
      </c>
      <c r="M26">
        <v>7</v>
      </c>
      <c r="N26">
        <v>228</v>
      </c>
      <c r="O26">
        <v>36.5</v>
      </c>
      <c r="P26" t="s">
        <v>60</v>
      </c>
      <c r="Q26">
        <v>58</v>
      </c>
      <c r="R26">
        <v>12</v>
      </c>
      <c r="S26">
        <v>38</v>
      </c>
    </row>
    <row r="27" spans="1:19" hidden="1" x14ac:dyDescent="0.2">
      <c r="A27">
        <v>2015</v>
      </c>
      <c r="B27" t="s">
        <v>40</v>
      </c>
      <c r="C27" t="s">
        <v>41</v>
      </c>
      <c r="D27">
        <v>93.6</v>
      </c>
      <c r="E27">
        <v>387</v>
      </c>
      <c r="F27">
        <v>618</v>
      </c>
      <c r="G27">
        <v>62.6</v>
      </c>
      <c r="H27">
        <v>38.6</v>
      </c>
      <c r="I27">
        <v>4432</v>
      </c>
      <c r="J27">
        <v>7.2</v>
      </c>
      <c r="K27">
        <v>277</v>
      </c>
      <c r="L27">
        <v>35</v>
      </c>
      <c r="M27">
        <v>14</v>
      </c>
      <c r="N27">
        <v>204</v>
      </c>
      <c r="O27">
        <v>33</v>
      </c>
      <c r="P27" t="s">
        <v>61</v>
      </c>
      <c r="Q27">
        <v>52</v>
      </c>
      <c r="R27">
        <v>16</v>
      </c>
      <c r="S27">
        <v>27</v>
      </c>
    </row>
    <row r="28" spans="1:19" hidden="1" x14ac:dyDescent="0.2">
      <c r="A28">
        <v>2015</v>
      </c>
      <c r="B28" t="s">
        <v>34</v>
      </c>
      <c r="C28" t="s">
        <v>35</v>
      </c>
      <c r="D28">
        <v>110.1</v>
      </c>
      <c r="E28">
        <v>329</v>
      </c>
      <c r="F28">
        <v>483</v>
      </c>
      <c r="G28">
        <v>68.099999999999994</v>
      </c>
      <c r="H28">
        <v>30.2</v>
      </c>
      <c r="I28">
        <v>4024</v>
      </c>
      <c r="J28">
        <v>8.3000000000000007</v>
      </c>
      <c r="K28">
        <v>251.5</v>
      </c>
      <c r="L28">
        <v>34</v>
      </c>
      <c r="M28">
        <v>8</v>
      </c>
      <c r="N28">
        <v>187</v>
      </c>
      <c r="O28">
        <v>38.700000000000003</v>
      </c>
      <c r="P28" t="s">
        <v>58</v>
      </c>
      <c r="Q28">
        <v>60</v>
      </c>
      <c r="R28">
        <v>9</v>
      </c>
      <c r="S28">
        <v>45</v>
      </c>
    </row>
    <row r="29" spans="1:19" hidden="1" x14ac:dyDescent="0.2">
      <c r="A29">
        <v>2015</v>
      </c>
      <c r="B29" t="s">
        <v>28</v>
      </c>
      <c r="C29" t="s">
        <v>29</v>
      </c>
      <c r="D29">
        <v>94.5</v>
      </c>
      <c r="E29">
        <v>319</v>
      </c>
      <c r="F29">
        <v>469</v>
      </c>
      <c r="G29">
        <v>68</v>
      </c>
      <c r="H29">
        <v>39.1</v>
      </c>
      <c r="I29">
        <v>3938</v>
      </c>
      <c r="J29">
        <v>8.4</v>
      </c>
      <c r="K29">
        <v>328.2</v>
      </c>
      <c r="L29">
        <v>21</v>
      </c>
      <c r="M29">
        <v>16</v>
      </c>
      <c r="N29">
        <v>174</v>
      </c>
      <c r="O29">
        <v>37.1</v>
      </c>
      <c r="P29" t="s">
        <v>62</v>
      </c>
      <c r="Q29">
        <v>48</v>
      </c>
      <c r="R29">
        <v>17</v>
      </c>
      <c r="S29">
        <v>20</v>
      </c>
    </row>
    <row r="30" spans="1:19" hidden="1" x14ac:dyDescent="0.2">
      <c r="A30">
        <v>2015</v>
      </c>
      <c r="B30" t="s">
        <v>48</v>
      </c>
      <c r="C30" t="s">
        <v>49</v>
      </c>
      <c r="D30">
        <v>92.7</v>
      </c>
      <c r="E30">
        <v>347</v>
      </c>
      <c r="F30">
        <v>572</v>
      </c>
      <c r="G30">
        <v>60.7</v>
      </c>
      <c r="H30">
        <v>35.799999999999997</v>
      </c>
      <c r="I30">
        <v>3821</v>
      </c>
      <c r="J30">
        <v>6.7</v>
      </c>
      <c r="K30">
        <v>238.8</v>
      </c>
      <c r="L30">
        <v>31</v>
      </c>
      <c r="M30">
        <v>8</v>
      </c>
      <c r="N30">
        <v>173</v>
      </c>
      <c r="O30">
        <v>30.2</v>
      </c>
      <c r="P30" t="s">
        <v>39</v>
      </c>
      <c r="Q30">
        <v>55</v>
      </c>
      <c r="R30">
        <v>6</v>
      </c>
      <c r="S30">
        <v>46</v>
      </c>
    </row>
    <row r="31" spans="1:19" hidden="1" x14ac:dyDescent="0.2">
      <c r="A31">
        <v>2015</v>
      </c>
      <c r="B31" t="s">
        <v>31</v>
      </c>
      <c r="C31" t="s">
        <v>32</v>
      </c>
      <c r="D31">
        <v>95.4</v>
      </c>
      <c r="E31">
        <v>307</v>
      </c>
      <c r="F31">
        <v>470</v>
      </c>
      <c r="G31">
        <v>65.3</v>
      </c>
      <c r="H31">
        <v>29.4</v>
      </c>
      <c r="I31">
        <v>3486</v>
      </c>
      <c r="J31">
        <v>7.4</v>
      </c>
      <c r="K31">
        <v>217.9</v>
      </c>
      <c r="L31">
        <v>20</v>
      </c>
      <c r="M31">
        <v>7</v>
      </c>
      <c r="N31">
        <v>154</v>
      </c>
      <c r="O31">
        <v>32.799999999999997</v>
      </c>
      <c r="P31" t="s">
        <v>58</v>
      </c>
      <c r="Q31">
        <v>42</v>
      </c>
      <c r="R31">
        <v>10</v>
      </c>
      <c r="S31">
        <v>45</v>
      </c>
    </row>
    <row r="32" spans="1:19" hidden="1" x14ac:dyDescent="0.2">
      <c r="A32">
        <v>2015</v>
      </c>
      <c r="B32" t="s">
        <v>43</v>
      </c>
      <c r="C32" t="s">
        <v>44</v>
      </c>
      <c r="D32">
        <v>106.2</v>
      </c>
      <c r="E32">
        <v>255</v>
      </c>
      <c r="F32">
        <v>386</v>
      </c>
      <c r="G32">
        <v>66.099999999999994</v>
      </c>
      <c r="H32">
        <v>29.7</v>
      </c>
      <c r="I32">
        <v>3250</v>
      </c>
      <c r="J32">
        <v>8.4</v>
      </c>
      <c r="K32">
        <v>250</v>
      </c>
      <c r="L32">
        <v>25</v>
      </c>
      <c r="M32">
        <v>7</v>
      </c>
      <c r="N32">
        <v>147</v>
      </c>
      <c r="O32">
        <v>38.1</v>
      </c>
      <c r="P32" t="s">
        <v>58</v>
      </c>
      <c r="Q32">
        <v>52</v>
      </c>
      <c r="R32">
        <v>11</v>
      </c>
      <c r="S32">
        <v>20</v>
      </c>
    </row>
    <row r="33" spans="1:19" x14ac:dyDescent="0.2">
      <c r="A33">
        <v>2015</v>
      </c>
      <c r="B33" t="s">
        <v>45</v>
      </c>
      <c r="C33" t="s">
        <v>46</v>
      </c>
      <c r="D33">
        <v>83.1</v>
      </c>
      <c r="E33">
        <v>266</v>
      </c>
      <c r="F33">
        <v>413</v>
      </c>
      <c r="G33">
        <v>64.400000000000006</v>
      </c>
      <c r="H33">
        <v>41.3</v>
      </c>
      <c r="I33">
        <v>2791</v>
      </c>
      <c r="J33">
        <v>6.8</v>
      </c>
      <c r="K33">
        <v>279.10000000000002</v>
      </c>
      <c r="L33">
        <v>14</v>
      </c>
      <c r="M33">
        <v>12</v>
      </c>
      <c r="N33">
        <v>123</v>
      </c>
      <c r="O33">
        <v>29.8</v>
      </c>
      <c r="P33" t="s">
        <v>63</v>
      </c>
      <c r="Q33">
        <v>36</v>
      </c>
      <c r="R33">
        <v>4</v>
      </c>
      <c r="S33">
        <v>16</v>
      </c>
    </row>
    <row r="34" spans="1:19" hidden="1" x14ac:dyDescent="0.2">
      <c r="A34">
        <v>2015</v>
      </c>
      <c r="B34" t="s">
        <v>37</v>
      </c>
      <c r="C34" t="s">
        <v>64</v>
      </c>
      <c r="D34">
        <v>87.7</v>
      </c>
      <c r="E34">
        <v>76</v>
      </c>
      <c r="F34">
        <v>125</v>
      </c>
      <c r="G34">
        <v>60.8</v>
      </c>
      <c r="H34">
        <v>20.8</v>
      </c>
      <c r="I34">
        <v>828</v>
      </c>
      <c r="J34">
        <v>6.6</v>
      </c>
      <c r="K34">
        <v>138</v>
      </c>
      <c r="L34">
        <v>4</v>
      </c>
      <c r="M34">
        <v>1</v>
      </c>
      <c r="N34">
        <v>41</v>
      </c>
      <c r="O34">
        <v>32.799999999999997</v>
      </c>
      <c r="P34" t="s">
        <v>65</v>
      </c>
      <c r="Q34">
        <v>7</v>
      </c>
      <c r="R34">
        <v>2</v>
      </c>
      <c r="S34">
        <v>4</v>
      </c>
    </row>
    <row r="35" spans="1:19" hidden="1" x14ac:dyDescent="0.2">
      <c r="A35">
        <v>2014</v>
      </c>
      <c r="B35" t="s">
        <v>25</v>
      </c>
      <c r="C35" t="s">
        <v>26</v>
      </c>
      <c r="D35">
        <v>97</v>
      </c>
      <c r="E35">
        <v>456</v>
      </c>
      <c r="F35">
        <v>659</v>
      </c>
      <c r="G35">
        <v>69.2</v>
      </c>
      <c r="H35">
        <v>41.2</v>
      </c>
      <c r="I35">
        <v>4952</v>
      </c>
      <c r="J35">
        <v>7.5</v>
      </c>
      <c r="K35">
        <v>309.5</v>
      </c>
      <c r="L35">
        <v>33</v>
      </c>
      <c r="M35">
        <v>17</v>
      </c>
      <c r="N35">
        <v>258</v>
      </c>
      <c r="O35">
        <v>39.200000000000003</v>
      </c>
      <c r="P35" t="s">
        <v>62</v>
      </c>
      <c r="Q35">
        <v>52</v>
      </c>
      <c r="R35">
        <v>10</v>
      </c>
      <c r="S35">
        <v>29</v>
      </c>
    </row>
    <row r="36" spans="1:19" hidden="1" x14ac:dyDescent="0.2">
      <c r="A36">
        <v>2014</v>
      </c>
      <c r="B36" t="s">
        <v>28</v>
      </c>
      <c r="C36" t="s">
        <v>29</v>
      </c>
      <c r="D36">
        <v>103.3</v>
      </c>
      <c r="E36">
        <v>408</v>
      </c>
      <c r="F36">
        <v>608</v>
      </c>
      <c r="G36">
        <v>67.099999999999994</v>
      </c>
      <c r="H36">
        <v>38</v>
      </c>
      <c r="I36">
        <v>4952</v>
      </c>
      <c r="J36">
        <v>8.1</v>
      </c>
      <c r="K36">
        <v>309.5</v>
      </c>
      <c r="L36">
        <v>32</v>
      </c>
      <c r="M36">
        <v>9</v>
      </c>
      <c r="N36">
        <v>240</v>
      </c>
      <c r="O36">
        <v>39.5</v>
      </c>
      <c r="P36" t="s">
        <v>66</v>
      </c>
      <c r="Q36">
        <v>55</v>
      </c>
      <c r="R36">
        <v>15</v>
      </c>
      <c r="S36">
        <v>33</v>
      </c>
    </row>
    <row r="37" spans="1:19" hidden="1" x14ac:dyDescent="0.2">
      <c r="A37">
        <v>2014</v>
      </c>
      <c r="B37" t="s">
        <v>40</v>
      </c>
      <c r="C37" t="s">
        <v>41</v>
      </c>
      <c r="D37">
        <v>92.1</v>
      </c>
      <c r="E37">
        <v>379</v>
      </c>
      <c r="F37">
        <v>601</v>
      </c>
      <c r="G37">
        <v>63.1</v>
      </c>
      <c r="H37">
        <v>37.6</v>
      </c>
      <c r="I37">
        <v>4410</v>
      </c>
      <c r="J37">
        <v>7.3</v>
      </c>
      <c r="K37">
        <v>275.60000000000002</v>
      </c>
      <c r="L37">
        <v>30</v>
      </c>
      <c r="M37">
        <v>14</v>
      </c>
      <c r="N37">
        <v>216</v>
      </c>
      <c r="O37">
        <v>35.9</v>
      </c>
      <c r="P37" t="s">
        <v>58</v>
      </c>
      <c r="Q37">
        <v>52</v>
      </c>
      <c r="R37">
        <v>10</v>
      </c>
      <c r="S37">
        <v>28</v>
      </c>
    </row>
    <row r="38" spans="1:19" hidden="1" x14ac:dyDescent="0.2">
      <c r="A38">
        <v>2014</v>
      </c>
      <c r="B38" t="s">
        <v>48</v>
      </c>
      <c r="C38" t="s">
        <v>49</v>
      </c>
      <c r="D38">
        <v>112.2</v>
      </c>
      <c r="E38">
        <v>341</v>
      </c>
      <c r="F38">
        <v>520</v>
      </c>
      <c r="G38">
        <v>65.599999999999994</v>
      </c>
      <c r="H38">
        <v>32.5</v>
      </c>
      <c r="I38">
        <v>4381</v>
      </c>
      <c r="J38">
        <v>8.4</v>
      </c>
      <c r="K38">
        <v>273.8</v>
      </c>
      <c r="L38">
        <v>38</v>
      </c>
      <c r="M38">
        <v>5</v>
      </c>
      <c r="N38">
        <v>219</v>
      </c>
      <c r="O38">
        <v>42.1</v>
      </c>
      <c r="P38" t="s">
        <v>58</v>
      </c>
      <c r="Q38">
        <v>59</v>
      </c>
      <c r="R38">
        <v>15</v>
      </c>
      <c r="S38">
        <v>28</v>
      </c>
    </row>
    <row r="39" spans="1:19" hidden="1" x14ac:dyDescent="0.2">
      <c r="A39">
        <v>2014</v>
      </c>
      <c r="B39" t="s">
        <v>22</v>
      </c>
      <c r="C39" t="s">
        <v>53</v>
      </c>
      <c r="D39">
        <v>93.8</v>
      </c>
      <c r="E39">
        <v>379</v>
      </c>
      <c r="F39">
        <v>570</v>
      </c>
      <c r="G39">
        <v>66.5</v>
      </c>
      <c r="H39">
        <v>35.6</v>
      </c>
      <c r="I39">
        <v>4286</v>
      </c>
      <c r="J39">
        <v>7.5</v>
      </c>
      <c r="K39">
        <v>267.89999999999998</v>
      </c>
      <c r="L39">
        <v>31</v>
      </c>
      <c r="M39">
        <v>18</v>
      </c>
      <c r="N39">
        <v>213</v>
      </c>
      <c r="O39">
        <v>37.4</v>
      </c>
      <c r="P39" t="s">
        <v>54</v>
      </c>
      <c r="Q39">
        <v>57</v>
      </c>
      <c r="R39">
        <v>9</v>
      </c>
      <c r="S39">
        <v>36</v>
      </c>
    </row>
    <row r="40" spans="1:19" hidden="1" x14ac:dyDescent="0.2">
      <c r="A40">
        <v>2014</v>
      </c>
      <c r="B40" t="s">
        <v>19</v>
      </c>
      <c r="C40" t="s">
        <v>20</v>
      </c>
      <c r="D40">
        <v>97.4</v>
      </c>
      <c r="E40">
        <v>373</v>
      </c>
      <c r="F40">
        <v>582</v>
      </c>
      <c r="G40">
        <v>64.099999999999994</v>
      </c>
      <c r="H40">
        <v>36.4</v>
      </c>
      <c r="I40">
        <v>4109</v>
      </c>
      <c r="J40">
        <v>7.1</v>
      </c>
      <c r="K40">
        <v>256.8</v>
      </c>
      <c r="L40">
        <v>33</v>
      </c>
      <c r="M40">
        <v>9</v>
      </c>
      <c r="N40">
        <v>220</v>
      </c>
      <c r="O40">
        <v>37.799999999999997</v>
      </c>
      <c r="P40" t="s">
        <v>62</v>
      </c>
      <c r="Q40">
        <v>44</v>
      </c>
      <c r="R40">
        <v>8</v>
      </c>
      <c r="S40">
        <v>21</v>
      </c>
    </row>
    <row r="41" spans="1:19" x14ac:dyDescent="0.2">
      <c r="A41">
        <v>2014</v>
      </c>
      <c r="B41" t="s">
        <v>45</v>
      </c>
      <c r="C41" t="s">
        <v>46</v>
      </c>
      <c r="D41">
        <v>91</v>
      </c>
      <c r="E41">
        <v>344</v>
      </c>
      <c r="F41">
        <v>554</v>
      </c>
      <c r="G41">
        <v>62.1</v>
      </c>
      <c r="H41">
        <v>34.6</v>
      </c>
      <c r="I41">
        <v>3986</v>
      </c>
      <c r="J41">
        <v>7.2</v>
      </c>
      <c r="K41">
        <v>249.1</v>
      </c>
      <c r="L41">
        <v>27</v>
      </c>
      <c r="M41">
        <v>12</v>
      </c>
      <c r="N41">
        <v>194</v>
      </c>
      <c r="O41">
        <v>35</v>
      </c>
      <c r="P41" t="s">
        <v>58</v>
      </c>
      <c r="Q41">
        <v>50</v>
      </c>
      <c r="R41">
        <v>7</v>
      </c>
      <c r="S41">
        <v>19</v>
      </c>
    </row>
    <row r="42" spans="1:19" hidden="1" x14ac:dyDescent="0.2">
      <c r="A42">
        <v>2014</v>
      </c>
      <c r="B42" t="s">
        <v>34</v>
      </c>
      <c r="C42" t="s">
        <v>35</v>
      </c>
      <c r="D42">
        <v>95</v>
      </c>
      <c r="E42">
        <v>285</v>
      </c>
      <c r="F42">
        <v>452</v>
      </c>
      <c r="G42">
        <v>63.1</v>
      </c>
      <c r="H42">
        <v>28.2</v>
      </c>
      <c r="I42">
        <v>3475</v>
      </c>
      <c r="J42">
        <v>7.7</v>
      </c>
      <c r="K42">
        <v>217.2</v>
      </c>
      <c r="L42">
        <v>20</v>
      </c>
      <c r="M42">
        <v>7</v>
      </c>
      <c r="N42">
        <v>159</v>
      </c>
      <c r="O42">
        <v>35.200000000000003</v>
      </c>
      <c r="P42" t="s">
        <v>58</v>
      </c>
      <c r="Q42">
        <v>54</v>
      </c>
      <c r="R42">
        <v>8</v>
      </c>
      <c r="S42">
        <v>42</v>
      </c>
    </row>
    <row r="43" spans="1:19" hidden="1" x14ac:dyDescent="0.2">
      <c r="A43">
        <v>2014</v>
      </c>
      <c r="B43" t="s">
        <v>43</v>
      </c>
      <c r="C43" t="s">
        <v>44</v>
      </c>
      <c r="D43">
        <v>83.5</v>
      </c>
      <c r="E43">
        <v>309</v>
      </c>
      <c r="F43">
        <v>481</v>
      </c>
      <c r="G43">
        <v>64.2</v>
      </c>
      <c r="H43">
        <v>30.1</v>
      </c>
      <c r="I43">
        <v>3398</v>
      </c>
      <c r="J43">
        <v>7.1</v>
      </c>
      <c r="K43">
        <v>212.4</v>
      </c>
      <c r="L43">
        <v>19</v>
      </c>
      <c r="M43">
        <v>17</v>
      </c>
      <c r="N43">
        <v>158</v>
      </c>
      <c r="O43">
        <v>32.799999999999997</v>
      </c>
      <c r="P43" t="s">
        <v>67</v>
      </c>
      <c r="Q43">
        <v>33</v>
      </c>
      <c r="R43">
        <v>7</v>
      </c>
      <c r="S43">
        <v>21</v>
      </c>
    </row>
    <row r="44" spans="1:19" hidden="1" x14ac:dyDescent="0.2">
      <c r="A44">
        <v>2014</v>
      </c>
      <c r="B44" t="s">
        <v>31</v>
      </c>
      <c r="C44" t="s">
        <v>32</v>
      </c>
      <c r="D44">
        <v>93.4</v>
      </c>
      <c r="E44">
        <v>303</v>
      </c>
      <c r="F44">
        <v>464</v>
      </c>
      <c r="G44">
        <v>65.3</v>
      </c>
      <c r="H44">
        <v>30.9</v>
      </c>
      <c r="I44">
        <v>3265</v>
      </c>
      <c r="J44">
        <v>7</v>
      </c>
      <c r="K44">
        <v>217.7</v>
      </c>
      <c r="L44">
        <v>18</v>
      </c>
      <c r="M44">
        <v>6</v>
      </c>
      <c r="N44">
        <v>175</v>
      </c>
      <c r="O44">
        <v>37.700000000000003</v>
      </c>
      <c r="P44" t="s">
        <v>68</v>
      </c>
      <c r="Q44">
        <v>40</v>
      </c>
      <c r="R44">
        <v>3</v>
      </c>
      <c r="S44">
        <v>45</v>
      </c>
    </row>
    <row r="45" spans="1:19" hidden="1" x14ac:dyDescent="0.2">
      <c r="A45">
        <v>2014</v>
      </c>
      <c r="B45" t="s">
        <v>37</v>
      </c>
      <c r="C45" t="s">
        <v>69</v>
      </c>
      <c r="D45">
        <v>72.2</v>
      </c>
      <c r="E45">
        <v>45</v>
      </c>
      <c r="F45">
        <v>77</v>
      </c>
      <c r="G45">
        <v>58.4</v>
      </c>
      <c r="H45">
        <v>38.5</v>
      </c>
      <c r="I45">
        <v>435</v>
      </c>
      <c r="J45">
        <v>5.6</v>
      </c>
      <c r="K45">
        <v>217.5</v>
      </c>
      <c r="L45">
        <v>2</v>
      </c>
      <c r="M45">
        <v>2</v>
      </c>
      <c r="N45">
        <v>21</v>
      </c>
      <c r="O45">
        <v>27.3</v>
      </c>
      <c r="P45" t="s">
        <v>70</v>
      </c>
      <c r="Q45">
        <v>6</v>
      </c>
      <c r="R45">
        <v>0</v>
      </c>
      <c r="S45">
        <v>3</v>
      </c>
    </row>
    <row r="46" spans="1:19" hidden="1" x14ac:dyDescent="0.2">
      <c r="A46">
        <v>2013</v>
      </c>
      <c r="B46" t="s">
        <v>25</v>
      </c>
      <c r="C46" t="s">
        <v>26</v>
      </c>
      <c r="D46">
        <v>104.7</v>
      </c>
      <c r="E46">
        <v>446</v>
      </c>
      <c r="F46">
        <v>650</v>
      </c>
      <c r="G46">
        <v>68.599999999999994</v>
      </c>
      <c r="H46">
        <v>40.6</v>
      </c>
      <c r="I46">
        <v>5162</v>
      </c>
      <c r="J46">
        <v>7.9</v>
      </c>
      <c r="K46">
        <v>322.60000000000002</v>
      </c>
      <c r="L46">
        <v>39</v>
      </c>
      <c r="M46">
        <v>12</v>
      </c>
      <c r="N46">
        <v>244</v>
      </c>
      <c r="O46">
        <v>37.5</v>
      </c>
      <c r="P46" t="s">
        <v>60</v>
      </c>
      <c r="Q46">
        <v>67</v>
      </c>
      <c r="R46">
        <v>15</v>
      </c>
      <c r="S46">
        <v>37</v>
      </c>
    </row>
    <row r="47" spans="1:19" hidden="1" x14ac:dyDescent="0.2">
      <c r="A47">
        <v>2013</v>
      </c>
      <c r="B47" t="s">
        <v>22</v>
      </c>
      <c r="C47" t="s">
        <v>53</v>
      </c>
      <c r="D47">
        <v>105.5</v>
      </c>
      <c r="E47">
        <v>378</v>
      </c>
      <c r="F47">
        <v>544</v>
      </c>
      <c r="G47">
        <v>69.5</v>
      </c>
      <c r="H47">
        <v>34</v>
      </c>
      <c r="I47">
        <v>4478</v>
      </c>
      <c r="J47">
        <v>8.1999999999999993</v>
      </c>
      <c r="K47">
        <v>279.89999999999998</v>
      </c>
      <c r="L47">
        <v>32</v>
      </c>
      <c r="M47">
        <v>11</v>
      </c>
      <c r="N47">
        <v>230</v>
      </c>
      <c r="O47">
        <v>42.3</v>
      </c>
      <c r="P47" t="s">
        <v>65</v>
      </c>
      <c r="Q47">
        <v>60</v>
      </c>
      <c r="R47">
        <v>6</v>
      </c>
      <c r="S47">
        <v>30</v>
      </c>
    </row>
    <row r="48" spans="1:19" hidden="1" x14ac:dyDescent="0.2">
      <c r="A48">
        <v>2013</v>
      </c>
      <c r="B48" t="s">
        <v>19</v>
      </c>
      <c r="C48" t="s">
        <v>20</v>
      </c>
      <c r="D48">
        <v>87.3</v>
      </c>
      <c r="E48">
        <v>380</v>
      </c>
      <c r="F48">
        <v>628</v>
      </c>
      <c r="G48">
        <v>60.5</v>
      </c>
      <c r="H48">
        <v>39.200000000000003</v>
      </c>
      <c r="I48">
        <v>4343</v>
      </c>
      <c r="J48">
        <v>6.9</v>
      </c>
      <c r="K48">
        <v>271.39999999999998</v>
      </c>
      <c r="L48">
        <v>25</v>
      </c>
      <c r="M48">
        <v>11</v>
      </c>
      <c r="N48">
        <v>225</v>
      </c>
      <c r="O48">
        <v>35.799999999999997</v>
      </c>
      <c r="P48" t="s">
        <v>67</v>
      </c>
      <c r="Q48">
        <v>49</v>
      </c>
      <c r="R48">
        <v>8</v>
      </c>
      <c r="S48">
        <v>40</v>
      </c>
    </row>
    <row r="49" spans="1:19" hidden="1" x14ac:dyDescent="0.2">
      <c r="A49">
        <v>2013</v>
      </c>
      <c r="B49" t="s">
        <v>43</v>
      </c>
      <c r="C49" t="s">
        <v>44</v>
      </c>
      <c r="D49">
        <v>88.8</v>
      </c>
      <c r="E49">
        <v>363</v>
      </c>
      <c r="F49">
        <v>586</v>
      </c>
      <c r="G49">
        <v>61.9</v>
      </c>
      <c r="H49">
        <v>36.6</v>
      </c>
      <c r="I49">
        <v>4293</v>
      </c>
      <c r="J49">
        <v>7.3</v>
      </c>
      <c r="K49">
        <v>268.3</v>
      </c>
      <c r="L49">
        <v>33</v>
      </c>
      <c r="M49">
        <v>20</v>
      </c>
      <c r="N49">
        <v>204</v>
      </c>
      <c r="O49">
        <v>34.799999999999997</v>
      </c>
      <c r="P49" t="s">
        <v>71</v>
      </c>
      <c r="Q49">
        <v>56</v>
      </c>
      <c r="R49">
        <v>15</v>
      </c>
      <c r="S49">
        <v>29</v>
      </c>
    </row>
    <row r="50" spans="1:19" hidden="1" x14ac:dyDescent="0.2">
      <c r="A50">
        <v>2013</v>
      </c>
      <c r="B50" t="s">
        <v>28</v>
      </c>
      <c r="C50" t="s">
        <v>29</v>
      </c>
      <c r="D50">
        <v>92</v>
      </c>
      <c r="E50">
        <v>375</v>
      </c>
      <c r="F50">
        <v>584</v>
      </c>
      <c r="G50">
        <v>64.2</v>
      </c>
      <c r="H50">
        <v>36.5</v>
      </c>
      <c r="I50">
        <v>4261</v>
      </c>
      <c r="J50">
        <v>7.3</v>
      </c>
      <c r="K50">
        <v>266.3</v>
      </c>
      <c r="L50">
        <v>28</v>
      </c>
      <c r="M50">
        <v>14</v>
      </c>
      <c r="N50">
        <v>205</v>
      </c>
      <c r="O50">
        <v>35.1</v>
      </c>
      <c r="P50" t="s">
        <v>72</v>
      </c>
      <c r="Q50">
        <v>60</v>
      </c>
      <c r="R50">
        <v>10</v>
      </c>
      <c r="S50">
        <v>42</v>
      </c>
    </row>
    <row r="51" spans="1:19" x14ac:dyDescent="0.2">
      <c r="A51">
        <v>2013</v>
      </c>
      <c r="B51" t="s">
        <v>45</v>
      </c>
      <c r="C51" t="s">
        <v>46</v>
      </c>
      <c r="D51">
        <v>73.099999999999994</v>
      </c>
      <c r="E51">
        <v>362</v>
      </c>
      <c r="F51">
        <v>614</v>
      </c>
      <c r="G51">
        <v>59</v>
      </c>
      <c r="H51">
        <v>38.4</v>
      </c>
      <c r="I51">
        <v>3912</v>
      </c>
      <c r="J51">
        <v>6.4</v>
      </c>
      <c r="K51">
        <v>244.5</v>
      </c>
      <c r="L51">
        <v>19</v>
      </c>
      <c r="M51">
        <v>22</v>
      </c>
      <c r="N51">
        <v>189</v>
      </c>
      <c r="O51">
        <v>30.8</v>
      </c>
      <c r="P51" t="s">
        <v>73</v>
      </c>
      <c r="Q51">
        <v>45</v>
      </c>
      <c r="R51">
        <v>14</v>
      </c>
      <c r="S51">
        <v>48</v>
      </c>
    </row>
    <row r="52" spans="1:19" hidden="1" x14ac:dyDescent="0.2">
      <c r="A52">
        <v>2013</v>
      </c>
      <c r="B52" t="s">
        <v>40</v>
      </c>
      <c r="C52" t="s">
        <v>41</v>
      </c>
      <c r="D52">
        <v>69.400000000000006</v>
      </c>
      <c r="E52">
        <v>317</v>
      </c>
      <c r="F52">
        <v>551</v>
      </c>
      <c r="G52">
        <v>57.5</v>
      </c>
      <c r="H52">
        <v>34.4</v>
      </c>
      <c r="I52">
        <v>3818</v>
      </c>
      <c r="J52">
        <v>6.9</v>
      </c>
      <c r="K52">
        <v>238.6</v>
      </c>
      <c r="L52">
        <v>18</v>
      </c>
      <c r="M52">
        <v>27</v>
      </c>
      <c r="N52">
        <v>174</v>
      </c>
      <c r="O52">
        <v>31.6</v>
      </c>
      <c r="P52" t="s">
        <v>68</v>
      </c>
      <c r="Q52">
        <v>54</v>
      </c>
      <c r="R52">
        <v>7</v>
      </c>
      <c r="S52">
        <v>39</v>
      </c>
    </row>
    <row r="53" spans="1:19" hidden="1" x14ac:dyDescent="0.2">
      <c r="A53">
        <v>2013</v>
      </c>
      <c r="B53" t="s">
        <v>34</v>
      </c>
      <c r="C53" t="s">
        <v>35</v>
      </c>
      <c r="D53">
        <v>101.2</v>
      </c>
      <c r="E53">
        <v>257</v>
      </c>
      <c r="F53">
        <v>407</v>
      </c>
      <c r="G53">
        <v>63.1</v>
      </c>
      <c r="H53">
        <v>25.4</v>
      </c>
      <c r="I53">
        <v>3357</v>
      </c>
      <c r="J53">
        <v>8.1999999999999993</v>
      </c>
      <c r="K53">
        <v>209.8</v>
      </c>
      <c r="L53">
        <v>26</v>
      </c>
      <c r="M53">
        <v>9</v>
      </c>
      <c r="N53">
        <v>153</v>
      </c>
      <c r="O53">
        <v>37.6</v>
      </c>
      <c r="P53" t="s">
        <v>58</v>
      </c>
      <c r="Q53">
        <v>49</v>
      </c>
      <c r="R53">
        <v>10</v>
      </c>
      <c r="S53">
        <v>44</v>
      </c>
    </row>
    <row r="54" spans="1:19" hidden="1" x14ac:dyDescent="0.2">
      <c r="A54">
        <v>2013</v>
      </c>
      <c r="B54" t="s">
        <v>31</v>
      </c>
      <c r="C54" t="s">
        <v>32</v>
      </c>
      <c r="D54">
        <v>89.1</v>
      </c>
      <c r="E54">
        <v>308</v>
      </c>
      <c r="F54">
        <v>508</v>
      </c>
      <c r="G54">
        <v>60.6</v>
      </c>
      <c r="H54">
        <v>33.9</v>
      </c>
      <c r="I54">
        <v>3313</v>
      </c>
      <c r="J54">
        <v>6.5</v>
      </c>
      <c r="K54">
        <v>220.9</v>
      </c>
      <c r="L54">
        <v>23</v>
      </c>
      <c r="M54">
        <v>7</v>
      </c>
      <c r="N54">
        <v>165</v>
      </c>
      <c r="O54">
        <v>32.5</v>
      </c>
      <c r="P54" t="s">
        <v>74</v>
      </c>
      <c r="Q54">
        <v>42</v>
      </c>
      <c r="R54">
        <v>6</v>
      </c>
      <c r="S54">
        <v>39</v>
      </c>
    </row>
    <row r="55" spans="1:19" hidden="1" x14ac:dyDescent="0.2">
      <c r="A55">
        <v>2013</v>
      </c>
      <c r="B55" t="s">
        <v>48</v>
      </c>
      <c r="C55" t="s">
        <v>49</v>
      </c>
      <c r="D55">
        <v>104.9</v>
      </c>
      <c r="E55">
        <v>193</v>
      </c>
      <c r="F55">
        <v>290</v>
      </c>
      <c r="G55">
        <v>66.599999999999994</v>
      </c>
      <c r="H55">
        <v>32.200000000000003</v>
      </c>
      <c r="I55">
        <v>2536</v>
      </c>
      <c r="J55">
        <v>8.6999999999999993</v>
      </c>
      <c r="K55">
        <v>281.8</v>
      </c>
      <c r="L55">
        <v>17</v>
      </c>
      <c r="M55">
        <v>6</v>
      </c>
      <c r="N55">
        <v>108</v>
      </c>
      <c r="O55">
        <v>37.200000000000003</v>
      </c>
      <c r="P55" t="s">
        <v>75</v>
      </c>
      <c r="Q55">
        <v>35</v>
      </c>
      <c r="R55">
        <v>7</v>
      </c>
      <c r="S55">
        <v>21</v>
      </c>
    </row>
    <row r="56" spans="1:19" hidden="1" x14ac:dyDescent="0.2">
      <c r="A56">
        <v>2013</v>
      </c>
      <c r="B56" t="s">
        <v>37</v>
      </c>
      <c r="C56" t="s">
        <v>69</v>
      </c>
      <c r="D56">
        <v>78.2</v>
      </c>
      <c r="E56">
        <v>137</v>
      </c>
      <c r="F56">
        <v>253</v>
      </c>
      <c r="G56">
        <v>54.2</v>
      </c>
      <c r="H56">
        <v>31.6</v>
      </c>
      <c r="I56">
        <v>1760</v>
      </c>
      <c r="J56">
        <v>7</v>
      </c>
      <c r="K56">
        <v>220</v>
      </c>
      <c r="L56">
        <v>9</v>
      </c>
      <c r="M56">
        <v>6</v>
      </c>
      <c r="N56">
        <v>76</v>
      </c>
      <c r="O56">
        <v>30</v>
      </c>
      <c r="P56" t="s">
        <v>47</v>
      </c>
      <c r="Q56">
        <v>26</v>
      </c>
      <c r="R56">
        <v>6</v>
      </c>
      <c r="S56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5C7AD-2CA8-ED44-80B7-F48C9EA0C758}">
  <dimension ref="A1:V81"/>
  <sheetViews>
    <sheetView tabSelected="1" topLeftCell="E34" zoomScale="75" workbookViewId="0">
      <selection activeCell="N80" sqref="N80"/>
    </sheetView>
  </sheetViews>
  <sheetFormatPr baseColWidth="10" defaultColWidth="10.83203125" defaultRowHeight="15" x14ac:dyDescent="0.2"/>
  <cols>
    <col min="1" max="1" width="13.1640625" bestFit="1" customWidth="1"/>
    <col min="2" max="11" width="11" bestFit="1" customWidth="1"/>
    <col min="13" max="17" width="11" bestFit="1" customWidth="1"/>
    <col min="18" max="18" width="11.83203125" bestFit="1" customWidth="1"/>
    <col min="19" max="19" width="11.33203125" bestFit="1" customWidth="1"/>
  </cols>
  <sheetData>
    <row r="1" spans="1:18" x14ac:dyDescent="0.2">
      <c r="B1" t="s">
        <v>76</v>
      </c>
      <c r="C1" t="s">
        <v>77</v>
      </c>
      <c r="D1" t="s">
        <v>2</v>
      </c>
      <c r="E1" t="s">
        <v>78</v>
      </c>
      <c r="F1" t="s">
        <v>79</v>
      </c>
    </row>
    <row r="2" spans="1:18" x14ac:dyDescent="0.2">
      <c r="A2" s="5" t="s">
        <v>80</v>
      </c>
      <c r="B2" s="19">
        <v>2017</v>
      </c>
      <c r="C2" s="2" t="s">
        <v>45</v>
      </c>
      <c r="D2" s="2" t="s">
        <v>46</v>
      </c>
      <c r="E2" s="2">
        <v>80.400000000000006</v>
      </c>
      <c r="F2">
        <f>MEDIAN(E2:E6)</f>
        <v>83.1</v>
      </c>
      <c r="H2" t="s">
        <v>81</v>
      </c>
    </row>
    <row r="3" spans="1:18" x14ac:dyDescent="0.2">
      <c r="A3" s="5" t="s">
        <v>82</v>
      </c>
      <c r="B3" s="19">
        <v>2016</v>
      </c>
      <c r="C3" s="2" t="s">
        <v>45</v>
      </c>
      <c r="D3" s="2" t="s">
        <v>46</v>
      </c>
      <c r="E3" s="2">
        <v>83.5</v>
      </c>
      <c r="H3" t="s">
        <v>83</v>
      </c>
      <c r="I3" t="s">
        <v>84</v>
      </c>
      <c r="J3" t="s">
        <v>85</v>
      </c>
      <c r="K3" t="s">
        <v>86</v>
      </c>
      <c r="L3" t="s">
        <v>87</v>
      </c>
      <c r="M3" t="s">
        <v>37</v>
      </c>
      <c r="N3" t="s">
        <v>19</v>
      </c>
      <c r="O3" t="s">
        <v>22</v>
      </c>
      <c r="P3" t="s">
        <v>88</v>
      </c>
      <c r="Q3" t="s">
        <v>25</v>
      </c>
      <c r="R3" t="s">
        <v>89</v>
      </c>
    </row>
    <row r="4" spans="1:18" x14ac:dyDescent="0.2">
      <c r="A4" s="5" t="s">
        <v>90</v>
      </c>
      <c r="B4" s="19">
        <v>2015</v>
      </c>
      <c r="C4" s="2" t="s">
        <v>45</v>
      </c>
      <c r="D4" s="2" t="s">
        <v>46</v>
      </c>
      <c r="E4" s="2">
        <v>83.1</v>
      </c>
      <c r="H4">
        <f>ABS(E2-$F$2)</f>
        <v>2.6999999999999886</v>
      </c>
      <c r="I4">
        <f>ABS(E7-$F$7)</f>
        <v>7</v>
      </c>
      <c r="J4">
        <f>ABS(E12-$F$12)</f>
        <v>11.299999999999997</v>
      </c>
      <c r="K4">
        <f>ABS(E17-$F$17)</f>
        <v>2.2000000000000028</v>
      </c>
      <c r="L4">
        <f>ABS(E22-$F$22)</f>
        <v>1.0999999999999943</v>
      </c>
      <c r="M4">
        <f>ABS(E27-$F$27)</f>
        <v>20.099999999999994</v>
      </c>
      <c r="N4">
        <f>ABS(E32-$F$32)</f>
        <v>0.59999999999999432</v>
      </c>
      <c r="O4">
        <f>ABS(E37-$F$37)</f>
        <v>2.2000000000000028</v>
      </c>
      <c r="P4">
        <f>ABS(E42-$F$42)</f>
        <v>5.5999999999999943</v>
      </c>
      <c r="Q4">
        <f>ABS(E47-$F$47)</f>
        <v>2.2000000000000028</v>
      </c>
      <c r="R4">
        <f>ABS(B55-$B$61)</f>
        <v>0</v>
      </c>
    </row>
    <row r="5" spans="1:18" x14ac:dyDescent="0.2">
      <c r="A5" s="5" t="s">
        <v>91</v>
      </c>
      <c r="B5" s="19">
        <v>2014</v>
      </c>
      <c r="C5" s="2" t="s">
        <v>45</v>
      </c>
      <c r="D5" s="2" t="s">
        <v>46</v>
      </c>
      <c r="E5" s="2">
        <v>91</v>
      </c>
      <c r="H5">
        <f>ABS(E3-$F$2)</f>
        <v>0.40000000000000568</v>
      </c>
      <c r="I5">
        <f t="shared" ref="I5:I8" si="0">ABS(E8-$F$7)</f>
        <v>0</v>
      </c>
      <c r="J5">
        <f t="shared" ref="J5:J8" si="1">ABS(E13-$F$12)</f>
        <v>2.2000000000000028</v>
      </c>
      <c r="K5">
        <f t="shared" ref="K5:K8" si="2">ABS(E18-$F$17)</f>
        <v>3</v>
      </c>
      <c r="L5">
        <f t="shared" ref="L5:L8" si="3">ABS(E23-$F$22)</f>
        <v>0.90000000000000568</v>
      </c>
      <c r="M5">
        <f t="shared" ref="M5:M8" si="4">ABS(E28-$F$27)</f>
        <v>1.7999999999999972</v>
      </c>
      <c r="N5">
        <f t="shared" ref="N5:N8" si="5">ABS(E33-$F$32)</f>
        <v>10</v>
      </c>
      <c r="O5">
        <f t="shared" ref="O5:O8" si="6">ABS(E38-$F$37)</f>
        <v>5.8999999999999915</v>
      </c>
      <c r="P5">
        <f t="shared" ref="P5:P8" si="7">ABS(E43-$F$42)</f>
        <v>0</v>
      </c>
      <c r="Q5">
        <f t="shared" ref="Q5:Q8" si="8">ABS(E48-$F$47)</f>
        <v>0</v>
      </c>
      <c r="R5">
        <f t="shared" ref="R5:R8" si="9">ABS(B56-$B$61)</f>
        <v>2.8000000000000114</v>
      </c>
    </row>
    <row r="6" spans="1:18" x14ac:dyDescent="0.2">
      <c r="A6" s="5" t="s">
        <v>92</v>
      </c>
      <c r="B6" s="19">
        <v>2013</v>
      </c>
      <c r="C6" s="2" t="s">
        <v>45</v>
      </c>
      <c r="D6" s="2" t="s">
        <v>46</v>
      </c>
      <c r="E6" s="2">
        <v>73.099999999999994</v>
      </c>
      <c r="H6">
        <f t="shared" ref="H6:H8" si="10">ABS(E4-$F$2)</f>
        <v>0</v>
      </c>
      <c r="I6">
        <f t="shared" si="0"/>
        <v>11.5</v>
      </c>
      <c r="J6">
        <f t="shared" si="1"/>
        <v>2</v>
      </c>
      <c r="K6">
        <f t="shared" si="2"/>
        <v>17.400000000000006</v>
      </c>
      <c r="L6">
        <f t="shared" si="3"/>
        <v>0</v>
      </c>
      <c r="M6">
        <f t="shared" si="4"/>
        <v>9.5</v>
      </c>
      <c r="N6">
        <f t="shared" si="5"/>
        <v>0</v>
      </c>
      <c r="O6">
        <f t="shared" si="6"/>
        <v>0</v>
      </c>
      <c r="P6">
        <f t="shared" si="7"/>
        <v>7.5999999999999943</v>
      </c>
      <c r="Q6">
        <f t="shared" si="8"/>
        <v>0.70000000000000284</v>
      </c>
      <c r="R6">
        <f t="shared" si="9"/>
        <v>14.699999999999989</v>
      </c>
    </row>
    <row r="7" spans="1:18" x14ac:dyDescent="0.2">
      <c r="A7" t="s">
        <v>93</v>
      </c>
      <c r="B7" s="19">
        <v>2017</v>
      </c>
      <c r="C7" s="2" t="s">
        <v>48</v>
      </c>
      <c r="D7" s="2" t="s">
        <v>49</v>
      </c>
      <c r="E7" s="2">
        <v>97.2</v>
      </c>
      <c r="F7">
        <f>MEDIAN(E7:E11)</f>
        <v>104.2</v>
      </c>
      <c r="H7">
        <f t="shared" si="10"/>
        <v>7.9000000000000057</v>
      </c>
      <c r="I7">
        <f t="shared" si="0"/>
        <v>8</v>
      </c>
      <c r="J7">
        <f t="shared" si="1"/>
        <v>0</v>
      </c>
      <c r="K7">
        <f t="shared" si="2"/>
        <v>5.2999999999999972</v>
      </c>
      <c r="L7">
        <f t="shared" si="3"/>
        <v>8.7999999999999972</v>
      </c>
      <c r="M7">
        <f t="shared" si="4"/>
        <v>6</v>
      </c>
      <c r="N7">
        <f t="shared" si="5"/>
        <v>4.7999999999999972</v>
      </c>
      <c r="O7">
        <f t="shared" si="6"/>
        <v>0</v>
      </c>
      <c r="P7">
        <f t="shared" si="7"/>
        <v>6.0999999999999943</v>
      </c>
      <c r="Q7">
        <f t="shared" si="8"/>
        <v>4.7000000000000028</v>
      </c>
      <c r="R7">
        <f t="shared" si="9"/>
        <v>0.40000000000000568</v>
      </c>
    </row>
    <row r="8" spans="1:18" x14ac:dyDescent="0.2">
      <c r="B8" s="19">
        <v>2016</v>
      </c>
      <c r="C8" s="2" t="s">
        <v>48</v>
      </c>
      <c r="D8" s="2" t="s">
        <v>49</v>
      </c>
      <c r="E8" s="2">
        <v>104.2</v>
      </c>
      <c r="H8">
        <f t="shared" si="10"/>
        <v>10</v>
      </c>
      <c r="I8">
        <f t="shared" si="0"/>
        <v>0.70000000000000284</v>
      </c>
      <c r="J8">
        <f t="shared" si="1"/>
        <v>4.3000000000000114</v>
      </c>
      <c r="K8">
        <f t="shared" si="2"/>
        <v>0</v>
      </c>
      <c r="L8">
        <f t="shared" si="3"/>
        <v>2.5</v>
      </c>
      <c r="M8">
        <f t="shared" si="4"/>
        <v>0</v>
      </c>
      <c r="N8">
        <f t="shared" si="5"/>
        <v>14.900000000000006</v>
      </c>
      <c r="O8">
        <f t="shared" si="6"/>
        <v>11.700000000000003</v>
      </c>
      <c r="P8">
        <f t="shared" si="7"/>
        <v>16.599999999999994</v>
      </c>
      <c r="Q8">
        <f t="shared" si="8"/>
        <v>3</v>
      </c>
      <c r="R8">
        <f t="shared" si="9"/>
        <v>5.7999999999999972</v>
      </c>
    </row>
    <row r="9" spans="1:18" ht="16" thickBot="1" x14ac:dyDescent="0.25">
      <c r="B9" s="19">
        <v>2015</v>
      </c>
      <c r="C9" s="2" t="s">
        <v>48</v>
      </c>
      <c r="D9" s="2" t="s">
        <v>49</v>
      </c>
      <c r="E9" s="2">
        <v>92.7</v>
      </c>
    </row>
    <row r="10" spans="1:18" x14ac:dyDescent="0.2">
      <c r="B10" s="19">
        <v>2014</v>
      </c>
      <c r="C10" s="2" t="s">
        <v>48</v>
      </c>
      <c r="D10" s="2" t="s">
        <v>49</v>
      </c>
      <c r="E10" s="2">
        <v>112.2</v>
      </c>
      <c r="H10" t="s">
        <v>94</v>
      </c>
      <c r="M10" s="9" t="s">
        <v>95</v>
      </c>
      <c r="N10" s="10"/>
      <c r="O10" s="10"/>
      <c r="P10" s="10"/>
      <c r="Q10" s="11"/>
    </row>
    <row r="11" spans="1:18" x14ac:dyDescent="0.2">
      <c r="B11" s="19">
        <v>2013</v>
      </c>
      <c r="C11" s="2" t="s">
        <v>48</v>
      </c>
      <c r="D11" s="2" t="s">
        <v>49</v>
      </c>
      <c r="E11" s="2">
        <v>104.9</v>
      </c>
      <c r="H11" s="6" t="s">
        <v>96</v>
      </c>
      <c r="M11" s="16" t="s">
        <v>97</v>
      </c>
      <c r="N11" s="8"/>
      <c r="O11" s="8"/>
      <c r="P11" s="8"/>
      <c r="Q11" s="17"/>
    </row>
    <row r="12" spans="1:18" x14ac:dyDescent="0.2">
      <c r="B12" s="19">
        <v>2017</v>
      </c>
      <c r="C12" s="2" t="s">
        <v>31</v>
      </c>
      <c r="D12" s="2" t="s">
        <v>32</v>
      </c>
      <c r="E12" s="2">
        <v>104.7</v>
      </c>
      <c r="F12">
        <f>MEDIAN(E12:E16)</f>
        <v>93.4</v>
      </c>
      <c r="H12" s="6" t="s">
        <v>98</v>
      </c>
      <c r="M12" s="16" t="s">
        <v>99</v>
      </c>
      <c r="N12" s="8"/>
      <c r="O12" s="8"/>
      <c r="P12" s="8"/>
      <c r="Q12" s="17"/>
    </row>
    <row r="13" spans="1:18" ht="16" thickBot="1" x14ac:dyDescent="0.25">
      <c r="B13" s="19">
        <v>2016</v>
      </c>
      <c r="C13" s="2" t="s">
        <v>31</v>
      </c>
      <c r="D13" s="2" t="s">
        <v>32</v>
      </c>
      <c r="E13" s="2">
        <v>91.2</v>
      </c>
      <c r="M13" s="12" t="s">
        <v>100</v>
      </c>
      <c r="N13" s="13"/>
      <c r="O13" s="13"/>
      <c r="P13" s="13"/>
      <c r="Q13" s="14"/>
    </row>
    <row r="14" spans="1:18" x14ac:dyDescent="0.2">
      <c r="B14" s="19">
        <v>2015</v>
      </c>
      <c r="C14" s="2" t="s">
        <v>31</v>
      </c>
      <c r="D14" s="2" t="s">
        <v>32</v>
      </c>
      <c r="E14" s="2">
        <v>95.4</v>
      </c>
    </row>
    <row r="15" spans="1:18" x14ac:dyDescent="0.2">
      <c r="B15" s="19">
        <v>2014</v>
      </c>
      <c r="C15" s="2" t="s">
        <v>31</v>
      </c>
      <c r="D15" s="2" t="s">
        <v>32</v>
      </c>
      <c r="E15" s="2">
        <v>93.4</v>
      </c>
    </row>
    <row r="16" spans="1:18" ht="16" thickBot="1" x14ac:dyDescent="0.25">
      <c r="B16" s="19">
        <v>2013</v>
      </c>
      <c r="C16" s="2" t="s">
        <v>31</v>
      </c>
      <c r="D16" s="2" t="s">
        <v>32</v>
      </c>
      <c r="E16" s="2">
        <v>89.1</v>
      </c>
      <c r="H16" t="s">
        <v>101</v>
      </c>
    </row>
    <row r="17" spans="2:14" x14ac:dyDescent="0.2">
      <c r="B17" s="19">
        <v>2017</v>
      </c>
      <c r="C17" s="2" t="s">
        <v>43</v>
      </c>
      <c r="D17" s="2" t="s">
        <v>44</v>
      </c>
      <c r="E17" s="2">
        <v>86.6</v>
      </c>
      <c r="F17">
        <f>MEDIAN(E17:E21)</f>
        <v>88.8</v>
      </c>
      <c r="H17" s="4" t="s">
        <v>102</v>
      </c>
      <c r="I17" s="4" t="s">
        <v>103</v>
      </c>
      <c r="J17" s="4" t="s">
        <v>104</v>
      </c>
      <c r="K17" s="4" t="s">
        <v>105</v>
      </c>
      <c r="L17" s="4" t="s">
        <v>106</v>
      </c>
    </row>
    <row r="18" spans="2:14" x14ac:dyDescent="0.2">
      <c r="B18" s="19">
        <v>2016</v>
      </c>
      <c r="C18" s="2" t="s">
        <v>43</v>
      </c>
      <c r="D18" s="2" t="s">
        <v>44</v>
      </c>
      <c r="E18" s="2">
        <v>91.8</v>
      </c>
      <c r="H18" t="s">
        <v>83</v>
      </c>
      <c r="I18">
        <v>5</v>
      </c>
      <c r="J18">
        <v>21</v>
      </c>
      <c r="K18">
        <v>4.2</v>
      </c>
      <c r="L18">
        <v>20.415000000000003</v>
      </c>
    </row>
    <row r="19" spans="2:14" x14ac:dyDescent="0.2">
      <c r="B19" s="19">
        <v>2015</v>
      </c>
      <c r="C19" s="2" t="s">
        <v>43</v>
      </c>
      <c r="D19" s="2" t="s">
        <v>44</v>
      </c>
      <c r="E19" s="2">
        <v>106.2</v>
      </c>
      <c r="H19" t="s">
        <v>84</v>
      </c>
      <c r="I19">
        <v>5</v>
      </c>
      <c r="J19">
        <v>27.200000000000003</v>
      </c>
      <c r="K19">
        <v>5.44</v>
      </c>
      <c r="L19">
        <v>24.442999999999998</v>
      </c>
    </row>
    <row r="20" spans="2:14" x14ac:dyDescent="0.2">
      <c r="B20" s="19">
        <v>2014</v>
      </c>
      <c r="C20" s="2" t="s">
        <v>43</v>
      </c>
      <c r="D20" s="2" t="s">
        <v>44</v>
      </c>
      <c r="E20" s="2">
        <v>83.5</v>
      </c>
      <c r="H20" t="s">
        <v>85</v>
      </c>
      <c r="I20">
        <v>5</v>
      </c>
      <c r="J20">
        <v>19.800000000000011</v>
      </c>
      <c r="K20">
        <v>3.9600000000000022</v>
      </c>
      <c r="L20">
        <v>19.152999999999984</v>
      </c>
    </row>
    <row r="21" spans="2:14" x14ac:dyDescent="0.2">
      <c r="B21" s="19">
        <v>2013</v>
      </c>
      <c r="C21" s="2" t="s">
        <v>43</v>
      </c>
      <c r="D21" s="2" t="s">
        <v>44</v>
      </c>
      <c r="E21" s="2">
        <v>88.8</v>
      </c>
      <c r="H21" t="s">
        <v>86</v>
      </c>
      <c r="I21">
        <v>5</v>
      </c>
      <c r="J21">
        <v>27.900000000000006</v>
      </c>
      <c r="K21">
        <v>5.580000000000001</v>
      </c>
      <c r="L21">
        <v>47.252000000000038</v>
      </c>
    </row>
    <row r="22" spans="2:14" x14ac:dyDescent="0.2">
      <c r="B22" s="19">
        <v>2017</v>
      </c>
      <c r="C22" s="2" t="s">
        <v>28</v>
      </c>
      <c r="D22" s="2" t="s">
        <v>29</v>
      </c>
      <c r="E22" s="2">
        <v>93.4</v>
      </c>
      <c r="F22">
        <f>MEDIAN(E22:E26)</f>
        <v>94.5</v>
      </c>
      <c r="H22" t="s">
        <v>87</v>
      </c>
      <c r="I22">
        <v>5</v>
      </c>
      <c r="J22">
        <v>13.299999999999997</v>
      </c>
      <c r="K22">
        <v>2.6599999999999993</v>
      </c>
      <c r="L22">
        <v>12.582999999999991</v>
      </c>
    </row>
    <row r="23" spans="2:14" x14ac:dyDescent="0.2">
      <c r="B23" s="19">
        <v>2016</v>
      </c>
      <c r="C23" s="2" t="s">
        <v>28</v>
      </c>
      <c r="D23" s="2" t="s">
        <v>29</v>
      </c>
      <c r="E23" s="2">
        <v>95.4</v>
      </c>
      <c r="H23" t="s">
        <v>37</v>
      </c>
      <c r="I23">
        <v>5</v>
      </c>
      <c r="J23">
        <v>37.399999999999991</v>
      </c>
      <c r="K23">
        <v>7.4799999999999986</v>
      </c>
      <c r="L23">
        <v>63.436999999999983</v>
      </c>
    </row>
    <row r="24" spans="2:14" x14ac:dyDescent="0.2">
      <c r="B24" s="19">
        <v>2015</v>
      </c>
      <c r="C24" s="2" t="s">
        <v>28</v>
      </c>
      <c r="D24" s="2" t="s">
        <v>29</v>
      </c>
      <c r="E24" s="2">
        <v>94.5</v>
      </c>
      <c r="H24" t="s">
        <v>19</v>
      </c>
      <c r="I24">
        <v>5</v>
      </c>
      <c r="J24">
        <v>30.299999999999997</v>
      </c>
      <c r="K24">
        <v>6.06</v>
      </c>
      <c r="L24">
        <v>40.448000000000043</v>
      </c>
    </row>
    <row r="25" spans="2:14" x14ac:dyDescent="0.2">
      <c r="B25" s="19">
        <v>2014</v>
      </c>
      <c r="C25" s="2" t="s">
        <v>28</v>
      </c>
      <c r="D25" s="2" t="s">
        <v>29</v>
      </c>
      <c r="E25" s="2">
        <v>103.3</v>
      </c>
      <c r="H25" t="s">
        <v>22</v>
      </c>
      <c r="I25">
        <v>5</v>
      </c>
      <c r="J25">
        <v>19.799999999999997</v>
      </c>
      <c r="K25">
        <v>3.9599999999999995</v>
      </c>
      <c r="L25">
        <v>24.533000000000001</v>
      </c>
    </row>
    <row r="26" spans="2:14" x14ac:dyDescent="0.2">
      <c r="B26" s="19">
        <v>2013</v>
      </c>
      <c r="C26" s="2" t="s">
        <v>28</v>
      </c>
      <c r="D26" s="2" t="s">
        <v>29</v>
      </c>
      <c r="E26" s="2">
        <v>92</v>
      </c>
      <c r="H26" t="s">
        <v>88</v>
      </c>
      <c r="I26">
        <v>5</v>
      </c>
      <c r="J26">
        <v>35.899999999999977</v>
      </c>
      <c r="K26">
        <v>7.1799999999999953</v>
      </c>
      <c r="L26">
        <v>36.031999999999996</v>
      </c>
    </row>
    <row r="27" spans="2:14" x14ac:dyDescent="0.2">
      <c r="B27" s="19">
        <v>2017</v>
      </c>
      <c r="C27" s="2" t="s">
        <v>37</v>
      </c>
      <c r="D27" s="2" t="s">
        <v>38</v>
      </c>
      <c r="E27" s="2">
        <v>98.3</v>
      </c>
      <c r="F27">
        <f>MEDIAN(E27:E31)</f>
        <v>78.2</v>
      </c>
      <c r="H27" t="s">
        <v>25</v>
      </c>
      <c r="I27">
        <v>5</v>
      </c>
      <c r="J27">
        <v>10.600000000000009</v>
      </c>
      <c r="K27">
        <v>2.1200000000000019</v>
      </c>
      <c r="L27">
        <v>3.4870000000000019</v>
      </c>
    </row>
    <row r="28" spans="2:14" ht="16" thickBot="1" x14ac:dyDescent="0.25">
      <c r="B28" s="19">
        <v>2016</v>
      </c>
      <c r="C28" s="2" t="s">
        <v>37</v>
      </c>
      <c r="D28" s="2" t="s">
        <v>59</v>
      </c>
      <c r="E28" s="2">
        <v>76.400000000000006</v>
      </c>
      <c r="H28" s="3" t="s">
        <v>89</v>
      </c>
      <c r="I28" s="3">
        <v>5</v>
      </c>
      <c r="J28" s="3">
        <v>23.700000000000003</v>
      </c>
      <c r="K28" s="3">
        <v>4.74</v>
      </c>
      <c r="L28" s="3">
        <v>36.347999999999914</v>
      </c>
    </row>
    <row r="29" spans="2:14" x14ac:dyDescent="0.2">
      <c r="B29" s="19">
        <v>2015</v>
      </c>
      <c r="C29" s="2" t="s">
        <v>37</v>
      </c>
      <c r="D29" s="2" t="s">
        <v>64</v>
      </c>
      <c r="E29" s="2">
        <v>87.7</v>
      </c>
    </row>
    <row r="30" spans="2:14" x14ac:dyDescent="0.2">
      <c r="B30" s="19">
        <v>2014</v>
      </c>
      <c r="C30" s="2" t="s">
        <v>37</v>
      </c>
      <c r="D30" s="2" t="s">
        <v>69</v>
      </c>
      <c r="E30" s="2">
        <v>72.2</v>
      </c>
    </row>
    <row r="31" spans="2:14" ht="16" thickBot="1" x14ac:dyDescent="0.25">
      <c r="B31" s="19">
        <v>2013</v>
      </c>
      <c r="C31" s="2" t="s">
        <v>37</v>
      </c>
      <c r="D31" s="2" t="s">
        <v>69</v>
      </c>
      <c r="E31" s="2">
        <v>78.2</v>
      </c>
      <c r="H31" t="s">
        <v>107</v>
      </c>
      <c r="M31" s="20"/>
    </row>
    <row r="32" spans="2:14" x14ac:dyDescent="0.2">
      <c r="B32" s="19">
        <v>2017</v>
      </c>
      <c r="C32" s="2" t="s">
        <v>19</v>
      </c>
      <c r="D32" s="2" t="s">
        <v>20</v>
      </c>
      <c r="E32" s="2">
        <v>102.8</v>
      </c>
      <c r="F32">
        <f>MEDIAN(E32:E36)</f>
        <v>102.2</v>
      </c>
      <c r="H32" s="4" t="s">
        <v>108</v>
      </c>
      <c r="I32" s="4" t="s">
        <v>109</v>
      </c>
      <c r="J32" s="4" t="s">
        <v>110</v>
      </c>
      <c r="K32" s="4" t="s">
        <v>111</v>
      </c>
      <c r="L32" s="4" t="s">
        <v>112</v>
      </c>
      <c r="M32" s="21" t="s">
        <v>113</v>
      </c>
      <c r="N32" s="4" t="s">
        <v>114</v>
      </c>
    </row>
    <row r="33" spans="2:22" x14ac:dyDescent="0.2">
      <c r="B33" s="19">
        <v>2016</v>
      </c>
      <c r="C33" s="2" t="s">
        <v>19</v>
      </c>
      <c r="D33" s="2" t="s">
        <v>20</v>
      </c>
      <c r="E33" s="2">
        <v>112.2</v>
      </c>
      <c r="H33" t="s">
        <v>115</v>
      </c>
      <c r="I33">
        <v>144.79309090909055</v>
      </c>
      <c r="J33">
        <v>10</v>
      </c>
      <c r="K33">
        <v>14.479309090909055</v>
      </c>
      <c r="L33">
        <v>0.48539272424732693</v>
      </c>
      <c r="M33" s="20">
        <v>0.89047029527254917</v>
      </c>
      <c r="N33">
        <v>2.0539010027644906</v>
      </c>
    </row>
    <row r="34" spans="2:22" x14ac:dyDescent="0.2">
      <c r="B34" s="19">
        <v>2015</v>
      </c>
      <c r="C34" s="2" t="s">
        <v>19</v>
      </c>
      <c r="D34" s="2" t="s">
        <v>20</v>
      </c>
      <c r="E34" s="2">
        <v>102.2</v>
      </c>
      <c r="H34" t="s">
        <v>116</v>
      </c>
      <c r="I34">
        <v>1312.5239999999997</v>
      </c>
      <c r="J34">
        <v>44</v>
      </c>
      <c r="K34">
        <v>29.830090909090902</v>
      </c>
    </row>
    <row r="35" spans="2:22" x14ac:dyDescent="0.2">
      <c r="B35" s="19">
        <v>2014</v>
      </c>
      <c r="C35" s="2" t="s">
        <v>19</v>
      </c>
      <c r="D35" s="2" t="s">
        <v>20</v>
      </c>
      <c r="E35" s="2">
        <v>97.4</v>
      </c>
    </row>
    <row r="36" spans="2:22" ht="16" thickBot="1" x14ac:dyDescent="0.25">
      <c r="B36" s="19">
        <v>2013</v>
      </c>
      <c r="C36" s="2" t="s">
        <v>19</v>
      </c>
      <c r="D36" s="2" t="s">
        <v>20</v>
      </c>
      <c r="E36" s="2">
        <v>87.3</v>
      </c>
      <c r="H36" s="3" t="s">
        <v>117</v>
      </c>
      <c r="I36" s="3">
        <v>1457.3170909090902</v>
      </c>
      <c r="J36" s="3">
        <v>54</v>
      </c>
      <c r="K36" s="3"/>
      <c r="L36" s="3"/>
      <c r="M36" s="3"/>
      <c r="N36" s="3"/>
    </row>
    <row r="37" spans="2:22" x14ac:dyDescent="0.2">
      <c r="B37" s="19">
        <v>2017</v>
      </c>
      <c r="C37" s="2" t="s">
        <v>22</v>
      </c>
      <c r="D37" s="2" t="s">
        <v>23</v>
      </c>
      <c r="E37" s="2">
        <v>96</v>
      </c>
      <c r="F37">
        <f>MEDIAN(E37:E41)</f>
        <v>93.8</v>
      </c>
    </row>
    <row r="38" spans="2:22" x14ac:dyDescent="0.2">
      <c r="B38" s="19">
        <v>2016</v>
      </c>
      <c r="C38" s="2" t="s">
        <v>22</v>
      </c>
      <c r="D38" s="2" t="s">
        <v>53</v>
      </c>
      <c r="E38" s="2">
        <v>87.9</v>
      </c>
      <c r="N38" t="s">
        <v>118</v>
      </c>
    </row>
    <row r="39" spans="2:22" x14ac:dyDescent="0.2">
      <c r="B39" s="19">
        <v>2015</v>
      </c>
      <c r="C39" s="2" t="s">
        <v>22</v>
      </c>
      <c r="D39" s="2" t="s">
        <v>53</v>
      </c>
      <c r="E39" s="2">
        <v>93.8</v>
      </c>
      <c r="N39" t="s">
        <v>119</v>
      </c>
    </row>
    <row r="40" spans="2:22" ht="16" thickBot="1" x14ac:dyDescent="0.25">
      <c r="B40" s="19">
        <v>2014</v>
      </c>
      <c r="C40" s="2" t="s">
        <v>22</v>
      </c>
      <c r="D40" s="2" t="s">
        <v>53</v>
      </c>
      <c r="E40" s="2">
        <v>93.8</v>
      </c>
      <c r="N40" s="8" t="s">
        <v>120</v>
      </c>
    </row>
    <row r="41" spans="2:22" ht="16" thickBot="1" x14ac:dyDescent="0.25">
      <c r="B41" s="19">
        <v>2013</v>
      </c>
      <c r="C41" s="2" t="s">
        <v>22</v>
      </c>
      <c r="D41" s="2" t="s">
        <v>53</v>
      </c>
      <c r="E41" s="2">
        <v>105.5</v>
      </c>
      <c r="M41" t="s">
        <v>101</v>
      </c>
      <c r="N41" s="8" t="s">
        <v>121</v>
      </c>
      <c r="S41" s="9"/>
      <c r="T41" s="15" t="s">
        <v>122</v>
      </c>
      <c r="U41" s="10"/>
      <c r="V41" s="11"/>
    </row>
    <row r="42" spans="2:22" x14ac:dyDescent="0.2">
      <c r="B42" s="19">
        <v>2017</v>
      </c>
      <c r="C42" s="2" t="s">
        <v>40</v>
      </c>
      <c r="D42" s="2" t="s">
        <v>41</v>
      </c>
      <c r="E42" s="2">
        <v>80.400000000000006</v>
      </c>
      <c r="F42">
        <f>MEDIAN(E42:E46)</f>
        <v>86</v>
      </c>
      <c r="M42" s="4" t="s">
        <v>102</v>
      </c>
      <c r="N42" s="4" t="s">
        <v>103</v>
      </c>
      <c r="O42" s="4" t="s">
        <v>104</v>
      </c>
      <c r="P42" s="4" t="s">
        <v>105</v>
      </c>
      <c r="Q42" s="4" t="s">
        <v>106</v>
      </c>
      <c r="S42" s="16"/>
      <c r="T42" s="8" t="s">
        <v>123</v>
      </c>
      <c r="U42" s="8"/>
      <c r="V42" s="17"/>
    </row>
    <row r="43" spans="2:22" x14ac:dyDescent="0.2">
      <c r="B43" s="19">
        <v>2016</v>
      </c>
      <c r="C43" s="2" t="s">
        <v>40</v>
      </c>
      <c r="D43" s="2" t="s">
        <v>41</v>
      </c>
      <c r="E43" s="2">
        <v>86</v>
      </c>
      <c r="M43" t="s">
        <v>124</v>
      </c>
      <c r="N43">
        <v>5</v>
      </c>
      <c r="O43">
        <v>411.1</v>
      </c>
      <c r="P43">
        <v>82.22</v>
      </c>
      <c r="Q43">
        <v>41.497000000000014</v>
      </c>
      <c r="S43" s="16"/>
      <c r="T43" s="8" t="s">
        <v>125</v>
      </c>
      <c r="U43" s="8"/>
      <c r="V43" s="17"/>
    </row>
    <row r="44" spans="2:22" x14ac:dyDescent="0.2">
      <c r="B44" s="19">
        <v>2015</v>
      </c>
      <c r="C44" s="2" t="s">
        <v>40</v>
      </c>
      <c r="D44" s="2" t="s">
        <v>41</v>
      </c>
      <c r="E44" s="2">
        <v>93.6</v>
      </c>
      <c r="M44" t="s">
        <v>89</v>
      </c>
      <c r="N44">
        <v>5</v>
      </c>
      <c r="O44">
        <v>494.3</v>
      </c>
      <c r="P44">
        <v>98.86</v>
      </c>
      <c r="Q44">
        <v>49.467999999999975</v>
      </c>
      <c r="S44" s="16"/>
      <c r="T44" s="8" t="s">
        <v>126</v>
      </c>
      <c r="U44" s="8"/>
      <c r="V44" s="17"/>
    </row>
    <row r="45" spans="2:22" ht="16" thickBot="1" x14ac:dyDescent="0.25">
      <c r="B45" s="19">
        <v>2014</v>
      </c>
      <c r="C45" s="2" t="s">
        <v>40</v>
      </c>
      <c r="D45" s="2" t="s">
        <v>41</v>
      </c>
      <c r="E45" s="2">
        <v>92.1</v>
      </c>
      <c r="M45" t="s">
        <v>127</v>
      </c>
      <c r="N45">
        <v>5</v>
      </c>
      <c r="O45">
        <v>508.3</v>
      </c>
      <c r="P45">
        <v>101.66</v>
      </c>
      <c r="Q45">
        <v>9.1030000000000104</v>
      </c>
      <c r="S45" s="12"/>
      <c r="T45" s="13" t="s">
        <v>128</v>
      </c>
      <c r="U45" s="13"/>
      <c r="V45" s="14"/>
    </row>
    <row r="46" spans="2:22" x14ac:dyDescent="0.2">
      <c r="B46" s="19">
        <v>2013</v>
      </c>
      <c r="C46" s="2" t="s">
        <v>40</v>
      </c>
      <c r="D46" s="2" t="s">
        <v>41</v>
      </c>
      <c r="E46" s="2">
        <v>69.400000000000006</v>
      </c>
      <c r="M46" t="s">
        <v>129</v>
      </c>
      <c r="N46">
        <v>5</v>
      </c>
      <c r="O46">
        <v>421.5</v>
      </c>
      <c r="P46">
        <v>84.3</v>
      </c>
      <c r="Q46">
        <v>96.860000000000582</v>
      </c>
    </row>
    <row r="47" spans="2:22" x14ac:dyDescent="0.2">
      <c r="B47" s="19">
        <v>2017</v>
      </c>
      <c r="C47" s="2" t="s">
        <v>25</v>
      </c>
      <c r="D47" s="2" t="s">
        <v>26</v>
      </c>
      <c r="E47" s="2">
        <v>103.9</v>
      </c>
      <c r="F47">
        <f>MEDIAN(E47:E51)</f>
        <v>101.7</v>
      </c>
      <c r="M47" t="s">
        <v>130</v>
      </c>
      <c r="N47">
        <v>5</v>
      </c>
      <c r="O47">
        <v>477</v>
      </c>
      <c r="P47">
        <v>95.4</v>
      </c>
      <c r="Q47">
        <v>40.934999999999988</v>
      </c>
    </row>
    <row r="48" spans="2:22" x14ac:dyDescent="0.2">
      <c r="B48" s="19">
        <v>2016</v>
      </c>
      <c r="C48" s="2" t="s">
        <v>25</v>
      </c>
      <c r="D48" s="2" t="s">
        <v>26</v>
      </c>
      <c r="E48" s="2">
        <v>101.7</v>
      </c>
      <c r="M48" t="s">
        <v>131</v>
      </c>
      <c r="N48">
        <v>5</v>
      </c>
      <c r="O48">
        <v>501.90000000000003</v>
      </c>
      <c r="P48">
        <v>100.38000000000001</v>
      </c>
      <c r="Q48">
        <v>82.212000000000018</v>
      </c>
    </row>
    <row r="49" spans="1:19" x14ac:dyDescent="0.2">
      <c r="B49" s="19">
        <v>2015</v>
      </c>
      <c r="C49" s="2" t="s">
        <v>25</v>
      </c>
      <c r="D49" s="2" t="s">
        <v>26</v>
      </c>
      <c r="E49" s="2">
        <v>101</v>
      </c>
      <c r="M49" t="s">
        <v>132</v>
      </c>
      <c r="N49">
        <v>5</v>
      </c>
      <c r="O49">
        <v>412.79999999999995</v>
      </c>
      <c r="P49">
        <v>82.56</v>
      </c>
      <c r="Q49">
        <v>109.61300000000119</v>
      </c>
    </row>
    <row r="50" spans="1:19" x14ac:dyDescent="0.2">
      <c r="B50" s="19">
        <v>2014</v>
      </c>
      <c r="C50" s="2" t="s">
        <v>25</v>
      </c>
      <c r="D50" s="2" t="s">
        <v>26</v>
      </c>
      <c r="E50" s="2">
        <v>97</v>
      </c>
      <c r="M50" t="s">
        <v>133</v>
      </c>
      <c r="N50">
        <v>5</v>
      </c>
      <c r="O50">
        <v>478.6</v>
      </c>
      <c r="P50">
        <v>95.72</v>
      </c>
      <c r="Q50">
        <v>19.566999999999982</v>
      </c>
    </row>
    <row r="51" spans="1:19" x14ac:dyDescent="0.2">
      <c r="B51" s="19">
        <v>2013</v>
      </c>
      <c r="C51" s="2" t="s">
        <v>25</v>
      </c>
      <c r="D51" s="2" t="s">
        <v>26</v>
      </c>
      <c r="E51" s="2">
        <v>104.7</v>
      </c>
      <c r="M51" t="s">
        <v>86</v>
      </c>
      <c r="N51">
        <v>5</v>
      </c>
      <c r="O51">
        <v>456.9</v>
      </c>
      <c r="P51">
        <v>91.38</v>
      </c>
      <c r="Q51">
        <v>77.852000000000032</v>
      </c>
    </row>
    <row r="52" spans="1:19" x14ac:dyDescent="0.2">
      <c r="A52" s="5" t="s">
        <v>134</v>
      </c>
      <c r="B52" s="5" t="s">
        <v>135</v>
      </c>
      <c r="M52" t="s">
        <v>85</v>
      </c>
      <c r="N52">
        <v>5</v>
      </c>
      <c r="O52">
        <v>473.80000000000007</v>
      </c>
      <c r="P52">
        <v>94.760000000000019</v>
      </c>
      <c r="Q52">
        <v>36.443000000000026</v>
      </c>
    </row>
    <row r="53" spans="1:19" ht="16" thickBot="1" x14ac:dyDescent="0.25">
      <c r="M53" s="3" t="s">
        <v>84</v>
      </c>
      <c r="N53" s="3">
        <v>5</v>
      </c>
      <c r="O53" s="3">
        <v>511.20000000000005</v>
      </c>
      <c r="P53" s="3">
        <v>102.24000000000001</v>
      </c>
      <c r="Q53" s="3">
        <v>56.633000000000003</v>
      </c>
    </row>
    <row r="54" spans="1:19" x14ac:dyDescent="0.2">
      <c r="A54" t="s">
        <v>124</v>
      </c>
      <c r="B54" t="s">
        <v>89</v>
      </c>
      <c r="C54" t="s">
        <v>127</v>
      </c>
      <c r="D54" t="s">
        <v>129</v>
      </c>
      <c r="E54" t="s">
        <v>130</v>
      </c>
      <c r="F54" t="s">
        <v>131</v>
      </c>
      <c r="G54" t="s">
        <v>132</v>
      </c>
      <c r="H54" t="s">
        <v>133</v>
      </c>
      <c r="I54" t="s">
        <v>86</v>
      </c>
      <c r="J54" t="s">
        <v>85</v>
      </c>
      <c r="K54" t="s">
        <v>84</v>
      </c>
    </row>
    <row r="55" spans="1:19" x14ac:dyDescent="0.2">
      <c r="A55" s="2">
        <v>80.400000000000006</v>
      </c>
      <c r="B55" s="1">
        <v>95.4</v>
      </c>
      <c r="C55" s="2">
        <v>103.9</v>
      </c>
      <c r="D55" s="2">
        <v>80.400000000000006</v>
      </c>
      <c r="E55" s="2">
        <v>96</v>
      </c>
      <c r="F55" s="2">
        <v>102.8</v>
      </c>
      <c r="G55" s="2">
        <v>98.3</v>
      </c>
      <c r="H55" s="2">
        <v>93.4</v>
      </c>
      <c r="I55" s="2">
        <v>86.6</v>
      </c>
      <c r="J55" s="2">
        <v>104.7</v>
      </c>
      <c r="K55" s="2">
        <v>97.2</v>
      </c>
    </row>
    <row r="56" spans="1:19" x14ac:dyDescent="0.2">
      <c r="A56" s="2">
        <v>83.5</v>
      </c>
      <c r="B56" s="2">
        <v>92.6</v>
      </c>
      <c r="C56" s="2">
        <v>101.7</v>
      </c>
      <c r="D56" s="2">
        <v>86</v>
      </c>
      <c r="E56" s="2">
        <v>87.9</v>
      </c>
      <c r="F56" s="2">
        <v>112.2</v>
      </c>
      <c r="G56" s="2">
        <v>76.400000000000006</v>
      </c>
      <c r="H56" s="2">
        <v>95.4</v>
      </c>
      <c r="I56" s="2">
        <v>91.8</v>
      </c>
      <c r="J56" s="2">
        <v>91.2</v>
      </c>
      <c r="K56" s="2">
        <v>104.2</v>
      </c>
      <c r="M56" t="s">
        <v>107</v>
      </c>
    </row>
    <row r="57" spans="1:19" x14ac:dyDescent="0.2">
      <c r="A57" s="2">
        <v>83.1</v>
      </c>
      <c r="B57" s="1">
        <v>110.1</v>
      </c>
      <c r="C57" s="2">
        <v>101</v>
      </c>
      <c r="D57" s="2">
        <v>93.6</v>
      </c>
      <c r="E57" s="2">
        <v>93.8</v>
      </c>
      <c r="F57" s="2">
        <v>102.2</v>
      </c>
      <c r="G57" s="2">
        <v>87.7</v>
      </c>
      <c r="H57" s="2">
        <v>94.5</v>
      </c>
      <c r="I57" s="2">
        <v>106.2</v>
      </c>
      <c r="J57" s="2">
        <v>95.4</v>
      </c>
      <c r="K57" s="2">
        <v>92.7</v>
      </c>
      <c r="M57" t="s">
        <v>108</v>
      </c>
      <c r="N57" t="s">
        <v>109</v>
      </c>
      <c r="O57" t="s">
        <v>110</v>
      </c>
      <c r="P57" t="s">
        <v>111</v>
      </c>
      <c r="Q57" t="s">
        <v>112</v>
      </c>
      <c r="R57" t="s">
        <v>113</v>
      </c>
      <c r="S57" t="s">
        <v>114</v>
      </c>
    </row>
    <row r="58" spans="1:19" x14ac:dyDescent="0.2">
      <c r="A58" s="2">
        <v>91</v>
      </c>
      <c r="B58" s="2">
        <v>95</v>
      </c>
      <c r="C58" s="2">
        <v>97</v>
      </c>
      <c r="D58" s="2">
        <v>92.1</v>
      </c>
      <c r="E58" s="2">
        <v>93.8</v>
      </c>
      <c r="F58" s="2">
        <v>97.4</v>
      </c>
      <c r="G58" s="2">
        <v>72.2</v>
      </c>
      <c r="H58" s="2">
        <v>103.3</v>
      </c>
      <c r="I58" s="2">
        <v>83.5</v>
      </c>
      <c r="J58" s="2">
        <v>93.4</v>
      </c>
      <c r="K58" s="2">
        <v>112.2</v>
      </c>
      <c r="M58" t="s">
        <v>115</v>
      </c>
      <c r="N58">
        <v>2825.661454545454</v>
      </c>
      <c r="O58">
        <v>10</v>
      </c>
      <c r="P58">
        <v>282.56614545454539</v>
      </c>
      <c r="Q58">
        <v>5.0117910358716689</v>
      </c>
      <c r="R58">
        <v>7.647542089897167E-5</v>
      </c>
      <c r="S58" s="18">
        <v>2.0539010027644906</v>
      </c>
    </row>
    <row r="59" spans="1:19" x14ac:dyDescent="0.2">
      <c r="A59" s="2">
        <v>73.099999999999994</v>
      </c>
      <c r="B59" s="1">
        <v>101.2</v>
      </c>
      <c r="C59" s="2">
        <v>104.7</v>
      </c>
      <c r="D59" s="2">
        <v>69.400000000000006</v>
      </c>
      <c r="E59" s="2">
        <v>105.5</v>
      </c>
      <c r="F59" s="2">
        <v>87.3</v>
      </c>
      <c r="G59" s="2">
        <v>78.2</v>
      </c>
      <c r="H59" s="2">
        <v>92</v>
      </c>
      <c r="I59" s="2">
        <v>88.8</v>
      </c>
      <c r="J59" s="2">
        <v>89.1</v>
      </c>
      <c r="K59" s="2">
        <v>104.9</v>
      </c>
      <c r="M59" t="s">
        <v>116</v>
      </c>
      <c r="N59">
        <v>2480.732</v>
      </c>
      <c r="O59">
        <v>44</v>
      </c>
      <c r="P59">
        <v>56.380272727272725</v>
      </c>
    </row>
    <row r="61" spans="1:19" x14ac:dyDescent="0.2">
      <c r="A61">
        <v>83.1</v>
      </c>
      <c r="B61">
        <f>MEDIAN(B55:B59)</f>
        <v>95.4</v>
      </c>
      <c r="C61">
        <v>101.7</v>
      </c>
      <c r="D61">
        <v>86</v>
      </c>
      <c r="E61">
        <v>93.8</v>
      </c>
      <c r="F61">
        <v>102.2</v>
      </c>
      <c r="G61">
        <v>78.2</v>
      </c>
      <c r="M61" t="s">
        <v>117</v>
      </c>
      <c r="N61">
        <v>5306.393454545454</v>
      </c>
      <c r="O61">
        <v>54</v>
      </c>
    </row>
    <row r="62" spans="1:19" x14ac:dyDescent="0.2">
      <c r="H62">
        <v>94.5</v>
      </c>
      <c r="I62">
        <v>88.8</v>
      </c>
      <c r="J62" s="7">
        <v>93.4</v>
      </c>
      <c r="K62">
        <v>104.2</v>
      </c>
    </row>
    <row r="63" spans="1:19" x14ac:dyDescent="0.2">
      <c r="M63" s="5" t="s">
        <v>136</v>
      </c>
    </row>
    <row r="64" spans="1:19" x14ac:dyDescent="0.2">
      <c r="M64" t="s">
        <v>137</v>
      </c>
      <c r="N64">
        <f>ABS(P43-P48)</f>
        <v>18.160000000000011</v>
      </c>
      <c r="O64" t="b">
        <f t="shared" ref="O64:O73" si="11">IF(N64&gt;$M$81,FALSE, TRUE)</f>
        <v>0</v>
      </c>
    </row>
    <row r="65" spans="12:20" x14ac:dyDescent="0.2">
      <c r="M65" t="s">
        <v>138</v>
      </c>
      <c r="N65">
        <f>ABS(P43-P47)</f>
        <v>13.180000000000007</v>
      </c>
      <c r="O65" t="b">
        <f>IF(N65&gt;$M$81,FALSE, TRUE)</f>
        <v>1</v>
      </c>
    </row>
    <row r="66" spans="12:20" x14ac:dyDescent="0.2">
      <c r="M66" t="s">
        <v>139</v>
      </c>
      <c r="N66">
        <f>ABS(P43-P45)</f>
        <v>19.439999999999998</v>
      </c>
      <c r="O66" t="b">
        <f t="shared" si="11"/>
        <v>0</v>
      </c>
    </row>
    <row r="67" spans="12:20" x14ac:dyDescent="0.2">
      <c r="M67" t="s">
        <v>140</v>
      </c>
      <c r="N67">
        <f>ABS(P43-P50)</f>
        <v>13.5</v>
      </c>
      <c r="O67" t="b">
        <f t="shared" si="11"/>
        <v>1</v>
      </c>
    </row>
    <row r="68" spans="12:20" x14ac:dyDescent="0.2">
      <c r="M68" t="s">
        <v>141</v>
      </c>
      <c r="N68">
        <f>ABS(P43-P49)</f>
        <v>0.34000000000000341</v>
      </c>
      <c r="O68" t="b">
        <f t="shared" si="11"/>
        <v>1</v>
      </c>
    </row>
    <row r="69" spans="12:20" x14ac:dyDescent="0.2">
      <c r="M69" t="s">
        <v>142</v>
      </c>
      <c r="N69">
        <f>ABS(P43-P49)</f>
        <v>0.34000000000000341</v>
      </c>
      <c r="O69" t="b">
        <f t="shared" si="11"/>
        <v>1</v>
      </c>
    </row>
    <row r="70" spans="12:20" x14ac:dyDescent="0.2">
      <c r="M70" t="s">
        <v>143</v>
      </c>
      <c r="N70">
        <f>ABS(P43-P46)</f>
        <v>2.0799999999999983</v>
      </c>
      <c r="O70" t="b">
        <f t="shared" si="11"/>
        <v>1</v>
      </c>
    </row>
    <row r="71" spans="12:20" x14ac:dyDescent="0.2">
      <c r="M71" t="s">
        <v>144</v>
      </c>
      <c r="N71">
        <f>ABS(P43-P51)</f>
        <v>9.1599999999999966</v>
      </c>
      <c r="O71" t="b">
        <f t="shared" si="11"/>
        <v>1</v>
      </c>
    </row>
    <row r="72" spans="12:20" x14ac:dyDescent="0.2">
      <c r="M72" t="s">
        <v>145</v>
      </c>
      <c r="N72">
        <f>ABS(P43-P53)</f>
        <v>20.02000000000001</v>
      </c>
      <c r="O72" t="b">
        <f t="shared" si="11"/>
        <v>0</v>
      </c>
    </row>
    <row r="73" spans="12:20" ht="16" thickBot="1" x14ac:dyDescent="0.25">
      <c r="M73" t="s">
        <v>146</v>
      </c>
      <c r="N73">
        <f>ABS(P43-P44)</f>
        <v>16.64</v>
      </c>
      <c r="O73" t="b">
        <f t="shared" si="11"/>
        <v>0</v>
      </c>
    </row>
    <row r="74" spans="12:20" x14ac:dyDescent="0.2">
      <c r="P74" s="9" t="s">
        <v>147</v>
      </c>
      <c r="Q74" s="10"/>
      <c r="R74" s="10"/>
      <c r="S74" s="10"/>
      <c r="T74" s="11"/>
    </row>
    <row r="75" spans="12:20" x14ac:dyDescent="0.2">
      <c r="M75" t="s">
        <v>148</v>
      </c>
      <c r="N75">
        <f>11</f>
        <v>11</v>
      </c>
      <c r="P75" s="16" t="s">
        <v>149</v>
      </c>
      <c r="Q75" s="8"/>
      <c r="R75" s="8"/>
      <c r="S75" s="8"/>
      <c r="T75" s="17"/>
    </row>
    <row r="76" spans="12:20" x14ac:dyDescent="0.2">
      <c r="M76" t="s">
        <v>150</v>
      </c>
      <c r="N76">
        <f>J34</f>
        <v>44</v>
      </c>
      <c r="P76" s="16" t="s">
        <v>151</v>
      </c>
      <c r="Q76" s="8"/>
      <c r="R76" s="8"/>
      <c r="S76" s="8"/>
      <c r="T76" s="17"/>
    </row>
    <row r="77" spans="12:20" ht="16" thickBot="1" x14ac:dyDescent="0.25">
      <c r="P77" s="12" t="s">
        <v>152</v>
      </c>
      <c r="Q77" s="13"/>
      <c r="R77" s="13"/>
      <c r="S77" s="13"/>
      <c r="T77" s="14"/>
    </row>
    <row r="78" spans="12:20" x14ac:dyDescent="0.2">
      <c r="M78" t="s">
        <v>153</v>
      </c>
      <c r="N78">
        <f>N75/N76</f>
        <v>0.25</v>
      </c>
    </row>
    <row r="79" spans="12:20" x14ac:dyDescent="0.2">
      <c r="L79" t="s">
        <v>154</v>
      </c>
      <c r="N79" s="5">
        <v>4.82</v>
      </c>
    </row>
    <row r="81" spans="12:13" x14ac:dyDescent="0.2">
      <c r="L81" s="5" t="s">
        <v>155</v>
      </c>
      <c r="M81" s="5">
        <f>N79*SQRT(P59/2*(1/N43+1/N44))</f>
        <v>16.185481445475084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4e32bd2a-1ccd-49c1-a814-de8553946415}" enabled="1" method="Standard" siteId="{22136781-9753-4c75-af28-68a078871eb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QB Ratings</vt:lpstr>
      <vt:lpstr>raw data </vt:lpstr>
    </vt:vector>
  </TitlesOfParts>
  <Manager/>
  <Company>York College of Pennsylvania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Wei   Chen</dc:creator>
  <cp:keywords/>
  <dc:description/>
  <cp:lastModifiedBy>Marvin, Scott</cp:lastModifiedBy>
  <cp:revision/>
  <dcterms:created xsi:type="dcterms:W3CDTF">2019-03-21T22:20:30Z</dcterms:created>
  <dcterms:modified xsi:type="dcterms:W3CDTF">2025-01-08T01:58:26Z</dcterms:modified>
  <cp:category/>
  <cp:contentStatus/>
</cp:coreProperties>
</file>