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G:\Мой диск\Сибгути\Информатика\Лабы\Готовые\"/>
    </mc:Choice>
  </mc:AlternateContent>
  <xr:revisionPtr revIDLastSave="0" documentId="13_ncr:1_{68561A1E-264E-44C3-84BE-3045E3851CC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Экзамен 1 (Культурология)" sheetId="3" r:id="rId1"/>
    <sheet name="Экзамен 2 (Инф)" sheetId="9" r:id="rId2"/>
    <sheet name="Экзамен 3 (Мат.Анализ)" sheetId="10" r:id="rId3"/>
    <sheet name="Стипендиальная (Stage 2)" sheetId="8" r:id="rId4"/>
    <sheet name="Оценки" sheetId="4" r:id="rId5"/>
  </sheets>
  <calcPr calcId="191029"/>
  <pivotCaches>
    <pivotCache cacheId="43" r:id="rId6"/>
    <pivotCache cacheId="47" r:id="rId7"/>
    <pivotCache cacheId="55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H10" i="8"/>
  <c r="H25" i="8"/>
  <c r="H26" i="8"/>
  <c r="D18" i="9"/>
  <c r="G18" i="8" s="1"/>
  <c r="G15" i="8"/>
  <c r="G16" i="8"/>
  <c r="G29" i="8"/>
  <c r="F7" i="8"/>
  <c r="C7" i="8" s="1"/>
  <c r="F8" i="8"/>
  <c r="F9" i="8"/>
  <c r="F10" i="8"/>
  <c r="F11" i="8"/>
  <c r="C11" i="8" s="1"/>
  <c r="F12" i="8"/>
  <c r="C12" i="8" s="1"/>
  <c r="E12" i="8" s="1"/>
  <c r="F13" i="8"/>
  <c r="D13" i="8" s="1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D29" i="8" s="1"/>
  <c r="F30" i="8"/>
  <c r="D30" i="8" s="1"/>
  <c r="F6" i="8"/>
  <c r="C6" i="4"/>
  <c r="C5" i="4"/>
  <c r="C4" i="4"/>
  <c r="C3" i="4"/>
  <c r="C2" i="4"/>
  <c r="D9" i="9"/>
  <c r="G9" i="8" s="1"/>
  <c r="D11" i="9"/>
  <c r="G11" i="8" s="1"/>
  <c r="D11" i="8" s="1"/>
  <c r="D12" i="9"/>
  <c r="G12" i="8" s="1"/>
  <c r="D12" i="8" s="1"/>
  <c r="D21" i="9"/>
  <c r="G21" i="8" s="1"/>
  <c r="D22" i="9"/>
  <c r="G22" i="8" s="1"/>
  <c r="D24" i="9"/>
  <c r="G24" i="8" s="1"/>
  <c r="D25" i="9"/>
  <c r="G25" i="8" s="1"/>
  <c r="D30" i="9"/>
  <c r="G30" i="8" s="1"/>
  <c r="D28" i="9"/>
  <c r="G28" i="8" s="1"/>
  <c r="D28" i="8" s="1"/>
  <c r="D30" i="10"/>
  <c r="H30" i="8" s="1"/>
  <c r="D29" i="10"/>
  <c r="H29" i="8" s="1"/>
  <c r="D28" i="10"/>
  <c r="H28" i="8" s="1"/>
  <c r="D27" i="10"/>
  <c r="H27" i="8" s="1"/>
  <c r="D26" i="10"/>
  <c r="D25" i="10"/>
  <c r="D24" i="10"/>
  <c r="H24" i="8" s="1"/>
  <c r="D23" i="10"/>
  <c r="H23" i="8" s="1"/>
  <c r="D22" i="10"/>
  <c r="H22" i="8" s="1"/>
  <c r="D21" i="10"/>
  <c r="H21" i="8" s="1"/>
  <c r="D20" i="10"/>
  <c r="H20" i="8" s="1"/>
  <c r="D19" i="10"/>
  <c r="H19" i="8" s="1"/>
  <c r="D18" i="10"/>
  <c r="H18" i="8" s="1"/>
  <c r="C18" i="8" s="1"/>
  <c r="D17" i="10"/>
  <c r="H17" i="8" s="1"/>
  <c r="D16" i="10"/>
  <c r="H16" i="8" s="1"/>
  <c r="D15" i="10"/>
  <c r="H15" i="8" s="1"/>
  <c r="D14" i="10"/>
  <c r="H14" i="8" s="1"/>
  <c r="D13" i="10"/>
  <c r="H13" i="8" s="1"/>
  <c r="D12" i="10"/>
  <c r="H12" i="8" s="1"/>
  <c r="D11" i="10"/>
  <c r="H11" i="8" s="1"/>
  <c r="D10" i="10"/>
  <c r="D9" i="10"/>
  <c r="D8" i="10"/>
  <c r="H8" i="8" s="1"/>
  <c r="D7" i="10"/>
  <c r="H7" i="8" s="1"/>
  <c r="D6" i="10"/>
  <c r="H6" i="8" s="1"/>
  <c r="D8" i="9"/>
  <c r="G8" i="8" s="1"/>
  <c r="D10" i="9"/>
  <c r="G10" i="8" s="1"/>
  <c r="D14" i="9"/>
  <c r="G14" i="8" s="1"/>
  <c r="D15" i="9"/>
  <c r="D29" i="9"/>
  <c r="D27" i="9"/>
  <c r="G27" i="8" s="1"/>
  <c r="D26" i="9"/>
  <c r="G26" i="8" s="1"/>
  <c r="D23" i="9"/>
  <c r="G23" i="8" s="1"/>
  <c r="D20" i="9"/>
  <c r="G20" i="8" s="1"/>
  <c r="D19" i="9"/>
  <c r="G19" i="8" s="1"/>
  <c r="D17" i="9"/>
  <c r="G17" i="8" s="1"/>
  <c r="D16" i="9"/>
  <c r="D13" i="9"/>
  <c r="G13" i="8" s="1"/>
  <c r="D7" i="9"/>
  <c r="G7" i="8" s="1"/>
  <c r="D6" i="9"/>
  <c r="G6" i="8" s="1"/>
  <c r="D27" i="8" l="1"/>
  <c r="D14" i="8"/>
  <c r="C8" i="8"/>
  <c r="C22" i="8"/>
  <c r="C28" i="8"/>
  <c r="C10" i="8"/>
  <c r="D20" i="8"/>
  <c r="D19" i="8"/>
  <c r="C26" i="8"/>
  <c r="C23" i="8"/>
  <c r="E23" i="8" s="1"/>
  <c r="C6" i="8"/>
  <c r="E6" i="8" s="1"/>
  <c r="C21" i="8"/>
  <c r="E21" i="8" s="1"/>
  <c r="D18" i="8"/>
  <c r="E18" i="8" s="1"/>
  <c r="E7" i="8"/>
  <c r="D17" i="8"/>
  <c r="C27" i="8"/>
  <c r="E27" i="8" s="1"/>
  <c r="C9" i="8"/>
  <c r="C16" i="8"/>
  <c r="C19" i="8"/>
  <c r="D16" i="8"/>
  <c r="C25" i="8"/>
  <c r="C24" i="8"/>
  <c r="C20" i="8"/>
  <c r="D6" i="8"/>
  <c r="D15" i="8"/>
  <c r="D26" i="8"/>
  <c r="D10" i="8"/>
  <c r="E11" i="8" s="1"/>
  <c r="C17" i="8"/>
  <c r="D25" i="8"/>
  <c r="D9" i="8"/>
  <c r="C15" i="8"/>
  <c r="E15" i="8" s="1"/>
  <c r="D23" i="8"/>
  <c r="D7" i="8"/>
  <c r="C30" i="8"/>
  <c r="C14" i="8"/>
  <c r="E14" i="8" s="1"/>
  <c r="D22" i="8"/>
  <c r="D24" i="8"/>
  <c r="C29" i="8"/>
  <c r="E29" i="8" s="1"/>
  <c r="C13" i="8"/>
  <c r="E13" i="8" s="1"/>
  <c r="D21" i="8"/>
  <c r="D8" i="8"/>
  <c r="E26" i="8" l="1"/>
  <c r="E24" i="8"/>
  <c r="E25" i="8"/>
  <c r="E10" i="8"/>
  <c r="E30" i="8"/>
  <c r="E22" i="8"/>
  <c r="E17" i="8"/>
  <c r="E20" i="8"/>
  <c r="E19" i="8"/>
  <c r="E16" i="8"/>
  <c r="E8" i="8"/>
  <c r="E28" i="8"/>
  <c r="E9" i="8"/>
  <c r="E31" i="8" l="1"/>
</calcChain>
</file>

<file path=xl/sharedStrings.xml><?xml version="1.0" encoding="utf-8"?>
<sst xmlns="http://schemas.openxmlformats.org/spreadsheetml/2006/main" count="265" uniqueCount="77">
  <si>
    <t>ЭКЗАМЕНАЦИОННАЯ ВЕДОМОСТЬ</t>
  </si>
  <si>
    <t>№ п/п</t>
  </si>
  <si>
    <t>Фамилия, имя, отчество</t>
  </si>
  <si>
    <t>№ зачетной книжки</t>
  </si>
  <si>
    <t>Оценка</t>
  </si>
  <si>
    <t>Подпись экзаменатора</t>
  </si>
  <si>
    <t>Группа___________________</t>
  </si>
  <si>
    <t>Иванов Иван Иванович</t>
  </si>
  <si>
    <t>Сидоров Артур Тарасович</t>
  </si>
  <si>
    <t>Шевченко Хали Арсупович</t>
  </si>
  <si>
    <t>Сидоров Матвей Матвеевич</t>
  </si>
  <si>
    <t>1834-С</t>
  </si>
  <si>
    <t>1835-С</t>
  </si>
  <si>
    <t>1836-С</t>
  </si>
  <si>
    <t>1837-С</t>
  </si>
  <si>
    <t>Неявка</t>
  </si>
  <si>
    <t>Значение</t>
  </si>
  <si>
    <t>Наименование</t>
  </si>
  <si>
    <t>Неудовлетворительно</t>
  </si>
  <si>
    <t>Удовлетворительно</t>
  </si>
  <si>
    <t>Отлично</t>
  </si>
  <si>
    <t>Хорошо</t>
  </si>
  <si>
    <t>Попов Алексей Петрович</t>
  </si>
  <si>
    <t>1838-С</t>
  </si>
  <si>
    <t>Кузнецова Мария Владимировна</t>
  </si>
  <si>
    <t>1839-С</t>
  </si>
  <si>
    <t>Романова Ольга Сергеевна</t>
  </si>
  <si>
    <t>1840-С</t>
  </si>
  <si>
    <t>Волков Дмитрий Анатольевич</t>
  </si>
  <si>
    <t>1841-С</t>
  </si>
  <si>
    <t>Михайлова Екатерина Александровна</t>
  </si>
  <si>
    <t>1842-С</t>
  </si>
  <si>
    <t>Бондаренко Максим Игоревич</t>
  </si>
  <si>
    <t>1843-С</t>
  </si>
  <si>
    <t>Карпов Николай Александрович</t>
  </si>
  <si>
    <t>1844-С</t>
  </si>
  <si>
    <t>Лебедева Ирина Константиновна</t>
  </si>
  <si>
    <t>1845-С</t>
  </si>
  <si>
    <t>Егоров Владислав Николаевич</t>
  </si>
  <si>
    <t>1846-С</t>
  </si>
  <si>
    <t>Данилова Анастасия Валерьевна</t>
  </si>
  <si>
    <t>1847-С</t>
  </si>
  <si>
    <t>Чернов Вячеслав Юрьевич</t>
  </si>
  <si>
    <t>1848-С</t>
  </si>
  <si>
    <t>Гусева Светлана Михайловна</t>
  </si>
  <si>
    <t>1849-С</t>
  </si>
  <si>
    <t>Федоров Дмитрий Геннадьевич</t>
  </si>
  <si>
    <t>1850-С</t>
  </si>
  <si>
    <t>Коваленко Дарина Валерьевна</t>
  </si>
  <si>
    <t>1851-С</t>
  </si>
  <si>
    <t>Тимофеев Сергей Александрович</t>
  </si>
  <si>
    <t>1852-С</t>
  </si>
  <si>
    <t>Морозова Анастасия Владимировна</t>
  </si>
  <si>
    <t>1853-С</t>
  </si>
  <si>
    <t>Павлов Михаил Степанович</t>
  </si>
  <si>
    <t>1854-С</t>
  </si>
  <si>
    <t>Захарова Дарина Викторовна</t>
  </si>
  <si>
    <t>1855-С</t>
  </si>
  <si>
    <t>Соколова Лилия Артемовна</t>
  </si>
  <si>
    <t>1856-С</t>
  </si>
  <si>
    <t>Григорьев Сергей Владимирович</t>
  </si>
  <si>
    <t>1857-С</t>
  </si>
  <si>
    <t>Новиков Павел Юрьевич</t>
  </si>
  <si>
    <t>1858-С</t>
  </si>
  <si>
    <t>Полнотекствое</t>
  </si>
  <si>
    <t>Названия строк</t>
  </si>
  <si>
    <t>Общий итог</t>
  </si>
  <si>
    <t>Количество</t>
  </si>
  <si>
    <t>Стипендия</t>
  </si>
  <si>
    <t xml:space="preserve"> Дисциплина Информатика</t>
  </si>
  <si>
    <t xml:space="preserve"> Дисциплина Культуралогия</t>
  </si>
  <si>
    <t>Минимальный размер стипендии _____________</t>
  </si>
  <si>
    <t>Средний балл</t>
  </si>
  <si>
    <t>Кол-во сданных экзаменов</t>
  </si>
  <si>
    <t>Итого</t>
  </si>
  <si>
    <r>
      <t>ВЕДОМОСТЬ НАЗНАЧЕНИЯ НА СТИПЕНДИЮ</t>
    </r>
    <r>
      <rPr>
        <sz val="14"/>
        <color rgb="FF404040"/>
        <rFont val="Times New Roman"/>
        <family val="1"/>
        <charset val="204"/>
      </rPr>
      <t>.</t>
    </r>
  </si>
  <si>
    <r>
      <t> </t>
    </r>
    <r>
      <rPr>
        <b/>
        <sz val="14"/>
        <color rgb="FF404040"/>
        <rFont val="Times New Roman"/>
        <family val="1"/>
        <charset val="204"/>
      </rPr>
      <t>Группа №_______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</si>
</sst>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₽&quot;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404040"/>
      <name val="Times New Roman"/>
      <family val="1"/>
      <charset val="204"/>
    </font>
    <font>
      <sz val="14"/>
      <color rgb="FF404040"/>
      <name val="Times New Roman"/>
      <family val="1"/>
      <charset val="204"/>
    </font>
    <font>
      <sz val="14"/>
      <color rgb="FFFFFFF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6" xfId="0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left"/>
    </xf>
    <xf numFmtId="0" fontId="1" fillId="3" borderId="6" xfId="0" applyNumberFormat="1" applyFont="1" applyFill="1" applyBorder="1"/>
    <xf numFmtId="0" fontId="3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169" fontId="1" fillId="0" borderId="0" xfId="0" applyNumberFormat="1" applyFont="1"/>
    <xf numFmtId="1" fontId="1" fillId="3" borderId="9" xfId="0" applyNumberFormat="1" applyFont="1" applyFill="1" applyBorder="1"/>
    <xf numFmtId="0" fontId="1" fillId="3" borderId="10" xfId="0" applyFont="1" applyFill="1" applyBorder="1"/>
    <xf numFmtId="1" fontId="1" fillId="3" borderId="11" xfId="0" applyNumberFormat="1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2" fillId="2" borderId="0" xfId="1"/>
    <xf numFmtId="169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</cellXfs>
  <cellStyles count="2">
    <cellStyle name="Акцент3" xfId="1" builtinId="37"/>
    <cellStyle name="Обычный" xfId="0" builtinId="0"/>
  </cellStyles>
  <dxfs count="4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4"/>
        <name val="Times New Roman"/>
        <family val="1"/>
        <charset val="204"/>
        <scheme val="none"/>
      </font>
    </dxf>
    <dxf>
      <font>
        <sz val="14"/>
        <name val="Times New Roman"/>
        <family val="1"/>
        <charset val="204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Кулаков" refreshedDate="45727.416762384259" createdVersion="8" refreshedVersion="8" minRefreshableVersion="3" recordCount="25" xr:uid="{0732D720-ED6E-49F3-AA2A-7E19518A9EFB}">
  <cacheSource type="worksheet">
    <worksheetSource ref="A5:E30" sheet="Экзамен 2 (Инф)"/>
  </cacheSource>
  <cacheFields count="5">
    <cacheField name="№ п/п" numFmtId="0">
      <sharedItems containsSemiMixedTypes="0" containsString="0" containsNumber="1" containsInteger="1" minValue="1" maxValue="25"/>
    </cacheField>
    <cacheField name="Фамилия, имя, отчество" numFmtId="0">
      <sharedItems/>
    </cacheField>
    <cacheField name="№ зачетной книжки" numFmtId="0">
      <sharedItems/>
    </cacheField>
    <cacheField name="Оценка" numFmtId="0">
      <sharedItems count="6">
        <s v="Удовлетворительно"/>
        <s v="Неудовлетворительно"/>
        <s v="Отлично"/>
        <s v="Хорошо"/>
        <s v="Наименование"/>
        <s v="Неявка"/>
      </sharedItems>
    </cacheField>
    <cacheField name="Подпись экзаменатор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Кулаков" refreshedDate="45727.416977083332" createdVersion="8" refreshedVersion="8" minRefreshableVersion="3" recordCount="25" xr:uid="{60FA01DE-6CD1-43DF-90C2-4C5E7143C02B}">
  <cacheSource type="worksheet">
    <worksheetSource ref="A5:E30" sheet="Экзамен 3 (Мат.Анализ)"/>
  </cacheSource>
  <cacheFields count="5">
    <cacheField name="№ п/п" numFmtId="0">
      <sharedItems containsSemiMixedTypes="0" containsString="0" containsNumber="1" containsInteger="1" minValue="1" maxValue="25"/>
    </cacheField>
    <cacheField name="Фамилия, имя, отчество" numFmtId="0">
      <sharedItems/>
    </cacheField>
    <cacheField name="№ зачетной книжки" numFmtId="0">
      <sharedItems/>
    </cacheField>
    <cacheField name="Оценка" numFmtId="0">
      <sharedItems count="5">
        <s v="Удовлетворительно"/>
        <s v="Неудовлетворительно"/>
        <s v="Отлично"/>
        <s v="Хорошо"/>
        <s v="Неявка"/>
      </sharedItems>
    </cacheField>
    <cacheField name="Подпись экзаменатор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Кулаков" refreshedDate="45727.43743229167" createdVersion="8" refreshedVersion="8" minRefreshableVersion="3" recordCount="25" xr:uid="{F889D805-7CDB-4DF5-A2F4-739505F2460C}">
  <cacheSource type="worksheet">
    <worksheetSource ref="A5:D30" sheet="Экзамен 1 (Культурология)"/>
  </cacheSource>
  <cacheFields count="4">
    <cacheField name="№ п/п" numFmtId="0">
      <sharedItems containsSemiMixedTypes="0" containsString="0" containsNumber="1" containsInteger="1" minValue="1" maxValue="25"/>
    </cacheField>
    <cacheField name="Фамилия, имя, отчество" numFmtId="0">
      <sharedItems/>
    </cacheField>
    <cacheField name="№ зачетной книжки" numFmtId="0">
      <sharedItems/>
    </cacheField>
    <cacheField name="Оценка" numFmtId="0">
      <sharedItems count="5">
        <s v="Хорошо"/>
        <s v="Отлично"/>
        <s v="Удовлетворительно"/>
        <s v="Неудовлетворительно"/>
        <s v="Нея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Иванов Иван Иванович"/>
    <s v="1834-С"/>
    <x v="0"/>
    <m/>
  </r>
  <r>
    <n v="2"/>
    <s v="Сидоров Артур Тарасович"/>
    <s v="1835-С"/>
    <x v="1"/>
    <m/>
  </r>
  <r>
    <n v="3"/>
    <s v="Шевченко Хали Арсупович"/>
    <s v="1836-С"/>
    <x v="2"/>
    <m/>
  </r>
  <r>
    <n v="4"/>
    <s v="Сидоров Матвей Матвеевич"/>
    <s v="1837-С"/>
    <x v="1"/>
    <m/>
  </r>
  <r>
    <n v="5"/>
    <s v="Попов Алексей Петрович"/>
    <s v="1838-С"/>
    <x v="2"/>
    <m/>
  </r>
  <r>
    <n v="6"/>
    <s v="Кузнецова Мария Владимировна"/>
    <s v="1839-С"/>
    <x v="0"/>
    <m/>
  </r>
  <r>
    <n v="7"/>
    <s v="Романова Ольга Сергеевна"/>
    <s v="1840-С"/>
    <x v="1"/>
    <m/>
  </r>
  <r>
    <n v="8"/>
    <s v="Волков Дмитрий Анатольевич"/>
    <s v="1841-С"/>
    <x v="3"/>
    <m/>
  </r>
  <r>
    <n v="9"/>
    <s v="Михайлова Екатерина Александровна"/>
    <s v="1842-С"/>
    <x v="2"/>
    <m/>
  </r>
  <r>
    <n v="10"/>
    <s v="Бондаренко Максим Игоревич"/>
    <s v="1843-С"/>
    <x v="1"/>
    <m/>
  </r>
  <r>
    <n v="11"/>
    <s v="Карпов Николай Александрович"/>
    <s v="1844-С"/>
    <x v="2"/>
    <m/>
  </r>
  <r>
    <n v="12"/>
    <s v="Лебедева Ирина Константиновна"/>
    <s v="1845-С"/>
    <x v="3"/>
    <m/>
  </r>
  <r>
    <n v="13"/>
    <s v="Егоров Владислав Николаевич"/>
    <s v="1846-С"/>
    <x v="4"/>
    <m/>
  </r>
  <r>
    <n v="14"/>
    <s v="Данилова Анастасия Валерьевна"/>
    <s v="1847-С"/>
    <x v="5"/>
    <m/>
  </r>
  <r>
    <n v="15"/>
    <s v="Чернов Вячеслав Юрьевич"/>
    <s v="1848-С"/>
    <x v="3"/>
    <m/>
  </r>
  <r>
    <n v="16"/>
    <s v="Гусева Светлана Михайловна"/>
    <s v="1849-С"/>
    <x v="0"/>
    <m/>
  </r>
  <r>
    <n v="17"/>
    <s v="Федоров Дмитрий Геннадьевич"/>
    <s v="1850-С"/>
    <x v="0"/>
    <m/>
  </r>
  <r>
    <n v="18"/>
    <s v="Коваленко Дарина Валерьевна"/>
    <s v="1851-С"/>
    <x v="0"/>
    <m/>
  </r>
  <r>
    <n v="19"/>
    <s v="Тимофеев Сергей Александрович"/>
    <s v="1852-С"/>
    <x v="0"/>
    <m/>
  </r>
  <r>
    <n v="20"/>
    <s v="Морозова Анастасия Владимировна"/>
    <s v="1853-С"/>
    <x v="0"/>
    <m/>
  </r>
  <r>
    <n v="21"/>
    <s v="Павлов Михаил Степанович"/>
    <s v="1854-С"/>
    <x v="3"/>
    <m/>
  </r>
  <r>
    <n v="22"/>
    <s v="Захарова Дарина Викторовна"/>
    <s v="1855-С"/>
    <x v="0"/>
    <m/>
  </r>
  <r>
    <n v="23"/>
    <s v="Соколова Лилия Артемовна"/>
    <s v="1856-С"/>
    <x v="1"/>
    <m/>
  </r>
  <r>
    <n v="24"/>
    <s v="Григорьев Сергей Владимирович"/>
    <s v="1857-С"/>
    <x v="3"/>
    <m/>
  </r>
  <r>
    <n v="25"/>
    <s v="Новиков Павел Юрьевич"/>
    <s v="1858-С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Иванов Иван Иванович"/>
    <s v="1834-С"/>
    <x v="0"/>
    <m/>
  </r>
  <r>
    <n v="2"/>
    <s v="Сидоров Артур Тарасович"/>
    <s v="1835-С"/>
    <x v="1"/>
    <m/>
  </r>
  <r>
    <n v="3"/>
    <s v="Шевченко Хали Арсупович"/>
    <s v="1836-С"/>
    <x v="2"/>
    <m/>
  </r>
  <r>
    <n v="4"/>
    <s v="Сидоров Матвей Матвеевич"/>
    <s v="1837-С"/>
    <x v="2"/>
    <m/>
  </r>
  <r>
    <n v="5"/>
    <s v="Попов Алексей Петрович"/>
    <s v="1838-С"/>
    <x v="2"/>
    <m/>
  </r>
  <r>
    <n v="6"/>
    <s v="Кузнецова Мария Владимировна"/>
    <s v="1839-С"/>
    <x v="3"/>
    <m/>
  </r>
  <r>
    <n v="7"/>
    <s v="Романова Ольга Сергеевна"/>
    <s v="1840-С"/>
    <x v="2"/>
    <m/>
  </r>
  <r>
    <n v="8"/>
    <s v="Волков Дмитрий Анатольевич"/>
    <s v="1841-С"/>
    <x v="3"/>
    <m/>
  </r>
  <r>
    <n v="9"/>
    <s v="Михайлова Екатерина Александровна"/>
    <s v="1842-С"/>
    <x v="2"/>
    <m/>
  </r>
  <r>
    <n v="10"/>
    <s v="Бондаренко Максим Игоревич"/>
    <s v="1843-С"/>
    <x v="1"/>
    <m/>
  </r>
  <r>
    <n v="11"/>
    <s v="Карпов Николай Александрович"/>
    <s v="1844-С"/>
    <x v="2"/>
    <m/>
  </r>
  <r>
    <n v="12"/>
    <s v="Лебедева Ирина Константиновна"/>
    <s v="1845-С"/>
    <x v="3"/>
    <m/>
  </r>
  <r>
    <n v="13"/>
    <s v="Егоров Владислав Николаевич"/>
    <s v="1846-С"/>
    <x v="2"/>
    <m/>
  </r>
  <r>
    <n v="14"/>
    <s v="Данилова Анастасия Валерьевна"/>
    <s v="1847-С"/>
    <x v="4"/>
    <m/>
  </r>
  <r>
    <n v="15"/>
    <s v="Чернов Вячеслав Юрьевич"/>
    <s v="1848-С"/>
    <x v="3"/>
    <m/>
  </r>
  <r>
    <n v="16"/>
    <s v="Гусева Светлана Михайловна"/>
    <s v="1849-С"/>
    <x v="4"/>
    <m/>
  </r>
  <r>
    <n v="17"/>
    <s v="Федоров Дмитрий Геннадьевич"/>
    <s v="1850-С"/>
    <x v="3"/>
    <m/>
  </r>
  <r>
    <n v="18"/>
    <s v="Коваленко Дарина Валерьевна"/>
    <s v="1851-С"/>
    <x v="0"/>
    <m/>
  </r>
  <r>
    <n v="19"/>
    <s v="Тимофеев Сергей Александрович"/>
    <s v="1852-С"/>
    <x v="4"/>
    <m/>
  </r>
  <r>
    <n v="20"/>
    <s v="Морозова Анастасия Владимировна"/>
    <s v="1853-С"/>
    <x v="4"/>
    <m/>
  </r>
  <r>
    <n v="21"/>
    <s v="Павлов Михаил Степанович"/>
    <s v="1854-С"/>
    <x v="3"/>
    <m/>
  </r>
  <r>
    <n v="22"/>
    <s v="Захарова Дарина Викторовна"/>
    <s v="1855-С"/>
    <x v="0"/>
    <m/>
  </r>
  <r>
    <n v="23"/>
    <s v="Соколова Лилия Артемовна"/>
    <s v="1856-С"/>
    <x v="3"/>
    <m/>
  </r>
  <r>
    <n v="24"/>
    <s v="Григорьев Сергей Владимирович"/>
    <s v="1857-С"/>
    <x v="3"/>
    <m/>
  </r>
  <r>
    <n v="25"/>
    <s v="Новиков Павел Юрьевич"/>
    <s v="1858-С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Иванов Иван Иванович"/>
    <s v="1834-С"/>
    <x v="0"/>
  </r>
  <r>
    <n v="2"/>
    <s v="Сидоров Артур Тарасович"/>
    <s v="1835-С"/>
    <x v="0"/>
  </r>
  <r>
    <n v="3"/>
    <s v="Шевченко Хали Арсупович"/>
    <s v="1836-С"/>
    <x v="1"/>
  </r>
  <r>
    <n v="4"/>
    <s v="Сидоров Матвей Матвеевич"/>
    <s v="1837-С"/>
    <x v="2"/>
  </r>
  <r>
    <n v="5"/>
    <s v="Попов Алексей Петрович"/>
    <s v="1838-С"/>
    <x v="0"/>
  </r>
  <r>
    <n v="6"/>
    <s v="Кузнецова Мария Владимировна"/>
    <s v="1839-С"/>
    <x v="1"/>
  </r>
  <r>
    <n v="7"/>
    <s v="Романова Ольга Сергеевна"/>
    <s v="1840-С"/>
    <x v="0"/>
  </r>
  <r>
    <n v="8"/>
    <s v="Волков Дмитрий Анатольевич"/>
    <s v="1841-С"/>
    <x v="1"/>
  </r>
  <r>
    <n v="9"/>
    <s v="Михайлова Екатерина Александровна"/>
    <s v="1842-С"/>
    <x v="0"/>
  </r>
  <r>
    <n v="10"/>
    <s v="Бондаренко Максим Игоревич"/>
    <s v="1843-С"/>
    <x v="0"/>
  </r>
  <r>
    <n v="11"/>
    <s v="Карпов Николай Александрович"/>
    <s v="1844-С"/>
    <x v="3"/>
  </r>
  <r>
    <n v="12"/>
    <s v="Лебедева Ирина Константиновна"/>
    <s v="1845-С"/>
    <x v="2"/>
  </r>
  <r>
    <n v="13"/>
    <s v="Егоров Владислав Николаевич"/>
    <s v="1846-С"/>
    <x v="3"/>
  </r>
  <r>
    <n v="14"/>
    <s v="Данилова Анастасия Валерьевна"/>
    <s v="1847-С"/>
    <x v="0"/>
  </r>
  <r>
    <n v="15"/>
    <s v="Чернов Вячеслав Юрьевич"/>
    <s v="1848-С"/>
    <x v="0"/>
  </r>
  <r>
    <n v="16"/>
    <s v="Гусева Светлана Михайловна"/>
    <s v="1849-С"/>
    <x v="0"/>
  </r>
  <r>
    <n v="17"/>
    <s v="Федоров Дмитрий Геннадьевич"/>
    <s v="1850-С"/>
    <x v="1"/>
  </r>
  <r>
    <n v="18"/>
    <s v="Коваленко Дарина Валерьевна"/>
    <s v="1851-С"/>
    <x v="2"/>
  </r>
  <r>
    <n v="19"/>
    <s v="Тимофеев Сергей Александрович"/>
    <s v="1852-С"/>
    <x v="3"/>
  </r>
  <r>
    <n v="20"/>
    <s v="Морозова Анастасия Владимировна"/>
    <s v="1853-С"/>
    <x v="1"/>
  </r>
  <r>
    <n v="21"/>
    <s v="Павлов Михаил Степанович"/>
    <s v="1854-С"/>
    <x v="2"/>
  </r>
  <r>
    <n v="22"/>
    <s v="Захарова Дарина Викторовна"/>
    <s v="1855-С"/>
    <x v="0"/>
  </r>
  <r>
    <n v="23"/>
    <s v="Соколова Лилия Артемовна"/>
    <s v="1856-С"/>
    <x v="2"/>
  </r>
  <r>
    <n v="24"/>
    <s v="Григорьев Сергей Владимирович"/>
    <s v="1857-С"/>
    <x v="1"/>
  </r>
  <r>
    <n v="25"/>
    <s v="Новиков Павел Юрьевич"/>
    <s v="1858-С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49D9B-FF9E-4A61-9F01-F0EF584F2AA2}" name="Сводная таблица6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1:B36" firstHeaderRow="1" firstDataRow="1" firstDataCol="1"/>
  <pivotFields count="4">
    <pivotField showAll="0"/>
    <pivotField showAll="0"/>
    <pivotField showAll="0"/>
    <pivotField axis="axisRow" dataField="1" showAll="0">
      <items count="6">
        <item x="3"/>
        <item m="1" x="4"/>
        <item x="1"/>
        <item x="2"/>
        <item x="0"/>
        <item t="default"/>
      </items>
    </pivotField>
  </pivotFields>
  <rowFields count="1">
    <field x="3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Количество" fld="3" subtotal="count" baseField="0" baseItem="0"/>
  </dataFields>
  <formats count="30">
    <format dxfId="8">
      <pivotArea type="all" dataOnly="0" outline="0" fieldPosition="0"/>
    </format>
    <format dxfId="9">
      <pivotArea outline="0" collapsedLevelsAreSubtotals="1" fieldPosition="0"/>
    </format>
    <format dxfId="10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4F0B2-17E7-416D-957F-88D12E0A5027}" name="Сводная таблица7" cacheId="4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1:B38" firstHeaderRow="1" firstDataRow="1" firstDataCol="1"/>
  <pivotFields count="5">
    <pivotField showAll="0"/>
    <pivotField showAll="0"/>
    <pivotField showAll="0"/>
    <pivotField axis="axisRow" dataField="1" showAll="0">
      <items count="7">
        <item x="1"/>
        <item x="5"/>
        <item x="2"/>
        <item x="0"/>
        <item x="3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" fld="3" subtotal="count" baseField="0" baseItem="0"/>
  </dataFields>
  <formats count="8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5">
      <pivotArea dataOnly="0" labelOnly="1" outline="0" axis="axisValues" fieldPosition="0"/>
    </format>
    <format dxfId="39">
      <pivotArea field="3" type="button" dataOnly="0" labelOnly="1" outline="0" axis="axisRow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F4FCA-6CE8-43D2-B6B1-872482D3F6D7}" name="Сводная таблица8" cacheId="4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1:B37" firstHeaderRow="1" firstDataRow="1" firstDataCol="1"/>
  <pivotFields count="5">
    <pivotField showAll="0"/>
    <pivotField showAll="0"/>
    <pivotField showAll="0"/>
    <pivotField axis="axisRow" dataField="1" showAll="0">
      <items count="6">
        <item x="1"/>
        <item x="4"/>
        <item x="2"/>
        <item x="0"/>
        <item x="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5367A-D91B-45A4-8026-3D3F568FA5D1}" name="Таблица1" displayName="Таблица1" ref="A1:C6" totalsRowShown="0" headerRowDxfId="4" dataDxfId="3" headerRowBorderDxfId="1" tableBorderDxfId="2" totalsRowBorderDxfId="0">
  <autoFilter ref="A1:C6" xr:uid="{9FE5367A-D91B-45A4-8026-3D3F568FA5D1}"/>
  <tableColumns count="3">
    <tableColumn id="1" xr3:uid="{DB1AE815-A248-4378-A1C0-FEFD20A425D2}" name="Значение" dataDxfId="7"/>
    <tableColumn id="2" xr3:uid="{33B7E8E3-6D30-4A53-8C0D-C2A5AF762F2D}" name="Наименование" dataDxfId="6"/>
    <tableColumn id="3" xr3:uid="{309BB9E3-2C18-43FD-BD9E-11DAB84C33E7}" name="Полнотекствое" dataDxfId="5">
      <calculatedColumnFormula>A2 &amp; " (" &amp; B2 &amp; ")"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1E3E-BE01-4346-BD1A-48B50E109CBD}">
  <dimension ref="A1:E38"/>
  <sheetViews>
    <sheetView topLeftCell="A28" zoomScale="85" zoomScaleNormal="85" workbookViewId="0">
      <selection activeCell="E34" sqref="E34"/>
    </sheetView>
  </sheetViews>
  <sheetFormatPr defaultRowHeight="15" x14ac:dyDescent="0.25"/>
  <cols>
    <col min="1" max="1" width="27.140625" bestFit="1" customWidth="1"/>
    <col min="2" max="2" width="25.7109375" customWidth="1"/>
    <col min="3" max="3" width="19.140625" customWidth="1"/>
    <col min="4" max="4" width="29.5703125" customWidth="1"/>
    <col min="5" max="5" width="21.140625" customWidth="1"/>
  </cols>
  <sheetData>
    <row r="1" spans="1:5" ht="18.75" x14ac:dyDescent="0.25">
      <c r="A1" s="1"/>
    </row>
    <row r="2" spans="1:5" ht="18.75" x14ac:dyDescent="0.25">
      <c r="A2" s="4" t="s">
        <v>0</v>
      </c>
      <c r="B2" s="4"/>
      <c r="C2" s="4"/>
      <c r="D2" s="4"/>
      <c r="E2" s="4"/>
    </row>
    <row r="3" spans="1:5" ht="18.75" x14ac:dyDescent="0.3">
      <c r="A3" s="5" t="s">
        <v>6</v>
      </c>
      <c r="B3" s="5"/>
      <c r="C3" s="6" t="s">
        <v>70</v>
      </c>
      <c r="D3" s="6"/>
      <c r="E3" s="6"/>
    </row>
    <row r="4" spans="1:5" ht="19.5" thickBot="1" x14ac:dyDescent="0.3">
      <c r="A4" s="7"/>
      <c r="B4" s="7"/>
      <c r="C4" s="7"/>
      <c r="D4" s="7"/>
      <c r="E4" s="7"/>
    </row>
    <row r="5" spans="1:5" ht="38.25" thickBot="1" x14ac:dyDescent="0.3">
      <c r="A5" s="8" t="s">
        <v>1</v>
      </c>
      <c r="B5" s="9" t="s">
        <v>2</v>
      </c>
      <c r="C5" s="9" t="s">
        <v>3</v>
      </c>
      <c r="D5" s="9" t="s">
        <v>4</v>
      </c>
      <c r="E5" s="9" t="s">
        <v>5</v>
      </c>
    </row>
    <row r="6" spans="1:5" ht="38.25" thickBot="1" x14ac:dyDescent="0.3">
      <c r="A6" s="10">
        <v>1</v>
      </c>
      <c r="B6" s="11" t="s">
        <v>7</v>
      </c>
      <c r="C6" s="11" t="s">
        <v>11</v>
      </c>
      <c r="D6" s="11" t="s">
        <v>21</v>
      </c>
      <c r="E6" s="11"/>
    </row>
    <row r="7" spans="1:5" ht="38.25" thickBot="1" x14ac:dyDescent="0.3">
      <c r="A7" s="10">
        <v>2</v>
      </c>
      <c r="B7" s="11" t="s">
        <v>8</v>
      </c>
      <c r="C7" s="11" t="s">
        <v>12</v>
      </c>
      <c r="D7" s="11" t="s">
        <v>21</v>
      </c>
      <c r="E7" s="11"/>
    </row>
    <row r="8" spans="1:5" ht="38.25" thickBot="1" x14ac:dyDescent="0.3">
      <c r="A8" s="10">
        <v>3</v>
      </c>
      <c r="B8" s="11" t="s">
        <v>9</v>
      </c>
      <c r="C8" s="11" t="s">
        <v>13</v>
      </c>
      <c r="D8" s="11" t="s">
        <v>20</v>
      </c>
      <c r="E8" s="11"/>
    </row>
    <row r="9" spans="1:5" ht="38.25" thickBot="1" x14ac:dyDescent="0.3">
      <c r="A9" s="10">
        <v>4</v>
      </c>
      <c r="B9" s="11" t="s">
        <v>10</v>
      </c>
      <c r="C9" s="11" t="s">
        <v>14</v>
      </c>
      <c r="D9" s="11" t="s">
        <v>19</v>
      </c>
      <c r="E9" s="11"/>
    </row>
    <row r="10" spans="1:5" ht="38.25" thickBot="1" x14ac:dyDescent="0.3">
      <c r="A10" s="8">
        <v>5</v>
      </c>
      <c r="B10" s="9" t="s">
        <v>22</v>
      </c>
      <c r="C10" s="9" t="s">
        <v>23</v>
      </c>
      <c r="D10" s="11" t="s">
        <v>21</v>
      </c>
      <c r="E10" s="9"/>
    </row>
    <row r="11" spans="1:5" ht="38.25" thickBot="1" x14ac:dyDescent="0.3">
      <c r="A11" s="10">
        <v>6</v>
      </c>
      <c r="B11" s="11" t="s">
        <v>24</v>
      </c>
      <c r="C11" s="11" t="s">
        <v>25</v>
      </c>
      <c r="D11" s="11" t="s">
        <v>20</v>
      </c>
      <c r="E11" s="11"/>
    </row>
    <row r="12" spans="1:5" ht="38.25" thickBot="1" x14ac:dyDescent="0.3">
      <c r="A12" s="10">
        <v>7</v>
      </c>
      <c r="B12" s="11" t="s">
        <v>26</v>
      </c>
      <c r="C12" s="11" t="s">
        <v>27</v>
      </c>
      <c r="D12" s="11" t="s">
        <v>21</v>
      </c>
      <c r="E12" s="11"/>
    </row>
    <row r="13" spans="1:5" ht="38.25" thickBot="1" x14ac:dyDescent="0.3">
      <c r="A13" s="10">
        <v>8</v>
      </c>
      <c r="B13" s="11" t="s">
        <v>28</v>
      </c>
      <c r="C13" s="11" t="s">
        <v>29</v>
      </c>
      <c r="D13" s="11" t="s">
        <v>20</v>
      </c>
      <c r="E13" s="11"/>
    </row>
    <row r="14" spans="1:5" ht="57" thickBot="1" x14ac:dyDescent="0.3">
      <c r="A14" s="10">
        <v>9</v>
      </c>
      <c r="B14" s="11" t="s">
        <v>30</v>
      </c>
      <c r="C14" s="11" t="s">
        <v>31</v>
      </c>
      <c r="D14" s="11" t="s">
        <v>21</v>
      </c>
      <c r="E14" s="11"/>
    </row>
    <row r="15" spans="1:5" ht="65.25" customHeight="1" thickBot="1" x14ac:dyDescent="0.3">
      <c r="A15" s="8">
        <v>10</v>
      </c>
      <c r="B15" s="9" t="s">
        <v>32</v>
      </c>
      <c r="C15" s="9" t="s">
        <v>33</v>
      </c>
      <c r="D15" s="11" t="s">
        <v>21</v>
      </c>
      <c r="E15" s="9"/>
    </row>
    <row r="16" spans="1:5" ht="38.25" thickBot="1" x14ac:dyDescent="0.3">
      <c r="A16" s="10">
        <v>11</v>
      </c>
      <c r="B16" s="11" t="s">
        <v>34</v>
      </c>
      <c r="C16" s="11" t="s">
        <v>35</v>
      </c>
      <c r="D16" s="11" t="s">
        <v>18</v>
      </c>
      <c r="E16" s="11"/>
    </row>
    <row r="17" spans="1:5" ht="54.75" customHeight="1" thickBot="1" x14ac:dyDescent="0.3">
      <c r="A17" s="10">
        <v>12</v>
      </c>
      <c r="B17" s="11" t="s">
        <v>36</v>
      </c>
      <c r="C17" s="11" t="s">
        <v>37</v>
      </c>
      <c r="D17" s="11" t="s">
        <v>19</v>
      </c>
      <c r="E17" s="11"/>
    </row>
    <row r="18" spans="1:5" ht="57.75" customHeight="1" thickBot="1" x14ac:dyDescent="0.3">
      <c r="A18" s="10">
        <v>13</v>
      </c>
      <c r="B18" s="11" t="s">
        <v>38</v>
      </c>
      <c r="C18" s="11" t="s">
        <v>39</v>
      </c>
      <c r="D18" s="11" t="s">
        <v>18</v>
      </c>
      <c r="E18" s="11"/>
    </row>
    <row r="19" spans="1:5" ht="57" thickBot="1" x14ac:dyDescent="0.3">
      <c r="A19" s="10">
        <v>14</v>
      </c>
      <c r="B19" s="11" t="s">
        <v>40</v>
      </c>
      <c r="C19" s="11" t="s">
        <v>41</v>
      </c>
      <c r="D19" s="11" t="s">
        <v>21</v>
      </c>
      <c r="E19" s="11"/>
    </row>
    <row r="20" spans="1:5" ht="38.25" thickBot="1" x14ac:dyDescent="0.3">
      <c r="A20" s="8">
        <v>15</v>
      </c>
      <c r="B20" s="9" t="s">
        <v>42</v>
      </c>
      <c r="C20" s="9" t="s">
        <v>43</v>
      </c>
      <c r="D20" s="11" t="s">
        <v>21</v>
      </c>
      <c r="E20" s="9"/>
    </row>
    <row r="21" spans="1:5" ht="38.25" thickBot="1" x14ac:dyDescent="0.3">
      <c r="A21" s="10">
        <v>16</v>
      </c>
      <c r="B21" s="11" t="s">
        <v>44</v>
      </c>
      <c r="C21" s="11" t="s">
        <v>45</v>
      </c>
      <c r="D21" s="11" t="s">
        <v>21</v>
      </c>
      <c r="E21" s="11"/>
    </row>
    <row r="22" spans="1:5" ht="65.25" customHeight="1" thickBot="1" x14ac:dyDescent="0.3">
      <c r="A22" s="10">
        <v>17</v>
      </c>
      <c r="B22" s="11" t="s">
        <v>46</v>
      </c>
      <c r="C22" s="11" t="s">
        <v>47</v>
      </c>
      <c r="D22" s="11" t="s">
        <v>20</v>
      </c>
      <c r="E22" s="11"/>
    </row>
    <row r="23" spans="1:5" ht="66.75" customHeight="1" thickBot="1" x14ac:dyDescent="0.3">
      <c r="A23" s="10">
        <v>18</v>
      </c>
      <c r="B23" s="11" t="s">
        <v>48</v>
      </c>
      <c r="C23" s="11" t="s">
        <v>49</v>
      </c>
      <c r="D23" s="11" t="s">
        <v>19</v>
      </c>
      <c r="E23" s="11"/>
    </row>
    <row r="24" spans="1:5" ht="38.25" thickBot="1" x14ac:dyDescent="0.3">
      <c r="A24" s="10">
        <v>19</v>
      </c>
      <c r="B24" s="11" t="s">
        <v>50</v>
      </c>
      <c r="C24" s="11" t="s">
        <v>51</v>
      </c>
      <c r="D24" s="11" t="s">
        <v>18</v>
      </c>
      <c r="E24" s="11"/>
    </row>
    <row r="25" spans="1:5" ht="57" thickBot="1" x14ac:dyDescent="0.3">
      <c r="A25" s="8">
        <v>20</v>
      </c>
      <c r="B25" s="9" t="s">
        <v>52</v>
      </c>
      <c r="C25" s="9" t="s">
        <v>53</v>
      </c>
      <c r="D25" s="11" t="s">
        <v>20</v>
      </c>
      <c r="E25" s="9"/>
    </row>
    <row r="26" spans="1:5" ht="38.25" thickBot="1" x14ac:dyDescent="0.3">
      <c r="A26" s="10">
        <v>21</v>
      </c>
      <c r="B26" s="11" t="s">
        <v>54</v>
      </c>
      <c r="C26" s="11" t="s">
        <v>55</v>
      </c>
      <c r="D26" s="11" t="s">
        <v>19</v>
      </c>
      <c r="E26" s="11"/>
    </row>
    <row r="27" spans="1:5" ht="38.25" thickBot="1" x14ac:dyDescent="0.3">
      <c r="A27" s="10">
        <v>22</v>
      </c>
      <c r="B27" s="11" t="s">
        <v>56</v>
      </c>
      <c r="C27" s="11" t="s">
        <v>57</v>
      </c>
      <c r="D27" s="11" t="s">
        <v>19</v>
      </c>
      <c r="E27" s="11"/>
    </row>
    <row r="28" spans="1:5" ht="38.25" thickBot="1" x14ac:dyDescent="0.3">
      <c r="A28" s="10">
        <v>23</v>
      </c>
      <c r="B28" s="11" t="s">
        <v>58</v>
      </c>
      <c r="C28" s="11" t="s">
        <v>59</v>
      </c>
      <c r="D28" s="11" t="s">
        <v>19</v>
      </c>
      <c r="E28" s="11"/>
    </row>
    <row r="29" spans="1:5" ht="38.25" thickBot="1" x14ac:dyDescent="0.3">
      <c r="A29" s="10">
        <v>24</v>
      </c>
      <c r="B29" s="11" t="s">
        <v>60</v>
      </c>
      <c r="C29" s="11" t="s">
        <v>61</v>
      </c>
      <c r="D29" s="11" t="s">
        <v>20</v>
      </c>
      <c r="E29" s="11"/>
    </row>
    <row r="30" spans="1:5" ht="40.5" customHeight="1" thickBot="1" x14ac:dyDescent="0.3">
      <c r="A30" s="12">
        <v>25</v>
      </c>
      <c r="B30" s="13" t="s">
        <v>62</v>
      </c>
      <c r="C30" s="9" t="s">
        <v>63</v>
      </c>
      <c r="D30" s="11" t="s">
        <v>21</v>
      </c>
      <c r="E30" s="9"/>
    </row>
    <row r="31" spans="1:5" ht="18.75" x14ac:dyDescent="0.3">
      <c r="A31" s="15" t="s">
        <v>65</v>
      </c>
      <c r="B31" s="15" t="s">
        <v>67</v>
      </c>
    </row>
    <row r="32" spans="1:5" ht="18.75" x14ac:dyDescent="0.3">
      <c r="A32" s="16" t="s">
        <v>18</v>
      </c>
      <c r="B32" s="17">
        <v>3</v>
      </c>
    </row>
    <row r="33" spans="1:2" ht="18.75" x14ac:dyDescent="0.3">
      <c r="A33" s="16" t="s">
        <v>20</v>
      </c>
      <c r="B33" s="17">
        <v>6</v>
      </c>
    </row>
    <row r="34" spans="1:2" ht="18.75" x14ac:dyDescent="0.3">
      <c r="A34" s="16" t="s">
        <v>19</v>
      </c>
      <c r="B34" s="17">
        <v>5</v>
      </c>
    </row>
    <row r="35" spans="1:2" ht="18.75" x14ac:dyDescent="0.3">
      <c r="A35" s="16" t="s">
        <v>21</v>
      </c>
      <c r="B35" s="17">
        <v>11</v>
      </c>
    </row>
    <row r="36" spans="1:2" ht="18.75" x14ac:dyDescent="0.3">
      <c r="A36" s="16" t="s">
        <v>66</v>
      </c>
      <c r="B36" s="17">
        <v>25</v>
      </c>
    </row>
    <row r="37" spans="1:2" ht="18.75" x14ac:dyDescent="0.3"/>
    <row r="38" spans="1:2" x14ac:dyDescent="0.25">
      <c r="A38" s="14"/>
      <c r="B38" s="14"/>
    </row>
  </sheetData>
  <mergeCells count="4">
    <mergeCell ref="A2:E2"/>
    <mergeCell ref="A3:B3"/>
    <mergeCell ref="C3:E3"/>
    <mergeCell ref="A4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76A57C-1B5F-4E06-9E04-3F512719657A}">
          <x14:formula1>
            <xm:f>Оценки!$B$2:$B$6</xm:f>
          </x14:formula1>
          <xm:sqref>D6:D30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C5BC-F436-410F-AA3E-C6A6AB765087}">
  <dimension ref="A1:E38"/>
  <sheetViews>
    <sheetView zoomScale="85" zoomScaleNormal="85" workbookViewId="0">
      <selection activeCell="D19" sqref="D19"/>
    </sheetView>
  </sheetViews>
  <sheetFormatPr defaultRowHeight="15" x14ac:dyDescent="0.25"/>
  <cols>
    <col min="1" max="1" width="22.140625" bestFit="1" customWidth="1"/>
    <col min="2" max="2" width="27.5703125" bestFit="1" customWidth="1"/>
    <col min="3" max="3" width="19.140625" customWidth="1"/>
    <col min="4" max="4" width="29.5703125" customWidth="1"/>
    <col min="5" max="5" width="21.140625" customWidth="1"/>
  </cols>
  <sheetData>
    <row r="1" spans="1:5" ht="18.75" x14ac:dyDescent="0.25">
      <c r="A1" s="1"/>
    </row>
    <row r="2" spans="1:5" ht="18.75" x14ac:dyDescent="0.25">
      <c r="A2" s="4" t="s">
        <v>0</v>
      </c>
      <c r="B2" s="4"/>
      <c r="C2" s="4"/>
      <c r="D2" s="4"/>
      <c r="E2" s="4"/>
    </row>
    <row r="3" spans="1:5" ht="18.75" x14ac:dyDescent="0.3">
      <c r="A3" s="5" t="s">
        <v>6</v>
      </c>
      <c r="B3" s="5"/>
      <c r="C3" s="6" t="s">
        <v>69</v>
      </c>
      <c r="D3" s="6"/>
      <c r="E3" s="6"/>
    </row>
    <row r="4" spans="1:5" ht="19.5" thickBot="1" x14ac:dyDescent="0.3">
      <c r="A4" s="7"/>
      <c r="B4" s="7"/>
      <c r="C4" s="7"/>
      <c r="D4" s="7"/>
      <c r="E4" s="7"/>
    </row>
    <row r="5" spans="1:5" ht="38.25" thickBot="1" x14ac:dyDescent="0.3">
      <c r="A5" s="8" t="s">
        <v>1</v>
      </c>
      <c r="B5" s="9" t="s">
        <v>2</v>
      </c>
      <c r="C5" s="9" t="s">
        <v>3</v>
      </c>
      <c r="D5" s="9" t="s">
        <v>4</v>
      </c>
      <c r="E5" s="9" t="s">
        <v>5</v>
      </c>
    </row>
    <row r="6" spans="1:5" ht="38.25" thickBot="1" x14ac:dyDescent="0.3">
      <c r="A6" s="10">
        <v>1</v>
      </c>
      <c r="B6" s="11" t="s">
        <v>7</v>
      </c>
      <c r="C6" s="11" t="s">
        <v>11</v>
      </c>
      <c r="D6" s="11" t="str">
        <f>Оценки!$B$4</f>
        <v>Удовлетворительно</v>
      </c>
      <c r="E6" s="11"/>
    </row>
    <row r="7" spans="1:5" ht="38.25" thickBot="1" x14ac:dyDescent="0.3">
      <c r="A7" s="10">
        <v>2</v>
      </c>
      <c r="B7" s="11" t="s">
        <v>8</v>
      </c>
      <c r="C7" s="11" t="s">
        <v>12</v>
      </c>
      <c r="D7" s="11" t="str">
        <f>Оценки!$B$3</f>
        <v>Неудовлетворительно</v>
      </c>
      <c r="E7" s="11"/>
    </row>
    <row r="8" spans="1:5" ht="38.25" thickBot="1" x14ac:dyDescent="0.3">
      <c r="A8" s="10">
        <v>3</v>
      </c>
      <c r="B8" s="11" t="s">
        <v>9</v>
      </c>
      <c r="C8" s="11" t="s">
        <v>13</v>
      </c>
      <c r="D8" s="11" t="str">
        <f>Оценки!$B$6</f>
        <v>Отлично</v>
      </c>
      <c r="E8" s="11"/>
    </row>
    <row r="9" spans="1:5" ht="38.25" thickBot="1" x14ac:dyDescent="0.3">
      <c r="A9" s="10">
        <v>4</v>
      </c>
      <c r="B9" s="11" t="s">
        <v>10</v>
      </c>
      <c r="C9" s="11" t="s">
        <v>14</v>
      </c>
      <c r="D9" s="11" t="str">
        <f>Оценки!$B$3</f>
        <v>Неудовлетворительно</v>
      </c>
      <c r="E9" s="11"/>
    </row>
    <row r="10" spans="1:5" ht="38.25" thickBot="1" x14ac:dyDescent="0.3">
      <c r="A10" s="8">
        <v>5</v>
      </c>
      <c r="B10" s="9" t="s">
        <v>22</v>
      </c>
      <c r="C10" s="9" t="s">
        <v>23</v>
      </c>
      <c r="D10" s="11" t="str">
        <f>Оценки!$B$6</f>
        <v>Отлично</v>
      </c>
      <c r="E10" s="9"/>
    </row>
    <row r="11" spans="1:5" ht="38.25" thickBot="1" x14ac:dyDescent="0.3">
      <c r="A11" s="10">
        <v>6</v>
      </c>
      <c r="B11" s="11" t="s">
        <v>24</v>
      </c>
      <c r="C11" s="11" t="s">
        <v>25</v>
      </c>
      <c r="D11" s="11" t="str">
        <f>Оценки!$B$4</f>
        <v>Удовлетворительно</v>
      </c>
      <c r="E11" s="11"/>
    </row>
    <row r="12" spans="1:5" ht="38.25" thickBot="1" x14ac:dyDescent="0.3">
      <c r="A12" s="10">
        <v>7</v>
      </c>
      <c r="B12" s="11" t="s">
        <v>26</v>
      </c>
      <c r="C12" s="11" t="s">
        <v>27</v>
      </c>
      <c r="D12" s="11" t="str">
        <f>Оценки!$B$3</f>
        <v>Неудовлетворительно</v>
      </c>
      <c r="E12" s="11"/>
    </row>
    <row r="13" spans="1:5" ht="38.25" thickBot="1" x14ac:dyDescent="0.3">
      <c r="A13" s="10">
        <v>8</v>
      </c>
      <c r="B13" s="11" t="s">
        <v>28</v>
      </c>
      <c r="C13" s="11" t="s">
        <v>29</v>
      </c>
      <c r="D13" s="11" t="str">
        <f>Оценки!$B$5</f>
        <v>Хорошо</v>
      </c>
      <c r="E13" s="11"/>
    </row>
    <row r="14" spans="1:5" ht="57" thickBot="1" x14ac:dyDescent="0.3">
      <c r="A14" s="10">
        <v>9</v>
      </c>
      <c r="B14" s="11" t="s">
        <v>30</v>
      </c>
      <c r="C14" s="11" t="s">
        <v>31</v>
      </c>
      <c r="D14" s="11" t="str">
        <f>Оценки!$B$6</f>
        <v>Отлично</v>
      </c>
      <c r="E14" s="11"/>
    </row>
    <row r="15" spans="1:5" ht="38.25" thickBot="1" x14ac:dyDescent="0.3">
      <c r="A15" s="8">
        <v>10</v>
      </c>
      <c r="B15" s="9" t="s">
        <v>32</v>
      </c>
      <c r="C15" s="9" t="s">
        <v>33</v>
      </c>
      <c r="D15" s="11" t="str">
        <f>Оценки!$B$3</f>
        <v>Неудовлетворительно</v>
      </c>
      <c r="E15" s="9"/>
    </row>
    <row r="16" spans="1:5" ht="38.25" thickBot="1" x14ac:dyDescent="0.3">
      <c r="A16" s="10">
        <v>11</v>
      </c>
      <c r="B16" s="11" t="s">
        <v>34</v>
      </c>
      <c r="C16" s="11" t="s">
        <v>35</v>
      </c>
      <c r="D16" s="11" t="str">
        <f>Оценки!$B$6</f>
        <v>Отлично</v>
      </c>
      <c r="E16" s="11"/>
    </row>
    <row r="17" spans="1:5" ht="38.25" thickBot="1" x14ac:dyDescent="0.3">
      <c r="A17" s="10">
        <v>12</v>
      </c>
      <c r="B17" s="11" t="s">
        <v>36</v>
      </c>
      <c r="C17" s="11" t="s">
        <v>37</v>
      </c>
      <c r="D17" s="11" t="str">
        <f>Оценки!$B$5</f>
        <v>Хорошо</v>
      </c>
      <c r="E17" s="11"/>
    </row>
    <row r="18" spans="1:5" ht="38.25" thickBot="1" x14ac:dyDescent="0.3">
      <c r="A18" s="10">
        <v>13</v>
      </c>
      <c r="B18" s="11" t="s">
        <v>38</v>
      </c>
      <c r="C18" s="11" t="s">
        <v>39</v>
      </c>
      <c r="D18" s="11" t="str">
        <f>Оценки!$B$2</f>
        <v>Неявка</v>
      </c>
      <c r="E18" s="11"/>
    </row>
    <row r="19" spans="1:5" ht="38.25" thickBot="1" x14ac:dyDescent="0.3">
      <c r="A19" s="10">
        <v>14</v>
      </c>
      <c r="B19" s="11" t="s">
        <v>40</v>
      </c>
      <c r="C19" s="11" t="s">
        <v>41</v>
      </c>
      <c r="D19" s="11" t="str">
        <f>Оценки!$B$2</f>
        <v>Неявка</v>
      </c>
      <c r="E19" s="11"/>
    </row>
    <row r="20" spans="1:5" ht="38.25" thickBot="1" x14ac:dyDescent="0.3">
      <c r="A20" s="8">
        <v>15</v>
      </c>
      <c r="B20" s="9" t="s">
        <v>42</v>
      </c>
      <c r="C20" s="9" t="s">
        <v>43</v>
      </c>
      <c r="D20" s="11" t="str">
        <f>Оценки!$B$5</f>
        <v>Хорошо</v>
      </c>
      <c r="E20" s="9"/>
    </row>
    <row r="21" spans="1:5" ht="38.25" thickBot="1" x14ac:dyDescent="0.3">
      <c r="A21" s="10">
        <v>16</v>
      </c>
      <c r="B21" s="11" t="s">
        <v>44</v>
      </c>
      <c r="C21" s="11" t="s">
        <v>45</v>
      </c>
      <c r="D21" s="11" t="str">
        <f>Оценки!$B$4</f>
        <v>Удовлетворительно</v>
      </c>
      <c r="E21" s="11"/>
    </row>
    <row r="22" spans="1:5" ht="38.25" thickBot="1" x14ac:dyDescent="0.3">
      <c r="A22" s="10">
        <v>17</v>
      </c>
      <c r="B22" s="11" t="s">
        <v>46</v>
      </c>
      <c r="C22" s="11" t="s">
        <v>47</v>
      </c>
      <c r="D22" s="11" t="str">
        <f>Оценки!$B$4</f>
        <v>Удовлетворительно</v>
      </c>
      <c r="E22" s="11"/>
    </row>
    <row r="23" spans="1:5" ht="38.25" thickBot="1" x14ac:dyDescent="0.3">
      <c r="A23" s="10">
        <v>18</v>
      </c>
      <c r="B23" s="11" t="s">
        <v>48</v>
      </c>
      <c r="C23" s="11" t="s">
        <v>49</v>
      </c>
      <c r="D23" s="11" t="str">
        <f>Оценки!$B$4</f>
        <v>Удовлетворительно</v>
      </c>
      <c r="E23" s="11"/>
    </row>
    <row r="24" spans="1:5" ht="38.25" thickBot="1" x14ac:dyDescent="0.3">
      <c r="A24" s="10">
        <v>19</v>
      </c>
      <c r="B24" s="11" t="s">
        <v>50</v>
      </c>
      <c r="C24" s="11" t="s">
        <v>51</v>
      </c>
      <c r="D24" s="11" t="str">
        <f>Оценки!$B$4</f>
        <v>Удовлетворительно</v>
      </c>
      <c r="E24" s="11"/>
    </row>
    <row r="25" spans="1:5" ht="38.25" thickBot="1" x14ac:dyDescent="0.3">
      <c r="A25" s="8">
        <v>20</v>
      </c>
      <c r="B25" s="9" t="s">
        <v>52</v>
      </c>
      <c r="C25" s="9" t="s">
        <v>53</v>
      </c>
      <c r="D25" s="11" t="str">
        <f>Оценки!$B$4</f>
        <v>Удовлетворительно</v>
      </c>
      <c r="E25" s="9"/>
    </row>
    <row r="26" spans="1:5" ht="19.5" thickBot="1" x14ac:dyDescent="0.3">
      <c r="A26" s="10">
        <v>21</v>
      </c>
      <c r="B26" s="11" t="s">
        <v>54</v>
      </c>
      <c r="C26" s="11" t="s">
        <v>55</v>
      </c>
      <c r="D26" s="11" t="str">
        <f>Оценки!$B$5</f>
        <v>Хорошо</v>
      </c>
      <c r="E26" s="11"/>
    </row>
    <row r="27" spans="1:5" ht="38.25" thickBot="1" x14ac:dyDescent="0.3">
      <c r="A27" s="10">
        <v>22</v>
      </c>
      <c r="B27" s="11" t="s">
        <v>56</v>
      </c>
      <c r="C27" s="11" t="s">
        <v>57</v>
      </c>
      <c r="D27" s="11" t="str">
        <f>Оценки!$B$4</f>
        <v>Удовлетворительно</v>
      </c>
      <c r="E27" s="11"/>
    </row>
    <row r="28" spans="1:5" ht="38.25" thickBot="1" x14ac:dyDescent="0.3">
      <c r="A28" s="10">
        <v>23</v>
      </c>
      <c r="B28" s="11" t="s">
        <v>58</v>
      </c>
      <c r="C28" s="11" t="s">
        <v>59</v>
      </c>
      <c r="D28" s="11" t="str">
        <f>Оценки!$B$3</f>
        <v>Неудовлетворительно</v>
      </c>
      <c r="E28" s="11"/>
    </row>
    <row r="29" spans="1:5" ht="38.25" thickBot="1" x14ac:dyDescent="0.3">
      <c r="A29" s="10">
        <v>24</v>
      </c>
      <c r="B29" s="11" t="s">
        <v>60</v>
      </c>
      <c r="C29" s="11" t="s">
        <v>61</v>
      </c>
      <c r="D29" s="11" t="str">
        <f>Оценки!$B$5</f>
        <v>Хорошо</v>
      </c>
      <c r="E29" s="11"/>
    </row>
    <row r="30" spans="1:5" ht="71.25" customHeight="1" thickBot="1" x14ac:dyDescent="0.3">
      <c r="A30" s="12">
        <v>25</v>
      </c>
      <c r="B30" s="13" t="s">
        <v>62</v>
      </c>
      <c r="C30" s="9" t="s">
        <v>63</v>
      </c>
      <c r="D30" s="11" t="str">
        <f>Оценки!$B$3</f>
        <v>Неудовлетворительно</v>
      </c>
      <c r="E30" s="9"/>
    </row>
    <row r="31" spans="1:5" ht="18.75" x14ac:dyDescent="0.3">
      <c r="A31" s="15" t="s">
        <v>65</v>
      </c>
      <c r="B31" s="15" t="s">
        <v>67</v>
      </c>
    </row>
    <row r="32" spans="1:5" ht="18.75" x14ac:dyDescent="0.3">
      <c r="A32" s="15" t="s">
        <v>18</v>
      </c>
      <c r="B32" s="15">
        <v>6</v>
      </c>
    </row>
    <row r="33" spans="1:2" ht="18.75" x14ac:dyDescent="0.3">
      <c r="A33" s="16" t="s">
        <v>15</v>
      </c>
      <c r="B33" s="17">
        <v>1</v>
      </c>
    </row>
    <row r="34" spans="1:2" ht="18.75" x14ac:dyDescent="0.3">
      <c r="A34" s="16" t="s">
        <v>20</v>
      </c>
      <c r="B34" s="17">
        <v>4</v>
      </c>
    </row>
    <row r="35" spans="1:2" ht="18.75" x14ac:dyDescent="0.3">
      <c r="A35" s="16" t="s">
        <v>19</v>
      </c>
      <c r="B35" s="17">
        <v>8</v>
      </c>
    </row>
    <row r="36" spans="1:2" ht="18.75" x14ac:dyDescent="0.3">
      <c r="A36" s="16" t="s">
        <v>21</v>
      </c>
      <c r="B36" s="17">
        <v>5</v>
      </c>
    </row>
    <row r="37" spans="1:2" ht="18.75" x14ac:dyDescent="0.3">
      <c r="A37" s="16" t="s">
        <v>17</v>
      </c>
      <c r="B37" s="17">
        <v>1</v>
      </c>
    </row>
    <row r="38" spans="1:2" ht="18.75" x14ac:dyDescent="0.3">
      <c r="A38" s="16" t="s">
        <v>66</v>
      </c>
      <c r="B38" s="17">
        <v>25</v>
      </c>
    </row>
  </sheetData>
  <mergeCells count="4">
    <mergeCell ref="A2:E2"/>
    <mergeCell ref="A3:B3"/>
    <mergeCell ref="C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AAEE-3C2F-497A-957F-9DB1E0C80FF5}">
  <dimension ref="A1:E37"/>
  <sheetViews>
    <sheetView zoomScale="85" zoomScaleNormal="85" workbookViewId="0">
      <selection activeCell="D6" sqref="D6"/>
    </sheetView>
  </sheetViews>
  <sheetFormatPr defaultRowHeight="15" x14ac:dyDescent="0.25"/>
  <cols>
    <col min="1" max="1" width="22.140625" bestFit="1" customWidth="1"/>
    <col min="2" max="2" width="27.5703125" bestFit="1" customWidth="1"/>
    <col min="3" max="3" width="19.140625" customWidth="1"/>
    <col min="4" max="4" width="29.5703125" customWidth="1"/>
    <col min="5" max="5" width="21.140625" customWidth="1"/>
  </cols>
  <sheetData>
    <row r="1" spans="1:5" ht="18.75" x14ac:dyDescent="0.25">
      <c r="A1" s="1"/>
    </row>
    <row r="2" spans="1:5" ht="18.75" x14ac:dyDescent="0.25">
      <c r="A2" s="4" t="s">
        <v>0</v>
      </c>
      <c r="B2" s="4"/>
      <c r="C2" s="4"/>
      <c r="D2" s="4"/>
      <c r="E2" s="4"/>
    </row>
    <row r="3" spans="1:5" ht="18.75" x14ac:dyDescent="0.3">
      <c r="A3" s="5" t="s">
        <v>6</v>
      </c>
      <c r="B3" s="5"/>
      <c r="C3" s="6" t="s">
        <v>69</v>
      </c>
      <c r="D3" s="6"/>
      <c r="E3" s="6"/>
    </row>
    <row r="4" spans="1:5" ht="19.5" thickBot="1" x14ac:dyDescent="0.3">
      <c r="A4" s="7"/>
      <c r="B4" s="7"/>
      <c r="C4" s="7"/>
      <c r="D4" s="7"/>
      <c r="E4" s="7"/>
    </row>
    <row r="5" spans="1:5" ht="38.25" thickBot="1" x14ac:dyDescent="0.3">
      <c r="A5" s="8" t="s">
        <v>1</v>
      </c>
      <c r="B5" s="9" t="s">
        <v>2</v>
      </c>
      <c r="C5" s="9" t="s">
        <v>3</v>
      </c>
      <c r="D5" s="9" t="s">
        <v>4</v>
      </c>
      <c r="E5" s="9" t="s">
        <v>5</v>
      </c>
    </row>
    <row r="6" spans="1:5" ht="63.75" customHeight="1" thickBot="1" x14ac:dyDescent="0.3">
      <c r="A6" s="10">
        <v>1</v>
      </c>
      <c r="B6" s="11" t="s">
        <v>7</v>
      </c>
      <c r="C6" s="11" t="s">
        <v>11</v>
      </c>
      <c r="D6" s="11" t="str">
        <f>Оценки!$B$4</f>
        <v>Удовлетворительно</v>
      </c>
      <c r="E6" s="11"/>
    </row>
    <row r="7" spans="1:5" ht="52.5" customHeight="1" thickBot="1" x14ac:dyDescent="0.3">
      <c r="A7" s="10">
        <v>2</v>
      </c>
      <c r="B7" s="11" t="s">
        <v>8</v>
      </c>
      <c r="C7" s="11" t="s">
        <v>12</v>
      </c>
      <c r="D7" s="11" t="str">
        <f>Оценки!$B$3</f>
        <v>Неудовлетворительно</v>
      </c>
      <c r="E7" s="11"/>
    </row>
    <row r="8" spans="1:5" ht="53.25" customHeight="1" thickBot="1" x14ac:dyDescent="0.3">
      <c r="A8" s="10">
        <v>3</v>
      </c>
      <c r="B8" s="11" t="s">
        <v>9</v>
      </c>
      <c r="C8" s="11" t="s">
        <v>13</v>
      </c>
      <c r="D8" s="11" t="str">
        <f>Оценки!$B$6</f>
        <v>Отлично</v>
      </c>
      <c r="E8" s="11"/>
    </row>
    <row r="9" spans="1:5" ht="52.5" customHeight="1" thickBot="1" x14ac:dyDescent="0.3">
      <c r="A9" s="10">
        <v>4</v>
      </c>
      <c r="B9" s="11" t="s">
        <v>10</v>
      </c>
      <c r="C9" s="11" t="s">
        <v>14</v>
      </c>
      <c r="D9" s="11" t="str">
        <f>Оценки!$B$6</f>
        <v>Отлично</v>
      </c>
      <c r="E9" s="11"/>
    </row>
    <row r="10" spans="1:5" ht="67.5" customHeight="1" thickBot="1" x14ac:dyDescent="0.3">
      <c r="A10" s="8">
        <v>5</v>
      </c>
      <c r="B10" s="9" t="s">
        <v>22</v>
      </c>
      <c r="C10" s="9" t="s">
        <v>23</v>
      </c>
      <c r="D10" s="11" t="str">
        <f>Оценки!$B$6</f>
        <v>Отлично</v>
      </c>
      <c r="E10" s="9"/>
    </row>
    <row r="11" spans="1:5" ht="38.25" thickBot="1" x14ac:dyDescent="0.3">
      <c r="A11" s="10">
        <v>6</v>
      </c>
      <c r="B11" s="11" t="s">
        <v>24</v>
      </c>
      <c r="C11" s="11" t="s">
        <v>25</v>
      </c>
      <c r="D11" s="11" t="str">
        <f>Оценки!$B$5</f>
        <v>Хорошо</v>
      </c>
      <c r="E11" s="11"/>
    </row>
    <row r="12" spans="1:5" ht="70.5" customHeight="1" thickBot="1" x14ac:dyDescent="0.3">
      <c r="A12" s="10">
        <v>7</v>
      </c>
      <c r="B12" s="11" t="s">
        <v>26</v>
      </c>
      <c r="C12" s="11" t="s">
        <v>27</v>
      </c>
      <c r="D12" s="11" t="str">
        <f>Оценки!$B$6</f>
        <v>Отлично</v>
      </c>
      <c r="E12" s="11"/>
    </row>
    <row r="13" spans="1:5" ht="38.25" thickBot="1" x14ac:dyDescent="0.3">
      <c r="A13" s="10">
        <v>8</v>
      </c>
      <c r="B13" s="11" t="s">
        <v>28</v>
      </c>
      <c r="C13" s="11" t="s">
        <v>29</v>
      </c>
      <c r="D13" s="11" t="str">
        <f>Оценки!$B$5</f>
        <v>Хорошо</v>
      </c>
      <c r="E13" s="11"/>
    </row>
    <row r="14" spans="1:5" ht="65.25" customHeight="1" thickBot="1" x14ac:dyDescent="0.3">
      <c r="A14" s="10">
        <v>9</v>
      </c>
      <c r="B14" s="11" t="s">
        <v>30</v>
      </c>
      <c r="C14" s="11" t="s">
        <v>31</v>
      </c>
      <c r="D14" s="11" t="str">
        <f>Оценки!$B$6</f>
        <v>Отлично</v>
      </c>
      <c r="E14" s="11"/>
    </row>
    <row r="15" spans="1:5" ht="38.25" thickBot="1" x14ac:dyDescent="0.3">
      <c r="A15" s="8">
        <v>10</v>
      </c>
      <c r="B15" s="9" t="s">
        <v>32</v>
      </c>
      <c r="C15" s="9" t="s">
        <v>33</v>
      </c>
      <c r="D15" s="11" t="str">
        <f>Оценки!$B$3</f>
        <v>Неудовлетворительно</v>
      </c>
      <c r="E15" s="9"/>
    </row>
    <row r="16" spans="1:5" ht="38.25" thickBot="1" x14ac:dyDescent="0.3">
      <c r="A16" s="10">
        <v>11</v>
      </c>
      <c r="B16" s="11" t="s">
        <v>34</v>
      </c>
      <c r="C16" s="11" t="s">
        <v>35</v>
      </c>
      <c r="D16" s="11" t="str">
        <f>Оценки!$B$6</f>
        <v>Отлично</v>
      </c>
      <c r="E16" s="11"/>
    </row>
    <row r="17" spans="1:5" ht="38.25" thickBot="1" x14ac:dyDescent="0.3">
      <c r="A17" s="10">
        <v>12</v>
      </c>
      <c r="B17" s="11" t="s">
        <v>36</v>
      </c>
      <c r="C17" s="11" t="s">
        <v>37</v>
      </c>
      <c r="D17" s="11" t="str">
        <f>Оценки!$B$5</f>
        <v>Хорошо</v>
      </c>
      <c r="E17" s="11"/>
    </row>
    <row r="18" spans="1:5" ht="38.25" thickBot="1" x14ac:dyDescent="0.3">
      <c r="A18" s="10">
        <v>13</v>
      </c>
      <c r="B18" s="11" t="s">
        <v>38</v>
      </c>
      <c r="C18" s="11" t="s">
        <v>39</v>
      </c>
      <c r="D18" s="11" t="str">
        <f>Оценки!$B$6</f>
        <v>Отлично</v>
      </c>
      <c r="E18" s="11"/>
    </row>
    <row r="19" spans="1:5" ht="38.25" thickBot="1" x14ac:dyDescent="0.3">
      <c r="A19" s="10">
        <v>14</v>
      </c>
      <c r="B19" s="11" t="s">
        <v>40</v>
      </c>
      <c r="C19" s="11" t="s">
        <v>41</v>
      </c>
      <c r="D19" s="11" t="str">
        <f>Оценки!$B$2</f>
        <v>Неявка</v>
      </c>
      <c r="E19" s="11"/>
    </row>
    <row r="20" spans="1:5" ht="44.25" customHeight="1" thickBot="1" x14ac:dyDescent="0.3">
      <c r="A20" s="8">
        <v>15</v>
      </c>
      <c r="B20" s="9" t="s">
        <v>42</v>
      </c>
      <c r="C20" s="9" t="s">
        <v>43</v>
      </c>
      <c r="D20" s="11" t="str">
        <f>Оценки!$B$5</f>
        <v>Хорошо</v>
      </c>
      <c r="E20" s="9"/>
    </row>
    <row r="21" spans="1:5" ht="38.25" thickBot="1" x14ac:dyDescent="0.3">
      <c r="A21" s="10">
        <v>16</v>
      </c>
      <c r="B21" s="11" t="s">
        <v>44</v>
      </c>
      <c r="C21" s="11" t="s">
        <v>45</v>
      </c>
      <c r="D21" s="11" t="str">
        <f>Оценки!$B$2</f>
        <v>Неявка</v>
      </c>
      <c r="E21" s="11"/>
    </row>
    <row r="22" spans="1:5" ht="38.25" thickBot="1" x14ac:dyDescent="0.3">
      <c r="A22" s="10">
        <v>17</v>
      </c>
      <c r="B22" s="11" t="s">
        <v>46</v>
      </c>
      <c r="C22" s="11" t="s">
        <v>47</v>
      </c>
      <c r="D22" s="11" t="str">
        <f>Оценки!$B$5</f>
        <v>Хорошо</v>
      </c>
      <c r="E22" s="11"/>
    </row>
    <row r="23" spans="1:5" ht="38.25" thickBot="1" x14ac:dyDescent="0.3">
      <c r="A23" s="10">
        <v>18</v>
      </c>
      <c r="B23" s="11" t="s">
        <v>48</v>
      </c>
      <c r="C23" s="11" t="s">
        <v>49</v>
      </c>
      <c r="D23" s="11" t="str">
        <f>Оценки!$B$4</f>
        <v>Удовлетворительно</v>
      </c>
      <c r="E23" s="11"/>
    </row>
    <row r="24" spans="1:5" ht="38.25" thickBot="1" x14ac:dyDescent="0.3">
      <c r="A24" s="10">
        <v>19</v>
      </c>
      <c r="B24" s="11" t="s">
        <v>50</v>
      </c>
      <c r="C24" s="11" t="s">
        <v>51</v>
      </c>
      <c r="D24" s="11" t="str">
        <f>Оценки!$B$2</f>
        <v>Неявка</v>
      </c>
      <c r="E24" s="11"/>
    </row>
    <row r="25" spans="1:5" ht="38.25" thickBot="1" x14ac:dyDescent="0.3">
      <c r="A25" s="8">
        <v>20</v>
      </c>
      <c r="B25" s="9" t="s">
        <v>52</v>
      </c>
      <c r="C25" s="9" t="s">
        <v>53</v>
      </c>
      <c r="D25" s="11" t="str">
        <f>Оценки!$B$2</f>
        <v>Неявка</v>
      </c>
      <c r="E25" s="9"/>
    </row>
    <row r="26" spans="1:5" ht="19.5" thickBot="1" x14ac:dyDescent="0.3">
      <c r="A26" s="10">
        <v>21</v>
      </c>
      <c r="B26" s="11" t="s">
        <v>54</v>
      </c>
      <c r="C26" s="11" t="s">
        <v>55</v>
      </c>
      <c r="D26" s="11" t="str">
        <f>Оценки!$B$5</f>
        <v>Хорошо</v>
      </c>
      <c r="E26" s="11"/>
    </row>
    <row r="27" spans="1:5" ht="38.25" thickBot="1" x14ac:dyDescent="0.3">
      <c r="A27" s="10">
        <v>22</v>
      </c>
      <c r="B27" s="11" t="s">
        <v>56</v>
      </c>
      <c r="C27" s="11" t="s">
        <v>57</v>
      </c>
      <c r="D27" s="11" t="str">
        <f>Оценки!$B$4</f>
        <v>Удовлетворительно</v>
      </c>
      <c r="E27" s="11"/>
    </row>
    <row r="28" spans="1:5" ht="19.5" thickBot="1" x14ac:dyDescent="0.3">
      <c r="A28" s="10">
        <v>23</v>
      </c>
      <c r="B28" s="11" t="s">
        <v>58</v>
      </c>
      <c r="C28" s="11" t="s">
        <v>59</v>
      </c>
      <c r="D28" s="11" t="str">
        <f>Оценки!$B$5</f>
        <v>Хорошо</v>
      </c>
      <c r="E28" s="11"/>
    </row>
    <row r="29" spans="1:5" ht="38.25" thickBot="1" x14ac:dyDescent="0.3">
      <c r="A29" s="10">
        <v>24</v>
      </c>
      <c r="B29" s="11" t="s">
        <v>60</v>
      </c>
      <c r="C29" s="11" t="s">
        <v>61</v>
      </c>
      <c r="D29" s="11" t="str">
        <f>Оценки!$B$5</f>
        <v>Хорошо</v>
      </c>
      <c r="E29" s="11"/>
    </row>
    <row r="30" spans="1:5" ht="71.25" customHeight="1" thickBot="1" x14ac:dyDescent="0.3">
      <c r="A30" s="12">
        <v>25</v>
      </c>
      <c r="B30" s="13" t="s">
        <v>62</v>
      </c>
      <c r="C30" s="9" t="s">
        <v>63</v>
      </c>
      <c r="D30" s="11" t="str">
        <f>Оценки!$B$5</f>
        <v>Хорошо</v>
      </c>
      <c r="E30" s="9"/>
    </row>
    <row r="31" spans="1:5" ht="18.75" x14ac:dyDescent="0.3">
      <c r="A31" s="15" t="s">
        <v>65</v>
      </c>
      <c r="B31" s="15" t="s">
        <v>67</v>
      </c>
    </row>
    <row r="32" spans="1:5" ht="18.75" x14ac:dyDescent="0.3">
      <c r="A32" s="16" t="s">
        <v>18</v>
      </c>
      <c r="B32" s="17">
        <v>2</v>
      </c>
    </row>
    <row r="33" spans="1:2" ht="18.75" x14ac:dyDescent="0.3">
      <c r="A33" s="16" t="s">
        <v>15</v>
      </c>
      <c r="B33" s="17">
        <v>4</v>
      </c>
    </row>
    <row r="34" spans="1:2" ht="18.75" x14ac:dyDescent="0.3">
      <c r="A34" s="16" t="s">
        <v>20</v>
      </c>
      <c r="B34" s="17">
        <v>7</v>
      </c>
    </row>
    <row r="35" spans="1:2" ht="18.75" x14ac:dyDescent="0.3">
      <c r="A35" s="16" t="s">
        <v>19</v>
      </c>
      <c r="B35" s="17">
        <v>3</v>
      </c>
    </row>
    <row r="36" spans="1:2" ht="18.75" x14ac:dyDescent="0.3">
      <c r="A36" s="16" t="s">
        <v>21</v>
      </c>
      <c r="B36" s="17">
        <v>9</v>
      </c>
    </row>
    <row r="37" spans="1:2" ht="18.75" x14ac:dyDescent="0.3">
      <c r="A37" s="16" t="s">
        <v>66</v>
      </c>
      <c r="B37" s="17">
        <v>25</v>
      </c>
    </row>
  </sheetData>
  <mergeCells count="4">
    <mergeCell ref="A2:E2"/>
    <mergeCell ref="A3:B3"/>
    <mergeCell ref="C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FCD2-4EA3-4ED2-B12C-7120A56C8339}">
  <dimension ref="A1:H31"/>
  <sheetViews>
    <sheetView tabSelected="1" zoomScale="85" zoomScaleNormal="85" workbookViewId="0">
      <selection activeCell="O24" sqref="O24"/>
    </sheetView>
  </sheetViews>
  <sheetFormatPr defaultRowHeight="15" x14ac:dyDescent="0.25"/>
  <cols>
    <col min="1" max="1" width="13.140625" customWidth="1"/>
    <col min="2" max="2" width="32.85546875" customWidth="1"/>
    <col min="3" max="3" width="21.28515625" customWidth="1"/>
    <col min="4" max="4" width="21.7109375" customWidth="1"/>
    <col min="5" max="5" width="21.140625" customWidth="1"/>
    <col min="6" max="6" width="13.85546875" customWidth="1"/>
    <col min="8" max="8" width="10.28515625" bestFit="1" customWidth="1"/>
  </cols>
  <sheetData>
    <row r="1" spans="1:8" ht="18.75" x14ac:dyDescent="0.3">
      <c r="A1" s="20" t="s">
        <v>75</v>
      </c>
      <c r="B1" s="3"/>
      <c r="C1" s="3"/>
      <c r="D1" s="3"/>
      <c r="E1" s="3"/>
      <c r="F1" s="3"/>
      <c r="G1" s="3"/>
      <c r="H1" s="3"/>
    </row>
    <row r="2" spans="1:8" ht="37.5" customHeight="1" x14ac:dyDescent="0.3">
      <c r="A2" s="21" t="s">
        <v>76</v>
      </c>
      <c r="B2" s="3"/>
      <c r="C2" s="3"/>
      <c r="D2" s="3"/>
      <c r="E2" s="3"/>
      <c r="F2" s="3"/>
      <c r="G2" s="3"/>
      <c r="H2" s="3"/>
    </row>
    <row r="3" spans="1:8" ht="39" customHeight="1" x14ac:dyDescent="0.3">
      <c r="A3" s="20" t="s">
        <v>71</v>
      </c>
      <c r="B3" s="3"/>
      <c r="C3" s="3"/>
      <c r="D3" s="23">
        <v>4500</v>
      </c>
      <c r="E3" s="3"/>
      <c r="F3" s="3"/>
      <c r="G3" s="3"/>
      <c r="H3" s="3"/>
    </row>
    <row r="4" spans="1:8" ht="18.75" x14ac:dyDescent="0.3">
      <c r="A4" s="3"/>
      <c r="B4" s="3"/>
      <c r="C4" s="3"/>
      <c r="D4" s="3"/>
      <c r="E4" s="3"/>
      <c r="F4" s="3"/>
      <c r="G4" s="3"/>
      <c r="H4" s="3"/>
    </row>
    <row r="5" spans="1:8" ht="18.75" x14ac:dyDescent="0.3">
      <c r="A5" s="21" t="s">
        <v>1</v>
      </c>
      <c r="B5" s="21" t="s">
        <v>2</v>
      </c>
      <c r="C5" s="21" t="s">
        <v>72</v>
      </c>
      <c r="D5" s="21" t="s">
        <v>73</v>
      </c>
      <c r="E5" s="21" t="s">
        <v>68</v>
      </c>
      <c r="F5" s="3"/>
      <c r="G5" s="22"/>
      <c r="H5" s="3"/>
    </row>
    <row r="6" spans="1:8" ht="30" customHeight="1" x14ac:dyDescent="0.3">
      <c r="A6" s="18">
        <v>1</v>
      </c>
      <c r="B6" s="18" t="s">
        <v>7</v>
      </c>
      <c r="C6" s="19">
        <f>AVERAGE(F6:H6)</f>
        <v>3.3333333333333335</v>
      </c>
      <c r="D6" s="18">
        <f>COUNTIF(F6:H6, "&gt;=3")</f>
        <v>3</v>
      </c>
      <c r="E6" s="30">
        <f>IF(AND(C6&gt;=4.5, D6=3), $D$3*1.5, IF(AND(C5&gt;=3, D5=3), $D$3, 0))</f>
        <v>0</v>
      </c>
      <c r="F6" s="3">
        <f>INDEX(Оценки!$A$2:$A$6, MATCH('Экзамен 1 (Культурология)'!D6, Оценки!$B$2:$B$6, 0))</f>
        <v>4</v>
      </c>
      <c r="G6" s="3">
        <f>INDEX(Оценки!$A$2:$A$6, MATCH('Экзамен 2 (Инф)'!D6, Оценки!$B$2:$B$6, 0))</f>
        <v>3</v>
      </c>
      <c r="H6" s="3">
        <f>INDEX(Оценки!$A$2:$A$6, MATCH('Экзамен 3 (Мат.Анализ)'!D6, Оценки!$B$2:$B$6, 0))</f>
        <v>3</v>
      </c>
    </row>
    <row r="7" spans="1:8" ht="37.5" x14ac:dyDescent="0.3">
      <c r="A7" s="18">
        <v>2</v>
      </c>
      <c r="B7" s="18" t="s">
        <v>8</v>
      </c>
      <c r="C7" s="19">
        <f t="shared" ref="C7:C30" si="0">AVERAGE(F7:H7)</f>
        <v>2.6666666666666665</v>
      </c>
      <c r="D7" s="18">
        <f t="shared" ref="D7:D30" si="1">COUNTIF(F7:H7, "&gt;=3")</f>
        <v>1</v>
      </c>
      <c r="E7" s="30">
        <f t="shared" ref="E7:E30" si="2">IF(AND(C7&gt;=4.5, D7=3), $D$3*1.5, IF(AND(C6&gt;=3, D6=3), $D$3, 0))</f>
        <v>4500</v>
      </c>
      <c r="F7" s="3">
        <f>INDEX(Оценки!$A$2:$A$6, MATCH('Экзамен 1 (Культурология)'!D7, Оценки!$B$2:$B$6, 0))</f>
        <v>4</v>
      </c>
      <c r="G7" s="3">
        <f>INDEX(Оценки!$A$2:$A$6, MATCH('Экзамен 2 (Инф)'!D7, Оценки!$B$2:$B$6, 0))</f>
        <v>2</v>
      </c>
      <c r="H7" s="3">
        <f>INDEX(Оценки!$A$2:$A$6, MATCH('Экзамен 3 (Мат.Анализ)'!D7, Оценки!$B$2:$B$6, 0))</f>
        <v>2</v>
      </c>
    </row>
    <row r="8" spans="1:8" ht="37.5" x14ac:dyDescent="0.3">
      <c r="A8" s="18">
        <v>3</v>
      </c>
      <c r="B8" s="18" t="s">
        <v>9</v>
      </c>
      <c r="C8" s="19">
        <f t="shared" si="0"/>
        <v>5</v>
      </c>
      <c r="D8" s="18">
        <f t="shared" si="1"/>
        <v>3</v>
      </c>
      <c r="E8" s="30">
        <f t="shared" si="2"/>
        <v>6750</v>
      </c>
      <c r="F8" s="3">
        <f>INDEX(Оценки!$A$2:$A$6, MATCH('Экзамен 1 (Культурология)'!D8, Оценки!$B$2:$B$6, 0))</f>
        <v>5</v>
      </c>
      <c r="G8" s="3">
        <f>INDEX(Оценки!$A$2:$A$6, MATCH('Экзамен 2 (Инф)'!D8, Оценки!$B$2:$B$6, 0))</f>
        <v>5</v>
      </c>
      <c r="H8" s="3">
        <f>INDEX(Оценки!$A$2:$A$6, MATCH('Экзамен 3 (Мат.Анализ)'!D8, Оценки!$B$2:$B$6, 0))</f>
        <v>5</v>
      </c>
    </row>
    <row r="9" spans="1:8" ht="37.5" x14ac:dyDescent="0.3">
      <c r="A9" s="18">
        <v>4</v>
      </c>
      <c r="B9" s="18" t="s">
        <v>10</v>
      </c>
      <c r="C9" s="19">
        <f t="shared" si="0"/>
        <v>3.3333333333333335</v>
      </c>
      <c r="D9" s="18">
        <f t="shared" si="1"/>
        <v>2</v>
      </c>
      <c r="E9" s="30">
        <f t="shared" si="2"/>
        <v>4500</v>
      </c>
      <c r="F9" s="3">
        <f>INDEX(Оценки!$A$2:$A$6, MATCH('Экзамен 1 (Культурология)'!D9, Оценки!$B$2:$B$6, 0))</f>
        <v>3</v>
      </c>
      <c r="G9" s="3">
        <f>INDEX(Оценки!$A$2:$A$6, MATCH('Экзамен 2 (Инф)'!D9, Оценки!$B$2:$B$6, 0))</f>
        <v>2</v>
      </c>
      <c r="H9" s="3">
        <f>INDEX(Оценки!$A$2:$A$6, MATCH('Экзамен 3 (Мат.Анализ)'!D9, Оценки!$B$2:$B$6, 0))</f>
        <v>5</v>
      </c>
    </row>
    <row r="10" spans="1:8" ht="37.5" x14ac:dyDescent="0.3">
      <c r="A10" s="18">
        <v>5</v>
      </c>
      <c r="B10" s="18" t="s">
        <v>22</v>
      </c>
      <c r="C10" s="19">
        <f t="shared" si="0"/>
        <v>4.666666666666667</v>
      </c>
      <c r="D10" s="18">
        <f t="shared" si="1"/>
        <v>3</v>
      </c>
      <c r="E10" s="30">
        <f t="shared" si="2"/>
        <v>6750</v>
      </c>
      <c r="F10" s="3">
        <f>INDEX(Оценки!$A$2:$A$6, MATCH('Экзамен 1 (Культурология)'!D10, Оценки!$B$2:$B$6, 0))</f>
        <v>4</v>
      </c>
      <c r="G10" s="3">
        <f>INDEX(Оценки!$A$2:$A$6, MATCH('Экзамен 2 (Инф)'!D10, Оценки!$B$2:$B$6, 0))</f>
        <v>5</v>
      </c>
      <c r="H10" s="3">
        <f>INDEX(Оценки!$A$2:$A$6, MATCH('Экзамен 3 (Мат.Анализ)'!D10, Оценки!$B$2:$B$6, 0))</f>
        <v>5</v>
      </c>
    </row>
    <row r="11" spans="1:8" ht="37.5" x14ac:dyDescent="0.3">
      <c r="A11" s="18">
        <v>6</v>
      </c>
      <c r="B11" s="18" t="s">
        <v>24</v>
      </c>
      <c r="C11" s="19">
        <f t="shared" si="0"/>
        <v>4</v>
      </c>
      <c r="D11" s="18">
        <f t="shared" si="1"/>
        <v>3</v>
      </c>
      <c r="E11" s="30">
        <f t="shared" si="2"/>
        <v>4500</v>
      </c>
      <c r="F11" s="3">
        <f>INDEX(Оценки!$A$2:$A$6, MATCH('Экзамен 1 (Культурология)'!D11, Оценки!$B$2:$B$6, 0))</f>
        <v>5</v>
      </c>
      <c r="G11" s="3">
        <f>INDEX(Оценки!$A$2:$A$6, MATCH('Экзамен 2 (Инф)'!D11, Оценки!$B$2:$B$6, 0))</f>
        <v>3</v>
      </c>
      <c r="H11" s="3">
        <f>INDEX(Оценки!$A$2:$A$6, MATCH('Экзамен 3 (Мат.Анализ)'!D11, Оценки!$B$2:$B$6, 0))</f>
        <v>4</v>
      </c>
    </row>
    <row r="12" spans="1:8" ht="37.5" x14ac:dyDescent="0.3">
      <c r="A12" s="18">
        <v>7</v>
      </c>
      <c r="B12" s="18" t="s">
        <v>26</v>
      </c>
      <c r="C12" s="19">
        <f t="shared" si="0"/>
        <v>3.6666666666666665</v>
      </c>
      <c r="D12" s="18">
        <f t="shared" si="1"/>
        <v>2</v>
      </c>
      <c r="E12" s="30">
        <f t="shared" si="2"/>
        <v>4500</v>
      </c>
      <c r="F12" s="3">
        <f>INDEX(Оценки!$A$2:$A$6, MATCH('Экзамен 1 (Культурология)'!D12, Оценки!$B$2:$B$6, 0))</f>
        <v>4</v>
      </c>
      <c r="G12" s="3">
        <f>INDEX(Оценки!$A$2:$A$6, MATCH('Экзамен 2 (Инф)'!D12, Оценки!$B$2:$B$6, 0))</f>
        <v>2</v>
      </c>
      <c r="H12" s="3">
        <f>INDEX(Оценки!$A$2:$A$6, MATCH('Экзамен 3 (Мат.Анализ)'!D12, Оценки!$B$2:$B$6, 0))</f>
        <v>5</v>
      </c>
    </row>
    <row r="13" spans="1:8" ht="37.5" x14ac:dyDescent="0.3">
      <c r="A13" s="18">
        <v>8</v>
      </c>
      <c r="B13" s="18" t="s">
        <v>28</v>
      </c>
      <c r="C13" s="19">
        <f t="shared" si="0"/>
        <v>4.333333333333333</v>
      </c>
      <c r="D13" s="18">
        <f t="shared" si="1"/>
        <v>3</v>
      </c>
      <c r="E13" s="30">
        <f t="shared" si="2"/>
        <v>0</v>
      </c>
      <c r="F13" s="3">
        <f>INDEX(Оценки!$A$2:$A$6, MATCH('Экзамен 1 (Культурология)'!D13, Оценки!$B$2:$B$6, 0))</f>
        <v>5</v>
      </c>
      <c r="G13" s="3">
        <f>INDEX(Оценки!$A$2:$A$6, MATCH('Экзамен 2 (Инф)'!D13, Оценки!$B$2:$B$6, 0))</f>
        <v>4</v>
      </c>
      <c r="H13" s="3">
        <f>INDEX(Оценки!$A$2:$A$6, MATCH('Экзамен 3 (Мат.Анализ)'!D13, Оценки!$B$2:$B$6, 0))</f>
        <v>4</v>
      </c>
    </row>
    <row r="14" spans="1:8" ht="37.5" x14ac:dyDescent="0.3">
      <c r="A14" s="18">
        <v>9</v>
      </c>
      <c r="B14" s="18" t="s">
        <v>30</v>
      </c>
      <c r="C14" s="19">
        <f t="shared" si="0"/>
        <v>4.666666666666667</v>
      </c>
      <c r="D14" s="18">
        <f t="shared" si="1"/>
        <v>3</v>
      </c>
      <c r="E14" s="30">
        <f t="shared" si="2"/>
        <v>6750</v>
      </c>
      <c r="F14" s="3">
        <f>INDEX(Оценки!$A$2:$A$6, MATCH('Экзамен 1 (Культурология)'!D14, Оценки!$B$2:$B$6, 0))</f>
        <v>4</v>
      </c>
      <c r="G14" s="3">
        <f>INDEX(Оценки!$A$2:$A$6, MATCH('Экзамен 2 (Инф)'!D14, Оценки!$B$2:$B$6, 0))</f>
        <v>5</v>
      </c>
      <c r="H14" s="3">
        <f>INDEX(Оценки!$A$2:$A$6, MATCH('Экзамен 3 (Мат.Анализ)'!D14, Оценки!$B$2:$B$6, 0))</f>
        <v>5</v>
      </c>
    </row>
    <row r="15" spans="1:8" ht="37.5" x14ac:dyDescent="0.3">
      <c r="A15" s="18">
        <v>10</v>
      </c>
      <c r="B15" s="18" t="s">
        <v>32</v>
      </c>
      <c r="C15" s="19">
        <f t="shared" si="0"/>
        <v>2.6666666666666665</v>
      </c>
      <c r="D15" s="18">
        <f t="shared" si="1"/>
        <v>1</v>
      </c>
      <c r="E15" s="30">
        <f t="shared" si="2"/>
        <v>4500</v>
      </c>
      <c r="F15" s="3">
        <f>INDEX(Оценки!$A$2:$A$6, MATCH('Экзамен 1 (Культурология)'!D15, Оценки!$B$2:$B$6, 0))</f>
        <v>4</v>
      </c>
      <c r="G15" s="3">
        <f>INDEX(Оценки!$A$2:$A$6, MATCH('Экзамен 2 (Инф)'!D15, Оценки!$B$2:$B$6, 0))</f>
        <v>2</v>
      </c>
      <c r="H15" s="3">
        <f>INDEX(Оценки!$A$2:$A$6, MATCH('Экзамен 3 (Мат.Анализ)'!D15, Оценки!$B$2:$B$6, 0))</f>
        <v>2</v>
      </c>
    </row>
    <row r="16" spans="1:8" ht="37.5" x14ac:dyDescent="0.3">
      <c r="A16" s="18">
        <v>11</v>
      </c>
      <c r="B16" s="18" t="s">
        <v>34</v>
      </c>
      <c r="C16" s="19">
        <f t="shared" si="0"/>
        <v>4</v>
      </c>
      <c r="D16" s="18">
        <f t="shared" si="1"/>
        <v>2</v>
      </c>
      <c r="E16" s="30">
        <f t="shared" si="2"/>
        <v>0</v>
      </c>
      <c r="F16" s="3">
        <f>INDEX(Оценки!$A$2:$A$6, MATCH('Экзамен 1 (Культурология)'!D16, Оценки!$B$2:$B$6, 0))</f>
        <v>2</v>
      </c>
      <c r="G16" s="3">
        <f>INDEX(Оценки!$A$2:$A$6, MATCH('Экзамен 2 (Инф)'!D16, Оценки!$B$2:$B$6, 0))</f>
        <v>5</v>
      </c>
      <c r="H16" s="3">
        <f>INDEX(Оценки!$A$2:$A$6, MATCH('Экзамен 3 (Мат.Анализ)'!D16, Оценки!$B$2:$B$6, 0))</f>
        <v>5</v>
      </c>
    </row>
    <row r="17" spans="1:8" ht="37.5" x14ac:dyDescent="0.3">
      <c r="A17" s="18">
        <v>12</v>
      </c>
      <c r="B17" s="18" t="s">
        <v>36</v>
      </c>
      <c r="C17" s="19">
        <f t="shared" si="0"/>
        <v>3.6666666666666665</v>
      </c>
      <c r="D17" s="18">
        <f t="shared" si="1"/>
        <v>3</v>
      </c>
      <c r="E17" s="30">
        <f t="shared" si="2"/>
        <v>0</v>
      </c>
      <c r="F17" s="3">
        <f>INDEX(Оценки!$A$2:$A$6, MATCH('Экзамен 1 (Культурология)'!D17, Оценки!$B$2:$B$6, 0))</f>
        <v>3</v>
      </c>
      <c r="G17" s="3">
        <f>INDEX(Оценки!$A$2:$A$6, MATCH('Экзамен 2 (Инф)'!D17, Оценки!$B$2:$B$6, 0))</f>
        <v>4</v>
      </c>
      <c r="H17" s="3">
        <f>INDEX(Оценки!$A$2:$A$6, MATCH('Экзамен 3 (Мат.Анализ)'!D17, Оценки!$B$2:$B$6, 0))</f>
        <v>4</v>
      </c>
    </row>
    <row r="18" spans="1:8" ht="37.5" x14ac:dyDescent="0.3">
      <c r="A18" s="18">
        <v>13</v>
      </c>
      <c r="B18" s="18" t="s">
        <v>38</v>
      </c>
      <c r="C18" s="19">
        <f t="shared" si="0"/>
        <v>2.6666666666666665</v>
      </c>
      <c r="D18" s="18">
        <f t="shared" si="1"/>
        <v>1</v>
      </c>
      <c r="E18" s="30">
        <f t="shared" si="2"/>
        <v>4500</v>
      </c>
      <c r="F18" s="3">
        <f>INDEX(Оценки!$A$2:$A$6, MATCH('Экзамен 1 (Культурология)'!D18, Оценки!$B$2:$B$6, 0))</f>
        <v>2</v>
      </c>
      <c r="G18" s="3">
        <f>INDEX(Оценки!$A$2:$A$6, MATCH('Экзамен 2 (Инф)'!D18, Оценки!$B$2:$B$6, 0))</f>
        <v>1</v>
      </c>
      <c r="H18" s="3">
        <f>INDEX(Оценки!$A$2:$A$6, MATCH('Экзамен 3 (Мат.Анализ)'!D18, Оценки!$B$2:$B$6, 0))</f>
        <v>5</v>
      </c>
    </row>
    <row r="19" spans="1:8" ht="37.5" x14ac:dyDescent="0.3">
      <c r="A19" s="18">
        <v>14</v>
      </c>
      <c r="B19" s="18" t="s">
        <v>40</v>
      </c>
      <c r="C19" s="19">
        <f t="shared" si="0"/>
        <v>2</v>
      </c>
      <c r="D19" s="18">
        <f t="shared" si="1"/>
        <v>1</v>
      </c>
      <c r="E19" s="30">
        <f t="shared" si="2"/>
        <v>0</v>
      </c>
      <c r="F19" s="3">
        <f>INDEX(Оценки!$A$2:$A$6, MATCH('Экзамен 1 (Культурология)'!D19, Оценки!$B$2:$B$6, 0))</f>
        <v>4</v>
      </c>
      <c r="G19" s="3">
        <f>INDEX(Оценки!$A$2:$A$6, MATCH('Экзамен 2 (Инф)'!D19, Оценки!$B$2:$B$6, 0))</f>
        <v>1</v>
      </c>
      <c r="H19" s="3">
        <f>INDEX(Оценки!$A$2:$A$6, MATCH('Экзамен 3 (Мат.Анализ)'!D19, Оценки!$B$2:$B$6, 0))</f>
        <v>1</v>
      </c>
    </row>
    <row r="20" spans="1:8" ht="37.5" x14ac:dyDescent="0.3">
      <c r="A20" s="18">
        <v>15</v>
      </c>
      <c r="B20" s="18" t="s">
        <v>42</v>
      </c>
      <c r="C20" s="19">
        <f t="shared" si="0"/>
        <v>4</v>
      </c>
      <c r="D20" s="18">
        <f t="shared" si="1"/>
        <v>3</v>
      </c>
      <c r="E20" s="30">
        <f t="shared" si="2"/>
        <v>0</v>
      </c>
      <c r="F20" s="3">
        <f>INDEX(Оценки!$A$2:$A$6, MATCH('Экзамен 1 (Культурология)'!D20, Оценки!$B$2:$B$6, 0))</f>
        <v>4</v>
      </c>
      <c r="G20" s="3">
        <f>INDEX(Оценки!$A$2:$A$6, MATCH('Экзамен 2 (Инф)'!D20, Оценки!$B$2:$B$6, 0))</f>
        <v>4</v>
      </c>
      <c r="H20" s="3">
        <f>INDEX(Оценки!$A$2:$A$6, MATCH('Экзамен 3 (Мат.Анализ)'!D20, Оценки!$B$2:$B$6, 0))</f>
        <v>4</v>
      </c>
    </row>
    <row r="21" spans="1:8" ht="37.5" x14ac:dyDescent="0.3">
      <c r="A21" s="18">
        <v>16</v>
      </c>
      <c r="B21" s="18" t="s">
        <v>44</v>
      </c>
      <c r="C21" s="19">
        <f t="shared" si="0"/>
        <v>2.6666666666666665</v>
      </c>
      <c r="D21" s="18">
        <f t="shared" si="1"/>
        <v>2</v>
      </c>
      <c r="E21" s="30">
        <f t="shared" si="2"/>
        <v>4500</v>
      </c>
      <c r="F21" s="3">
        <f>INDEX(Оценки!$A$2:$A$6, MATCH('Экзамен 1 (Культурология)'!D21, Оценки!$B$2:$B$6, 0))</f>
        <v>4</v>
      </c>
      <c r="G21" s="3">
        <f>INDEX(Оценки!$A$2:$A$6, MATCH('Экзамен 2 (Инф)'!D21, Оценки!$B$2:$B$6, 0))</f>
        <v>3</v>
      </c>
      <c r="H21" s="3">
        <f>INDEX(Оценки!$A$2:$A$6, MATCH('Экзамен 3 (Мат.Анализ)'!D21, Оценки!$B$2:$B$6, 0))</f>
        <v>1</v>
      </c>
    </row>
    <row r="22" spans="1:8" ht="37.5" x14ac:dyDescent="0.3">
      <c r="A22" s="18">
        <v>17</v>
      </c>
      <c r="B22" s="18" t="s">
        <v>46</v>
      </c>
      <c r="C22" s="19">
        <f t="shared" si="0"/>
        <v>4</v>
      </c>
      <c r="D22" s="18">
        <f t="shared" si="1"/>
        <v>3</v>
      </c>
      <c r="E22" s="30">
        <f t="shared" si="2"/>
        <v>0</v>
      </c>
      <c r="F22" s="3">
        <f>INDEX(Оценки!$A$2:$A$6, MATCH('Экзамен 1 (Культурология)'!D22, Оценки!$B$2:$B$6, 0))</f>
        <v>5</v>
      </c>
      <c r="G22" s="3">
        <f>INDEX(Оценки!$A$2:$A$6, MATCH('Экзамен 2 (Инф)'!D22, Оценки!$B$2:$B$6, 0))</f>
        <v>3</v>
      </c>
      <c r="H22" s="3">
        <f>INDEX(Оценки!$A$2:$A$6, MATCH('Экзамен 3 (Мат.Анализ)'!D22, Оценки!$B$2:$B$6, 0))</f>
        <v>4</v>
      </c>
    </row>
    <row r="23" spans="1:8" ht="37.5" x14ac:dyDescent="0.3">
      <c r="A23" s="18">
        <v>18</v>
      </c>
      <c r="B23" s="18" t="s">
        <v>48</v>
      </c>
      <c r="C23" s="19">
        <f t="shared" si="0"/>
        <v>3</v>
      </c>
      <c r="D23" s="18">
        <f t="shared" si="1"/>
        <v>3</v>
      </c>
      <c r="E23" s="30">
        <f t="shared" si="2"/>
        <v>4500</v>
      </c>
      <c r="F23" s="3">
        <f>INDEX(Оценки!$A$2:$A$6, MATCH('Экзамен 1 (Культурология)'!D23, Оценки!$B$2:$B$6, 0))</f>
        <v>3</v>
      </c>
      <c r="G23" s="3">
        <f>INDEX(Оценки!$A$2:$A$6, MATCH('Экзамен 2 (Инф)'!D23, Оценки!$B$2:$B$6, 0))</f>
        <v>3</v>
      </c>
      <c r="H23" s="3">
        <f>INDEX(Оценки!$A$2:$A$6, MATCH('Экзамен 3 (Мат.Анализ)'!D23, Оценки!$B$2:$B$6, 0))</f>
        <v>3</v>
      </c>
    </row>
    <row r="24" spans="1:8" ht="37.5" x14ac:dyDescent="0.3">
      <c r="A24" s="18">
        <v>19</v>
      </c>
      <c r="B24" s="18" t="s">
        <v>50</v>
      </c>
      <c r="C24" s="19">
        <f t="shared" si="0"/>
        <v>2</v>
      </c>
      <c r="D24" s="18">
        <f t="shared" si="1"/>
        <v>1</v>
      </c>
      <c r="E24" s="30">
        <f t="shared" si="2"/>
        <v>4500</v>
      </c>
      <c r="F24" s="3">
        <f>INDEX(Оценки!$A$2:$A$6, MATCH('Экзамен 1 (Культурология)'!D24, Оценки!$B$2:$B$6, 0))</f>
        <v>2</v>
      </c>
      <c r="G24" s="3">
        <f>INDEX(Оценки!$A$2:$A$6, MATCH('Экзамен 2 (Инф)'!D24, Оценки!$B$2:$B$6, 0))</f>
        <v>3</v>
      </c>
      <c r="H24" s="3">
        <f>INDEX(Оценки!$A$2:$A$6, MATCH('Экзамен 3 (Мат.Анализ)'!D24, Оценки!$B$2:$B$6, 0))</f>
        <v>1</v>
      </c>
    </row>
    <row r="25" spans="1:8" ht="37.5" x14ac:dyDescent="0.3">
      <c r="A25" s="18">
        <v>20</v>
      </c>
      <c r="B25" s="18" t="s">
        <v>52</v>
      </c>
      <c r="C25" s="19">
        <f t="shared" si="0"/>
        <v>3</v>
      </c>
      <c r="D25" s="18">
        <f t="shared" si="1"/>
        <v>2</v>
      </c>
      <c r="E25" s="30">
        <f t="shared" si="2"/>
        <v>0</v>
      </c>
      <c r="F25" s="3">
        <f>INDEX(Оценки!$A$2:$A$6, MATCH('Экзамен 1 (Культурология)'!D25, Оценки!$B$2:$B$6, 0))</f>
        <v>5</v>
      </c>
      <c r="G25" s="3">
        <f>INDEX(Оценки!$A$2:$A$6, MATCH('Экзамен 2 (Инф)'!D25, Оценки!$B$2:$B$6, 0))</f>
        <v>3</v>
      </c>
      <c r="H25" s="3">
        <f>INDEX(Оценки!$A$2:$A$6, MATCH('Экзамен 3 (Мат.Анализ)'!D25, Оценки!$B$2:$B$6, 0))</f>
        <v>1</v>
      </c>
    </row>
    <row r="26" spans="1:8" ht="37.5" x14ac:dyDescent="0.3">
      <c r="A26" s="18">
        <v>21</v>
      </c>
      <c r="B26" s="18" t="s">
        <v>54</v>
      </c>
      <c r="C26" s="19">
        <f t="shared" si="0"/>
        <v>3.6666666666666665</v>
      </c>
      <c r="D26" s="18">
        <f t="shared" si="1"/>
        <v>3</v>
      </c>
      <c r="E26" s="30">
        <f t="shared" si="2"/>
        <v>0</v>
      </c>
      <c r="F26" s="3">
        <f>INDEX(Оценки!$A$2:$A$6, MATCH('Экзамен 1 (Культурология)'!D26, Оценки!$B$2:$B$6, 0))</f>
        <v>3</v>
      </c>
      <c r="G26" s="3">
        <f>INDEX(Оценки!$A$2:$A$6, MATCH('Экзамен 2 (Инф)'!D26, Оценки!$B$2:$B$6, 0))</f>
        <v>4</v>
      </c>
      <c r="H26" s="3">
        <f>INDEX(Оценки!$A$2:$A$6, MATCH('Экзамен 3 (Мат.Анализ)'!D26, Оценки!$B$2:$B$6, 0))</f>
        <v>4</v>
      </c>
    </row>
    <row r="27" spans="1:8" ht="37.5" x14ac:dyDescent="0.3">
      <c r="A27" s="18">
        <v>22</v>
      </c>
      <c r="B27" s="18" t="s">
        <v>56</v>
      </c>
      <c r="C27" s="19">
        <f t="shared" si="0"/>
        <v>3</v>
      </c>
      <c r="D27" s="18">
        <f t="shared" si="1"/>
        <v>3</v>
      </c>
      <c r="E27" s="30">
        <f t="shared" si="2"/>
        <v>4500</v>
      </c>
      <c r="F27" s="3">
        <f>INDEX(Оценки!$A$2:$A$6, MATCH('Экзамен 1 (Культурология)'!D27, Оценки!$B$2:$B$6, 0))</f>
        <v>3</v>
      </c>
      <c r="G27" s="3">
        <f>INDEX(Оценки!$A$2:$A$6, MATCH('Экзамен 2 (Инф)'!D27, Оценки!$B$2:$B$6, 0))</f>
        <v>3</v>
      </c>
      <c r="H27" s="3">
        <f>INDEX(Оценки!$A$2:$A$6, MATCH('Экзамен 3 (Мат.Анализ)'!D27, Оценки!$B$2:$B$6, 0))</f>
        <v>3</v>
      </c>
    </row>
    <row r="28" spans="1:8" ht="37.5" x14ac:dyDescent="0.3">
      <c r="A28" s="18">
        <v>23</v>
      </c>
      <c r="B28" s="18" t="s">
        <v>58</v>
      </c>
      <c r="C28" s="19">
        <f t="shared" si="0"/>
        <v>3</v>
      </c>
      <c r="D28" s="18">
        <f t="shared" si="1"/>
        <v>2</v>
      </c>
      <c r="E28" s="30">
        <f t="shared" si="2"/>
        <v>4500</v>
      </c>
      <c r="F28" s="3">
        <f>INDEX(Оценки!$A$2:$A$6, MATCH('Экзамен 1 (Культурология)'!D28, Оценки!$B$2:$B$6, 0))</f>
        <v>3</v>
      </c>
      <c r="G28" s="3">
        <f>INDEX(Оценки!$A$2:$A$6, MATCH('Экзамен 2 (Инф)'!D28, Оценки!$B$2:$B$6, 0))</f>
        <v>2</v>
      </c>
      <c r="H28" s="3">
        <f>INDEX(Оценки!$A$2:$A$6, MATCH('Экзамен 3 (Мат.Анализ)'!D28, Оценки!$B$2:$B$6, 0))</f>
        <v>4</v>
      </c>
    </row>
    <row r="29" spans="1:8" ht="37.5" x14ac:dyDescent="0.3">
      <c r="A29" s="18">
        <v>24</v>
      </c>
      <c r="B29" s="18" t="s">
        <v>60</v>
      </c>
      <c r="C29" s="19">
        <f t="shared" si="0"/>
        <v>4.333333333333333</v>
      </c>
      <c r="D29" s="18">
        <f t="shared" si="1"/>
        <v>3</v>
      </c>
      <c r="E29" s="30">
        <f t="shared" si="2"/>
        <v>0</v>
      </c>
      <c r="F29" s="3">
        <f>INDEX(Оценки!$A$2:$A$6, MATCH('Экзамен 1 (Культурология)'!D29, Оценки!$B$2:$B$6, 0))</f>
        <v>5</v>
      </c>
      <c r="G29" s="3">
        <f>INDEX(Оценки!$A$2:$A$6, MATCH('Экзамен 2 (Инф)'!D29, Оценки!$B$2:$B$6, 0))</f>
        <v>4</v>
      </c>
      <c r="H29" s="3">
        <f>INDEX(Оценки!$A$2:$A$6, MATCH('Экзамен 3 (Мат.Анализ)'!D29, Оценки!$B$2:$B$6, 0))</f>
        <v>4</v>
      </c>
    </row>
    <row r="30" spans="1:8" ht="37.5" x14ac:dyDescent="0.3">
      <c r="A30" s="18">
        <v>25</v>
      </c>
      <c r="B30" s="18" t="s">
        <v>62</v>
      </c>
      <c r="C30" s="19">
        <f t="shared" si="0"/>
        <v>3.3333333333333335</v>
      </c>
      <c r="D30" s="18">
        <f t="shared" si="1"/>
        <v>2</v>
      </c>
      <c r="E30" s="30">
        <f t="shared" si="2"/>
        <v>4500</v>
      </c>
      <c r="F30" s="3">
        <f>INDEX(Оценки!$A$2:$A$6, MATCH('Экзамен 1 (Культурология)'!D30, Оценки!$B$2:$B$6, 0))</f>
        <v>4</v>
      </c>
      <c r="G30" s="3">
        <f>INDEX(Оценки!$A$2:$A$6, MATCH('Экзамен 2 (Инф)'!D30, Оценки!$B$2:$B$6, 0))</f>
        <v>2</v>
      </c>
      <c r="H30" s="3">
        <f>INDEX(Оценки!$A$2:$A$6, MATCH('Экзамен 3 (Мат.Анализ)'!D30, Оценки!$B$2:$B$6, 0))</f>
        <v>4</v>
      </c>
    </row>
    <row r="31" spans="1:8" ht="33.75" customHeight="1" x14ac:dyDescent="0.3">
      <c r="A31" s="31" t="s">
        <v>74</v>
      </c>
      <c r="B31" s="2"/>
      <c r="C31" s="2"/>
      <c r="D31" s="2"/>
      <c r="E31" s="30">
        <f>SUM(E6:E30)</f>
        <v>74250</v>
      </c>
      <c r="F31" s="3"/>
      <c r="G31" s="3"/>
      <c r="H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39E1-5D30-4726-9F52-857679EAC20E}">
  <dimension ref="A1:D6"/>
  <sheetViews>
    <sheetView workbookViewId="0">
      <selection activeCell="F6" sqref="F6"/>
    </sheetView>
  </sheetViews>
  <sheetFormatPr defaultRowHeight="15" x14ac:dyDescent="0.25"/>
  <cols>
    <col min="1" max="1" width="16.5703125" customWidth="1"/>
    <col min="2" max="2" width="27.28515625" customWidth="1"/>
    <col min="3" max="3" width="30.5703125" customWidth="1"/>
  </cols>
  <sheetData>
    <row r="1" spans="1:4" x14ac:dyDescent="0.25">
      <c r="A1" s="29" t="s">
        <v>16</v>
      </c>
      <c r="B1" s="29" t="s">
        <v>17</v>
      </c>
      <c r="C1" s="29" t="s">
        <v>64</v>
      </c>
    </row>
    <row r="2" spans="1:4" ht="18.75" x14ac:dyDescent="0.3">
      <c r="A2" s="24">
        <v>1</v>
      </c>
      <c r="B2" s="15" t="s">
        <v>15</v>
      </c>
      <c r="C2" s="25" t="str">
        <f>B2</f>
        <v>Неявка</v>
      </c>
    </row>
    <row r="3" spans="1:4" ht="18.75" x14ac:dyDescent="0.3">
      <c r="A3" s="24">
        <v>2</v>
      </c>
      <c r="B3" s="15" t="s">
        <v>18</v>
      </c>
      <c r="C3" s="25" t="str">
        <f>A3 &amp; " (" &amp; B3 &amp; ")"</f>
        <v>2 (Неудовлетворительно)</v>
      </c>
      <c r="D3" s="3"/>
    </row>
    <row r="4" spans="1:4" ht="18.75" x14ac:dyDescent="0.3">
      <c r="A4" s="24">
        <v>3</v>
      </c>
      <c r="B4" s="15" t="s">
        <v>19</v>
      </c>
      <c r="C4" s="25" t="str">
        <f>A4 &amp; " (" &amp; B4 &amp; ")"</f>
        <v>3 (Удовлетворительно)</v>
      </c>
    </row>
    <row r="5" spans="1:4" ht="18.75" x14ac:dyDescent="0.3">
      <c r="A5" s="24">
        <v>4</v>
      </c>
      <c r="B5" s="15" t="s">
        <v>21</v>
      </c>
      <c r="C5" s="25" t="str">
        <f t="shared" ref="C5:C6" si="0">A5 &amp; " (" &amp; B5 &amp; ")"</f>
        <v>4 (Хорошо)</v>
      </c>
    </row>
    <row r="6" spans="1:4" ht="18.75" x14ac:dyDescent="0.3">
      <c r="A6" s="26">
        <v>5</v>
      </c>
      <c r="B6" s="27" t="s">
        <v>20</v>
      </c>
      <c r="C6" s="28" t="str">
        <f t="shared" si="0"/>
        <v>5 (Отлично)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Экзамен 1 (Культурология)</vt:lpstr>
      <vt:lpstr>Экзамен 2 (Инф)</vt:lpstr>
      <vt:lpstr>Экзамен 3 (Мат.Анализ)</vt:lpstr>
      <vt:lpstr>Стипендиальная (Stage 2)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Кулаков</dc:creator>
  <cp:lastModifiedBy>Даниил Кулаков</cp:lastModifiedBy>
  <dcterms:created xsi:type="dcterms:W3CDTF">2015-06-05T18:17:20Z</dcterms:created>
  <dcterms:modified xsi:type="dcterms:W3CDTF">2025-03-11T04:04:40Z</dcterms:modified>
</cp:coreProperties>
</file>