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definedNames>
    <definedName name="ADSFSDFSA" localSheetId="0" hidden="0">#REF!</definedName>
    <definedName name="_xlnm.Print_Area" localSheetId="0" hidden="0">Planilha1!$A$1:$AA$21</definedName>
  </definedNames>
  <calcPr/>
</workbook>
</file>

<file path=xl/sharedStrings.xml><?xml version="1.0" encoding="utf-8"?>
<sst xmlns="http://schemas.openxmlformats.org/spreadsheetml/2006/main" count="17" uniqueCount="17">
  <si>
    <t>PRODUTO</t>
  </si>
  <si>
    <t>ICMS</t>
  </si>
  <si>
    <t>QT</t>
  </si>
  <si>
    <t>ATAKADINHO</t>
  </si>
  <si>
    <t>S/ICMS</t>
  </si>
  <si>
    <t>BA</t>
  </si>
  <si>
    <t>HIGTOP</t>
  </si>
  <si>
    <t>MILLENIUM</t>
  </si>
  <si>
    <t xml:space="preserve">MELHOR COMPRA</t>
  </si>
  <si>
    <t xml:space="preserve">BA %</t>
  </si>
  <si>
    <t xml:space="preserve"> UNIT.</t>
  </si>
  <si>
    <t>TOTAL</t>
  </si>
  <si>
    <t>DESCONTO</t>
  </si>
  <si>
    <t>FRETE</t>
  </si>
  <si>
    <t xml:space="preserve">COND. DE PAG.</t>
  </si>
  <si>
    <t xml:space="preserve"> OBSERVAÇÕES/ESPECIFICAÇÕES</t>
  </si>
  <si>
    <t xml:space="preserve">COMPRADOR: Graziela Penalva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</si>
</sst>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8">
    <numFmt numFmtId="160" formatCode="0.000%"/>
    <numFmt numFmtId="161" formatCode="_-* #,##0.00_-;\-* #,##0.00_-;_-* &quot;-&quot;??_-;_-@_-"/>
    <numFmt numFmtId="162" formatCode="0.0"/>
    <numFmt numFmtId="163" formatCode="_(* #,##0.000_);_(* &quot;(&quot;#,##0.000&quot;)&quot;;_(* &quot;-&quot;??.0_);_(@_)"/>
    <numFmt numFmtId="164" formatCode="[$R$-416]&quot; &quot;#,##0.000"/>
    <numFmt numFmtId="165" formatCode="_(&quot;R$&quot;* #,##0.000_);_(&quot;R$&quot;* &quot;(&quot;#,##0.000&quot;)&quot;;_(&quot;R$&quot;* &quot;-&quot;??.0_);_(@_)"/>
    <numFmt numFmtId="166" formatCode="00.0&quot; &quot;&quot;-&quot;&quot; &quot;&quot;dias&quot;"/>
    <numFmt numFmtId="167" formatCode="dd/mm/yyyy"/>
  </numFmts>
  <fonts count="9">
    <font>
      <name val="Calibri"/>
      <color theme="1"/>
      <sz val="11.000000"/>
      <scheme val="minor"/>
    </font>
    <font>
      <name val="Calibri"/>
      <b/>
      <color theme="1"/>
      <sz val="10.000000"/>
      <scheme val="minor"/>
    </font>
    <font>
      <name val="Calibri"/>
      <b/>
      <color theme="1"/>
      <sz val="12.000000"/>
      <scheme val="minor"/>
    </font>
    <font>
      <name val="Calibri"/>
      <b/>
      <color theme="1" tint="0.049989318521683403"/>
      <sz val="10.000000"/>
      <scheme val="minor"/>
    </font>
    <font>
      <name val="Calibri"/>
      <b/>
      <color theme="1" tint="0"/>
      <sz val="10.000000"/>
      <scheme val="minor"/>
    </font>
    <font>
      <name val="Calibri"/>
      <b/>
      <sz val="10.000000"/>
      <scheme val="minor"/>
    </font>
    <font>
      <name val="Calibri"/>
      <sz val="11.000000"/>
      <scheme val="minor"/>
    </font>
    <font>
      <name val="Calibri"/>
      <sz val="10.000000"/>
      <scheme val="minor"/>
    </font>
    <font>
      <name val="Arial"/>
      <b/>
      <color theme="0"/>
      <sz val="10.000000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theme="2"/>
        <bgColor theme="2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indexed="5"/>
        <bgColor indexed="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0"/>
        <bgColor theme="0" tint="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  <fill>
      <patternFill patternType="solid">
        <fgColor indexed="2"/>
        <bgColor indexed="2"/>
      </patternFill>
    </fill>
    <fill>
      <patternFill patternType="solid">
        <fgColor theme="0" tint="-0.499984740745262"/>
        <bgColor theme="0" tint="-0.499984740745262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499984740745262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0" tint="-0.499984740745262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1"/>
      </top>
      <bottom style="thin">
        <color theme="0" tint="-0.499984740745262"/>
      </bottom>
      <diagonal/>
    </border>
    <border>
      <left/>
      <right/>
      <top style="thin">
        <color theme="1"/>
      </top>
      <bottom style="thin">
        <color theme="0" tint="-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0" tint="-0.499984740745262"/>
      </bottom>
      <diagonal/>
    </border>
    <border>
      <left style="thin">
        <color theme="1"/>
      </left>
      <right/>
      <top style="thin">
        <color theme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</borders>
  <cellStyleXfs count="6">
    <xf fontId="0" fillId="0" borderId="0" numFmtId="0" applyNumberFormat="1" applyFont="1" applyFill="1" applyBorder="1"/>
    <xf fontId="0" fillId="2" borderId="0" numFmtId="44" applyNumberFormat="1" applyFont="0" applyFill="0" applyBorder="0"/>
    <xf fontId="0" fillId="2" borderId="0" numFmtId="9" applyNumberFormat="1" applyFont="0" applyFill="0" applyBorder="0"/>
    <xf fontId="0" fillId="2" borderId="0" numFmtId="42" applyNumberFormat="1" applyFont="0" applyFill="0" applyBorder="0"/>
    <xf fontId="0" fillId="2" borderId="0" numFmtId="43" applyNumberFormat="1" applyFont="0" applyFill="0" applyBorder="0"/>
    <xf fontId="0" fillId="2" borderId="0" numFmtId="41" applyNumberFormat="1" applyFont="0" applyFill="0" applyBorder="0"/>
  </cellStyleXfs>
  <cellXfs count="89">
    <xf fontId="0" fillId="0" borderId="0" numFmtId="0" xfId="0"/>
    <xf fontId="0" fillId="0" borderId="1" numFmtId="0" xfId="0" applyBorder="1"/>
    <xf fontId="0" fillId="0" borderId="1" numFmtId="10" xfId="0" applyNumberFormat="1" applyBorder="1"/>
    <xf fontId="1" fillId="3" borderId="1" numFmtId="0" xfId="0" applyFont="1" applyFill="1" applyBorder="1" applyAlignment="1">
      <alignment vertical="center"/>
      <protection hidden="1"/>
    </xf>
    <xf fontId="2" fillId="4" borderId="2" numFmtId="0" xfId="0" applyFont="1" applyFill="1" applyBorder="1" applyAlignment="1">
      <alignment horizontal="center" vertical="center"/>
    </xf>
    <xf fontId="2" fillId="4" borderId="3" numFmtId="160" xfId="0" applyNumberFormat="1" applyFont="1" applyFill="1" applyBorder="1" applyAlignment="1">
      <alignment horizontal="center" vertical="center"/>
    </xf>
    <xf fontId="1" fillId="4" borderId="3" numFmtId="0" xfId="0" applyFont="1" applyFill="1" applyBorder="1" applyAlignment="1">
      <alignment horizontal="center" vertical="center" wrapText="1"/>
      <protection locked="0"/>
    </xf>
    <xf fontId="3" fillId="5" borderId="3" numFmtId="0" xfId="0" applyFont="1" applyFill="1" applyBorder="1" applyAlignment="1">
      <alignment horizontal="center" vertical="center" wrapText="1"/>
      <protection locked="0"/>
    </xf>
    <xf fontId="3" fillId="6" borderId="3" numFmtId="0" xfId="0" applyFont="1" applyFill="1" applyBorder="1" applyAlignment="1">
      <alignment horizontal="center" vertical="center" wrapText="1"/>
      <protection locked="0"/>
    </xf>
    <xf fontId="3" fillId="4" borderId="3" numFmtId="0" xfId="0" applyFont="1" applyFill="1" applyBorder="1" applyAlignment="1">
      <alignment horizontal="center" vertical="center" wrapText="1"/>
      <protection locked="0"/>
    </xf>
    <xf fontId="4" fillId="7" borderId="3" numFmtId="0" xfId="0" applyFont="1" applyFill="1" applyBorder="1" applyAlignment="1">
      <alignment horizontal="center" vertical="center" wrapText="1"/>
      <protection locked="0"/>
    </xf>
    <xf fontId="4" fillId="7" borderId="4" numFmtId="0" xfId="0" applyFont="1" applyFill="1" applyBorder="1" applyAlignment="1">
      <alignment horizontal="center" vertical="center" wrapText="1"/>
      <protection locked="0"/>
    </xf>
    <xf fontId="1" fillId="8" borderId="1" numFmtId="0" xfId="0" applyFont="1" applyFill="1" applyBorder="1" applyAlignment="1">
      <alignment vertical="center"/>
      <protection hidden="1"/>
    </xf>
    <xf fontId="2" fillId="4" borderId="5" numFmtId="0" xfId="0" applyFont="1" applyFill="1" applyBorder="1" applyAlignment="1">
      <alignment horizontal="center" vertical="center"/>
    </xf>
    <xf fontId="2" fillId="4" borderId="6" numFmtId="160" xfId="0" applyNumberFormat="1" applyFont="1" applyFill="1" applyBorder="1" applyAlignment="1">
      <alignment horizontal="center" vertical="center"/>
    </xf>
    <xf fontId="1" fillId="4" borderId="6" numFmtId="0" xfId="0" applyFont="1" applyFill="1" applyBorder="1" applyAlignment="1">
      <alignment horizontal="center" vertical="center" wrapText="1"/>
      <protection locked="0"/>
    </xf>
    <xf fontId="3" fillId="5" borderId="6" numFmtId="0" xfId="0" applyFont="1" applyFill="1" applyBorder="1" applyAlignment="1">
      <alignment horizontal="center" vertical="center" wrapText="1"/>
      <protection locked="0"/>
    </xf>
    <xf fontId="3" fillId="6" borderId="6" numFmtId="0" xfId="0" applyFont="1" applyFill="1" applyBorder="1" applyAlignment="1">
      <alignment horizontal="center" vertical="center" wrapText="1"/>
      <protection locked="0"/>
    </xf>
    <xf fontId="3" fillId="4" borderId="6" numFmtId="0" xfId="0" applyFont="1" applyFill="1" applyBorder="1" applyAlignment="1">
      <alignment horizontal="center" vertical="center" wrapText="1"/>
      <protection locked="0"/>
    </xf>
    <xf fontId="4" fillId="7" borderId="6" numFmtId="0" xfId="0" applyFont="1" applyFill="1" applyBorder="1" applyAlignment="1">
      <alignment horizontal="center" vertical="center" wrapText="1"/>
      <protection locked="0"/>
    </xf>
    <xf fontId="4" fillId="7" borderId="7" numFmtId="0" xfId="0" applyFont="1" applyFill="1" applyBorder="1" applyAlignment="1">
      <alignment horizontal="center" vertical="center" wrapText="1"/>
      <protection locked="0"/>
    </xf>
    <xf fontId="0" fillId="9" borderId="5" numFmtId="0" xfId="0" applyFill="1" applyBorder="1"/>
    <xf fontId="0" fillId="9" borderId="6" numFmtId="160" xfId="0" applyNumberFormat="1" applyFill="1" applyBorder="1"/>
    <xf fontId="0" fillId="9" borderId="6" numFmtId="0" xfId="0" applyFill="1" applyBorder="1"/>
    <xf fontId="1" fillId="10" borderId="6" numFmtId="0" xfId="0" applyFont="1" applyFill="1" applyBorder="1" applyAlignment="1">
      <alignment horizontal="center" vertical="center" wrapText="1"/>
      <protection locked="0"/>
    </xf>
    <xf fontId="0" fillId="9" borderId="6" numFmtId="0" xfId="0" applyFill="1" applyBorder="1" applyAlignment="1">
      <alignment wrapText="1"/>
    </xf>
    <xf fontId="1" fillId="9" borderId="6" numFmtId="0" xfId="0" applyFont="1" applyFill="1" applyBorder="1" applyAlignment="1">
      <alignment horizontal="center" vertical="center" wrapText="1"/>
      <protection locked="0"/>
    </xf>
    <xf fontId="0" fillId="4" borderId="6" numFmtId="0" xfId="0" applyFill="1" applyBorder="1" applyAlignment="1">
      <alignment wrapText="1"/>
    </xf>
    <xf fontId="4" fillId="7" borderId="6" numFmtId="0" xfId="0" applyFont="1" applyFill="1" applyBorder="1" applyAlignment="1">
      <alignment vertical="center" wrapText="1"/>
      <protection locked="0"/>
    </xf>
    <xf fontId="0" fillId="0" borderId="6" numFmtId="0" xfId="0" applyBorder="1"/>
    <xf fontId="0" fillId="0" borderId="7" numFmtId="0" xfId="0" applyBorder="1"/>
    <xf fontId="0" fillId="4" borderId="5" numFmtId="0" xfId="0" applyFill="1" applyBorder="1"/>
    <xf fontId="5" fillId="4" borderId="6" numFmtId="0" xfId="0" applyFont="1" applyFill="1" applyBorder="1" applyAlignment="1">
      <alignment horizontal="center" vertical="center"/>
      <protection locked="0"/>
    </xf>
    <xf fontId="5" fillId="10" borderId="6" numFmtId="0" xfId="0" applyFont="1" applyFill="1" applyBorder="1" applyAlignment="1">
      <alignment horizontal="center" vertical="center"/>
      <protection locked="0"/>
    </xf>
    <xf fontId="5" fillId="9" borderId="6" numFmtId="0" xfId="0" applyFont="1" applyFill="1" applyBorder="1" applyAlignment="1">
      <alignment horizontal="center" vertical="center"/>
      <protection locked="0"/>
    </xf>
    <xf fontId="4" fillId="7" borderId="6" numFmtId="0" xfId="0" applyFont="1" applyFill="1" applyBorder="1" applyAlignment="1">
      <alignment horizontal="center" vertical="center"/>
      <protection locked="0"/>
    </xf>
    <xf fontId="4" fillId="7" borderId="7" numFmtId="0" xfId="0" applyFont="1" applyFill="1" applyBorder="1" applyAlignment="1">
      <alignment horizontal="center" vertical="center"/>
      <protection locked="0"/>
    </xf>
    <xf fontId="0" fillId="0" borderId="5" numFmtId="0" xfId="0" applyBorder="1"/>
    <xf fontId="0" fillId="0" borderId="6" numFmtId="9" xfId="0" applyNumberFormat="1" applyBorder="1" applyAlignment="1">
      <alignment horizontal="center" vertical="center"/>
    </xf>
    <xf fontId="5" fillId="8" borderId="6" numFmtId="1" xfId="1" applyNumberFormat="1" applyFont="1" applyFill="1" applyBorder="1" applyAlignment="1">
      <alignment horizontal="center" vertical="center"/>
      <protection locked="0"/>
    </xf>
    <xf fontId="5" fillId="8" borderId="6" numFmtId="0" xfId="1" applyFont="1" applyFill="1" applyBorder="1" applyAlignment="1">
      <alignment horizontal="center" vertical="center"/>
      <protection locked="0"/>
    </xf>
    <xf fontId="5" fillId="8" borderId="6" numFmtId="9" xfId="1" applyNumberFormat="1" applyFont="1" applyFill="1" applyBorder="1" applyAlignment="1">
      <alignment horizontal="center" vertical="center"/>
      <protection locked="0"/>
    </xf>
    <xf fontId="6" fillId="11" borderId="6" numFmtId="2" xfId="1" applyNumberFormat="1" applyFont="1" applyFill="1" applyBorder="1" applyAlignment="1">
      <alignment horizontal="center" vertical="center"/>
    </xf>
    <xf fontId="6" fillId="11" borderId="6" numFmtId="2" xfId="1" applyNumberFormat="1" applyFont="1" applyFill="1" applyBorder="1" applyAlignment="1">
      <alignment horizontal="center" vertical="center"/>
      <protection locked="1"/>
    </xf>
    <xf fontId="5" fillId="8" borderId="6" numFmtId="2" xfId="0" applyNumberFormat="1" applyFont="1" applyFill="1" applyBorder="1" applyAlignment="1">
      <alignment horizontal="center" vertical="center"/>
      <protection locked="1"/>
    </xf>
    <xf fontId="5" fillId="8" borderId="6" numFmtId="2" xfId="1" applyNumberFormat="1" applyFont="1" applyFill="1" applyBorder="1" applyAlignment="1">
      <alignment horizontal="center" vertical="center"/>
      <protection locked="1"/>
    </xf>
    <xf fontId="5" fillId="8" borderId="6" numFmtId="2" xfId="0" applyNumberFormat="1" applyFont="1" applyFill="1" applyBorder="1" applyAlignment="1">
      <alignment horizontal="center" vertical="center"/>
      <protection locked="0"/>
    </xf>
    <xf fontId="5" fillId="8" borderId="6" numFmtId="2" xfId="1" applyNumberFormat="1" applyFont="1" applyFill="1" applyBorder="1" applyAlignment="1">
      <alignment horizontal="center" vertical="center"/>
      <protection locked="0"/>
    </xf>
    <xf fontId="6" fillId="8" borderId="6" numFmtId="161" xfId="4" applyNumberFormat="1" applyFont="1" applyFill="1" applyBorder="1" applyAlignment="1">
      <alignment horizontal="right" vertical="center"/>
    </xf>
    <xf fontId="6" fillId="8" borderId="7" numFmtId="161" xfId="4" applyNumberFormat="1" applyFont="1" applyFill="1" applyBorder="1" applyAlignment="1">
      <alignment horizontal="right" vertical="center"/>
    </xf>
    <xf fontId="6" fillId="11" borderId="6" numFmtId="4" xfId="0" applyNumberFormat="1" applyFont="1" applyFill="1" applyBorder="1" applyAlignment="1">
      <alignment horizontal="center" vertical="center"/>
    </xf>
    <xf fontId="5" fillId="8" borderId="6" numFmtId="162" xfId="1" applyNumberFormat="1" applyFont="1" applyFill="1" applyBorder="1" applyAlignment="1">
      <alignment horizontal="center" vertical="center"/>
      <protection locked="0"/>
    </xf>
    <xf fontId="6" fillId="11" borderId="6" numFmtId="0" xfId="1" applyFont="1" applyFill="1" applyBorder="1" applyAlignment="1">
      <alignment horizontal="center" vertical="center"/>
    </xf>
    <xf fontId="2" fillId="4" borderId="5" numFmtId="0" xfId="0" applyFont="1" applyFill="1" applyBorder="1" applyAlignment="1">
      <alignment horizontal="left"/>
    </xf>
    <xf fontId="0" fillId="4" borderId="6" numFmtId="0" xfId="0" applyFill="1" applyBorder="1" applyAlignment="1">
      <alignment horizontal="left"/>
    </xf>
    <xf fontId="1" fillId="4" borderId="6" numFmtId="0" xfId="0" applyFont="1" applyFill="1" applyBorder="1" applyAlignment="1">
      <alignment vertical="center"/>
    </xf>
    <xf fontId="1" fillId="4" borderId="6" numFmtId="2" xfId="0" applyNumberFormat="1" applyFont="1" applyFill="1" applyBorder="1" applyAlignment="1">
      <alignment vertical="center"/>
    </xf>
    <xf fontId="1" fillId="4" borderId="6" numFmtId="0" xfId="0" applyFont="1" applyFill="1" applyBorder="1"/>
    <xf fontId="1" fillId="4" borderId="6" numFmtId="2" xfId="0" applyNumberFormat="1" applyFont="1" applyFill="1" applyBorder="1" applyAlignment="1">
      <alignment horizontal="center" vertical="center"/>
    </xf>
    <xf fontId="1" fillId="4" borderId="6" numFmtId="0" xfId="0" applyFont="1" applyFill="1" applyBorder="1" applyAlignment="1">
      <alignment horizontal="center" vertical="center"/>
    </xf>
    <xf fontId="1" fillId="4" borderId="6" numFmtId="2" xfId="0" applyNumberFormat="1" applyFont="1" applyFill="1" applyBorder="1"/>
    <xf fontId="0" fillId="4" borderId="6" numFmtId="161" xfId="0" applyNumberFormat="1" applyFill="1" applyBorder="1"/>
    <xf fontId="0" fillId="4" borderId="7" numFmtId="161" xfId="0" applyNumberFormat="1" applyFill="1" applyBorder="1"/>
    <xf fontId="5" fillId="0" borderId="5" numFmtId="0" xfId="0" applyFont="1" applyBorder="1" applyAlignment="1">
      <alignment vertical="center"/>
      <protection locked="0"/>
    </xf>
    <xf fontId="5" fillId="0" borderId="6" numFmtId="160" xfId="0" applyNumberFormat="1" applyFont="1" applyBorder="1" applyAlignment="1">
      <alignment vertical="center"/>
      <protection locked="0"/>
    </xf>
    <xf fontId="5" fillId="0" borderId="6" numFmtId="0" xfId="0" applyFont="1" applyBorder="1" applyAlignment="1">
      <alignment vertical="center"/>
      <protection locked="0"/>
    </xf>
    <xf fontId="5" fillId="0" borderId="6" numFmtId="163" xfId="0" applyNumberFormat="1" applyFont="1" applyBorder="1" applyAlignment="1">
      <alignment horizontal="center" vertical="center"/>
      <protection locked="0"/>
    </xf>
    <xf fontId="5" fillId="0" borderId="6" numFmtId="164" xfId="0" applyNumberFormat="1" applyFont="1" applyBorder="1" applyAlignment="1">
      <alignment horizontal="center" vertical="center"/>
      <protection hidden="1"/>
    </xf>
    <xf fontId="5" fillId="0" borderId="6" numFmtId="0" xfId="0" applyFont="1" applyBorder="1" applyAlignment="1">
      <alignment horizontal="center" vertical="center"/>
      <protection locked="0"/>
    </xf>
    <xf fontId="5" fillId="0" borderId="6" numFmtId="162" xfId="0" applyNumberFormat="1" applyFont="1" applyBorder="1" applyAlignment="1">
      <alignment horizontal="center" vertical="center"/>
      <protection locked="0"/>
    </xf>
    <xf fontId="5" fillId="0" borderId="8" numFmtId="165" xfId="0" applyNumberFormat="1" applyFont="1" applyBorder="1" applyAlignment="1">
      <alignment horizontal="center" vertical="center"/>
      <protection locked="0"/>
    </xf>
    <xf fontId="5" fillId="0" borderId="9" numFmtId="165" xfId="0" applyNumberFormat="1" applyFont="1" applyBorder="1" applyAlignment="1">
      <alignment horizontal="center" vertical="center"/>
      <protection locked="0"/>
    </xf>
    <xf fontId="5" fillId="0" borderId="10" numFmtId="165" xfId="0" applyNumberFormat="1" applyFont="1" applyBorder="1" applyAlignment="1">
      <alignment horizontal="center" vertical="center"/>
      <protection locked="0"/>
    </xf>
    <xf fontId="5" fillId="0" borderId="6" numFmtId="166" xfId="0" applyNumberFormat="1" applyFont="1" applyBorder="1" applyAlignment="1">
      <alignment horizontal="center" vertical="center"/>
      <protection locked="0"/>
    </xf>
    <xf fontId="5" fillId="4" borderId="5" numFmtId="0" xfId="0" applyFont="1" applyFill="1" applyBorder="1" applyAlignment="1">
      <alignment horizontal="center" vertical="center"/>
      <protection locked="0"/>
    </xf>
    <xf fontId="5" fillId="4" borderId="6" numFmtId="160" xfId="0" applyNumberFormat="1" applyFont="1" applyFill="1" applyBorder="1" applyAlignment="1">
      <alignment horizontal="center" vertical="center"/>
      <protection locked="0"/>
    </xf>
    <xf fontId="5" fillId="12" borderId="6" numFmtId="0" xfId="0" applyFont="1" applyFill="1" applyBorder="1" applyAlignment="1">
      <alignment horizontal="center" vertical="top" wrapText="1"/>
      <protection locked="0"/>
    </xf>
    <xf fontId="5" fillId="12" borderId="7" numFmtId="0" xfId="0" applyFont="1" applyFill="1" applyBorder="1" applyAlignment="1">
      <alignment horizontal="center" vertical="top" wrapText="1"/>
      <protection locked="0"/>
    </xf>
    <xf fontId="7" fillId="0" borderId="6" numFmtId="0" xfId="0" applyFont="1" applyBorder="1" applyAlignment="1">
      <alignment vertical="top" wrapText="1"/>
      <protection locked="0"/>
    </xf>
    <xf fontId="0" fillId="10" borderId="5" numFmtId="0" xfId="0" applyFill="1" applyBorder="1"/>
    <xf fontId="0" fillId="10" borderId="6" numFmtId="0" xfId="0" applyFill="1" applyBorder="1"/>
    <xf fontId="0" fillId="10" borderId="7" numFmtId="0" xfId="0" applyFill="1" applyBorder="1"/>
    <xf fontId="8" fillId="13" borderId="11" numFmtId="0" xfId="0" applyFont="1" applyFill="1" applyBorder="1" applyAlignment="1">
      <alignment horizontal="center" vertical="center"/>
      <protection locked="0"/>
    </xf>
    <xf fontId="8" fillId="13" borderId="12" numFmtId="0" xfId="0" applyFont="1" applyFill="1" applyBorder="1" applyAlignment="1">
      <alignment horizontal="center" vertical="center"/>
      <protection locked="0"/>
    </xf>
    <xf fontId="8" fillId="13" borderId="13" numFmtId="0" xfId="0" applyFont="1" applyFill="1" applyBorder="1" applyAlignment="1">
      <alignment horizontal="center" vertical="center"/>
      <protection locked="0"/>
    </xf>
    <xf fontId="8" fillId="13" borderId="14" numFmtId="167" xfId="0" applyNumberFormat="1" applyFont="1" applyFill="1" applyBorder="1" applyAlignment="1">
      <alignment horizontal="center" vertical="center"/>
      <protection locked="0"/>
    </xf>
    <xf fontId="8" fillId="13" borderId="15" numFmtId="0" xfId="0" applyFont="1" applyFill="1" applyBorder="1" applyAlignment="1">
      <alignment horizontal="center" vertical="center"/>
      <protection locked="0"/>
    </xf>
    <xf fontId="0" fillId="0" borderId="1" numFmtId="160" xfId="0" applyNumberFormat="1" applyBorder="1" applyAlignment="1">
      <alignment horizontal="center"/>
      <protection hidden="0" locked="1"/>
    </xf>
    <xf fontId="0" fillId="0" borderId="1" numFmtId="0" xfId="0" applyBorder="1" applyAlignment="1">
      <alignment horizontal="center"/>
      <protection hidden="0" locked="1"/>
    </xf>
  </cellXfs>
  <cellStyles count="6">
    <cellStyle name="Normal" xfId="0" builtinId="0"/>
    <cellStyle name="Currency" xfId="1" builtinId="4"/>
    <cellStyle name="Percent" xfId="2" builtinId="5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:A2"/>
    </sheetView>
  </sheetViews>
  <sheetFormatPr defaultRowHeight="14.25"/>
  <cols>
    <col customWidth="1" min="1" max="1" style="1" width="28.7109375"/>
    <col customWidth="1" min="2" max="2" style="2" width="2.8515625"/>
    <col customWidth="1" min="3" max="3" style="1" width="3.140625"/>
    <col customWidth="1" min="4" max="4" style="1" width="5.00390625"/>
    <col customWidth="1" hidden="1" min="5" max="5" style="1" width="3.57421875"/>
    <col customWidth="1" hidden="1" min="6" max="6" style="1" width="4.28125"/>
    <col customWidth="1" min="7" max="7" style="1" width="5.28125"/>
    <col customWidth="1" min="8" max="10" style="1" width="8.00390625"/>
    <col customWidth="1" min="11" max="11" style="1" width="11.7109375"/>
    <col customWidth="1" min="12" max="12" style="1" width="8.7109375"/>
    <col customWidth="1" min="13" max="13" style="1" width="5.421875"/>
    <col customWidth="1" min="14" max="14" style="1" width="7.8515625"/>
    <col customWidth="1" min="15" max="15" style="1" width="9.7109375"/>
    <col customWidth="1" min="16" max="17" style="1" width="8.8515625"/>
    <col customWidth="1" min="18" max="18" style="1" width="9.00390625"/>
    <col customWidth="1" min="19" max="19" style="1" width="4.421875"/>
    <col customWidth="1" min="20" max="20" style="1" width="9.421875"/>
    <col customWidth="1" min="21" max="21" style="1" width="10.7109375"/>
    <col customWidth="1" min="22" max="22" style="1" width="8.28125"/>
    <col customWidth="1" min="23" max="23" style="1" width="9.140625"/>
    <col customWidth="1" min="24" max="24" style="1" width="9.00390625"/>
    <col customWidth="1" min="25" max="25" style="1" width="16.57421875"/>
    <col customWidth="1" min="26" max="26" style="1" width="15.8515625"/>
    <col customWidth="1" min="27" max="27" style="1" width="14.7109375"/>
    <col customWidth="1" min="28" max="28" style="1" width="14.421875"/>
    <col min="29" max="16384" style="1" width="9.140625"/>
  </cols>
  <sheetData>
    <row r="1" s="3" customFormat="1" ht="32.25" customHeight="1">
      <c r="A1" s="4" t="s">
        <v>0</v>
      </c>
      <c r="B1" s="5" t="s">
        <v>1</v>
      </c>
      <c r="C1" s="5"/>
      <c r="D1" s="6" t="s">
        <v>2</v>
      </c>
      <c r="E1" s="6"/>
      <c r="F1" s="6"/>
      <c r="G1" s="7" t="s">
        <v>3</v>
      </c>
      <c r="H1" s="7"/>
      <c r="I1" s="7"/>
      <c r="J1" s="7" t="s">
        <v>4</v>
      </c>
      <c r="K1" s="7" t="s">
        <v>5</v>
      </c>
      <c r="L1" s="7"/>
      <c r="M1" s="8" t="s">
        <v>6</v>
      </c>
      <c r="N1" s="8"/>
      <c r="O1" s="8"/>
      <c r="P1" s="8" t="s">
        <v>4</v>
      </c>
      <c r="Q1" s="8" t="s">
        <v>5</v>
      </c>
      <c r="R1" s="8"/>
      <c r="S1" s="9" t="s">
        <v>7</v>
      </c>
      <c r="T1" s="9"/>
      <c r="U1" s="9"/>
      <c r="V1" s="9" t="s">
        <v>4</v>
      </c>
      <c r="W1" s="9" t="s">
        <v>5</v>
      </c>
      <c r="X1" s="9"/>
      <c r="Y1" s="10" t="s">
        <v>8</v>
      </c>
      <c r="Z1" s="10"/>
      <c r="AA1" s="11"/>
      <c r="AB1" s="12"/>
      <c r="AC1" s="12"/>
      <c r="AD1" s="12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="1" customFormat="1" ht="19.5" customHeight="1">
      <c r="A2" s="13"/>
      <c r="B2" s="14"/>
      <c r="C2" s="14"/>
      <c r="D2" s="15"/>
      <c r="E2" s="15"/>
      <c r="F2" s="15"/>
      <c r="G2" s="16"/>
      <c r="H2" s="16"/>
      <c r="I2" s="16"/>
      <c r="J2" s="16"/>
      <c r="K2" s="16"/>
      <c r="L2" s="16"/>
      <c r="M2" s="17"/>
      <c r="N2" s="17"/>
      <c r="O2" s="17"/>
      <c r="P2" s="17"/>
      <c r="Q2" s="17"/>
      <c r="R2" s="17"/>
      <c r="S2" s="18"/>
      <c r="T2" s="18"/>
      <c r="U2" s="18"/>
      <c r="V2" s="18"/>
      <c r="W2" s="18"/>
      <c r="X2" s="18"/>
      <c r="Y2" s="19"/>
      <c r="Z2" s="19"/>
      <c r="AA2" s="20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="1" customFormat="1" ht="0.75" customHeight="1">
      <c r="A3" s="21"/>
      <c r="B3" s="22"/>
      <c r="C3" s="23"/>
      <c r="D3" s="23"/>
      <c r="E3" s="23"/>
      <c r="F3" s="23"/>
      <c r="G3" s="23"/>
      <c r="H3" s="24"/>
      <c r="I3" s="24"/>
      <c r="J3" s="24"/>
      <c r="K3" s="24"/>
      <c r="L3" s="24"/>
      <c r="M3" s="25"/>
      <c r="N3" s="26"/>
      <c r="O3" s="26"/>
      <c r="P3" s="26"/>
      <c r="Q3" s="26"/>
      <c r="R3" s="26"/>
      <c r="S3" s="27"/>
      <c r="T3" s="15"/>
      <c r="U3" s="15"/>
      <c r="V3" s="15"/>
      <c r="W3" s="15"/>
      <c r="X3" s="15"/>
      <c r="Y3" s="28"/>
      <c r="Z3" s="29"/>
      <c r="AA3" s="30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="1" customFormat="1" ht="14.25">
      <c r="A4" s="31"/>
      <c r="B4" s="32" t="s">
        <v>9</v>
      </c>
      <c r="C4" s="32"/>
      <c r="D4" s="32"/>
      <c r="E4" s="32"/>
      <c r="F4" s="32"/>
      <c r="G4" s="33" t="s">
        <v>1</v>
      </c>
      <c r="H4" s="33" t="s">
        <v>10</v>
      </c>
      <c r="I4" s="33" t="s">
        <v>11</v>
      </c>
      <c r="J4" s="33"/>
      <c r="K4" s="33" t="s">
        <v>10</v>
      </c>
      <c r="L4" s="33" t="s">
        <v>11</v>
      </c>
      <c r="M4" s="34" t="s">
        <v>1</v>
      </c>
      <c r="N4" s="34" t="s">
        <v>10</v>
      </c>
      <c r="O4" s="34" t="s">
        <v>11</v>
      </c>
      <c r="P4" s="34"/>
      <c r="Q4" s="34" t="s">
        <v>10</v>
      </c>
      <c r="R4" s="34" t="s">
        <v>11</v>
      </c>
      <c r="S4" s="32" t="s">
        <v>1</v>
      </c>
      <c r="T4" s="32" t="s">
        <v>10</v>
      </c>
      <c r="U4" s="32" t="s">
        <v>11</v>
      </c>
      <c r="V4" s="32"/>
      <c r="W4" s="32" t="s">
        <v>10</v>
      </c>
      <c r="X4" s="32" t="s">
        <v>11</v>
      </c>
      <c r="Y4" s="35" t="str">
        <f>G1</f>
        <v>ATAKADINHO</v>
      </c>
      <c r="Z4" s="35" t="str">
        <f>M1</f>
        <v>HIGTOP</v>
      </c>
      <c r="AA4" s="36" t="str">
        <f>S1</f>
        <v>MILLENIUM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="1" customFormat="1" ht="14.25">
      <c r="A5" s="37"/>
      <c r="B5" s="38">
        <v>0.19</v>
      </c>
      <c r="C5" s="38"/>
      <c r="D5" s="39">
        <v>2</v>
      </c>
      <c r="E5" s="40"/>
      <c r="F5" s="40"/>
      <c r="G5" s="41">
        <v>0.19</v>
      </c>
      <c r="H5" s="42">
        <v>20</v>
      </c>
      <c r="I5" s="43">
        <f t="shared" ref="I5:I9" si="0">D5*H5</f>
        <v>40</v>
      </c>
      <c r="J5" s="43">
        <f t="shared" ref="J5:J9" si="1">H5*(1-$G$5)</f>
        <v>16.200000000000003</v>
      </c>
      <c r="K5" s="44">
        <f t="shared" ref="K5:K9" si="2">J5/(1-19%)</f>
        <v>20.000000000000004</v>
      </c>
      <c r="L5" s="45">
        <f t="shared" ref="L5:L9" si="3">K5*D5</f>
        <v>40.000000000000007</v>
      </c>
      <c r="M5" s="41">
        <v>0.19</v>
      </c>
      <c r="N5" s="42">
        <v>10</v>
      </c>
      <c r="O5" s="42">
        <f t="shared" ref="O5:O9" si="4">N5*D5</f>
        <v>20</v>
      </c>
      <c r="P5" s="42">
        <f t="shared" ref="P5:P9" si="5">N5*(1-$M$5)</f>
        <v>8.1000000000000014</v>
      </c>
      <c r="Q5" s="46">
        <f t="shared" ref="Q5:Q9" si="6">P5/(1-19%)</f>
        <v>10.000000000000002</v>
      </c>
      <c r="R5" s="47"/>
      <c r="S5" s="41">
        <v>0.19</v>
      </c>
      <c r="T5" s="42">
        <v>30</v>
      </c>
      <c r="U5" s="42">
        <f t="shared" ref="U5:U9" si="7">T5*D5</f>
        <v>60</v>
      </c>
      <c r="V5" s="42">
        <f t="shared" ref="V5:V9" si="8">T5*(1-$S$5)</f>
        <v>24.300000000000001</v>
      </c>
      <c r="W5" s="46">
        <f t="shared" ref="W5:W9" si="9">V5/(1-19%)</f>
        <v>30</v>
      </c>
      <c r="X5" s="47">
        <f t="shared" ref="X5:X9" si="10">W5*D5</f>
        <v>60</v>
      </c>
      <c r="Y5" s="48">
        <f>IF(L5&lt;MIN(R5,X5)*AND(L5,R5,X5&lt;&gt;0),L5,MIN(L5,R5,X5)+MIN(L5,X5))</f>
        <v>80.000000000000014</v>
      </c>
      <c r="Z5" s="48">
        <f t="shared" ref="Z5:Z9" si="11">IF(R5&lt;MIN(L5,X5),R5,IF(MIN(L5,X5)=0,"",MIN(L5,R5)))</f>
        <v>0</v>
      </c>
      <c r="AA5" s="49">
        <f t="shared" ref="AA5:AA9" si="12">IF(X5&lt;MIN(L5,R5),X5,IF(L5=0,MIN(R5,X5),IF(R5=0,MIN(L5,X5),MIN(L5,R5,X5))))</f>
        <v>40.000000000000007</v>
      </c>
      <c r="AB5" s="1" t="e">
        <f>IF(L5&lt;MIN(R5,X5),AND(IF(MIN(R5,X5=0),L5,"")))</f>
        <v>#VALUE!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="1" customFormat="1" ht="14.25">
      <c r="A6" s="37"/>
      <c r="B6" s="38"/>
      <c r="C6" s="38"/>
      <c r="D6" s="39">
        <v>2</v>
      </c>
      <c r="E6" s="40"/>
      <c r="F6" s="40"/>
      <c r="G6" s="41"/>
      <c r="H6" s="42"/>
      <c r="I6" s="43">
        <f t="shared" si="0"/>
        <v>0</v>
      </c>
      <c r="J6" s="43">
        <f t="shared" si="1"/>
        <v>0</v>
      </c>
      <c r="K6" s="44">
        <f t="shared" si="2"/>
        <v>0</v>
      </c>
      <c r="L6" s="45">
        <f t="shared" si="3"/>
        <v>0</v>
      </c>
      <c r="M6" s="40"/>
      <c r="N6" s="42"/>
      <c r="O6" s="42">
        <f t="shared" si="4"/>
        <v>0</v>
      </c>
      <c r="P6" s="42">
        <f t="shared" si="5"/>
        <v>0</v>
      </c>
      <c r="Q6" s="46">
        <f t="shared" si="6"/>
        <v>0</v>
      </c>
      <c r="R6" s="47">
        <f t="shared" ref="R6:R9" si="13">Q6*D6</f>
        <v>0</v>
      </c>
      <c r="S6" s="40"/>
      <c r="T6" s="42"/>
      <c r="U6" s="42">
        <f t="shared" si="7"/>
        <v>0</v>
      </c>
      <c r="V6" s="42">
        <f t="shared" si="8"/>
        <v>0</v>
      </c>
      <c r="W6" s="46">
        <f t="shared" si="9"/>
        <v>0</v>
      </c>
      <c r="X6" s="47">
        <f t="shared" si="10"/>
        <v>0</v>
      </c>
      <c r="Y6" s="48" t="str">
        <f t="shared" ref="Y6:Y9" si="14">IF(L6&lt;MIN(R6,X6),L6,"")</f>
        <v/>
      </c>
      <c r="Z6" s="48" t="str">
        <f t="shared" si="11"/>
        <v/>
      </c>
      <c r="AA6" s="49">
        <f t="shared" si="12"/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="1" customFormat="1" ht="14.25">
      <c r="A7" s="37"/>
      <c r="B7" s="38"/>
      <c r="C7" s="38"/>
      <c r="D7" s="39">
        <v>2</v>
      </c>
      <c r="E7" s="40"/>
      <c r="F7" s="40"/>
      <c r="G7" s="41"/>
      <c r="H7" s="50"/>
      <c r="I7" s="43">
        <f t="shared" si="0"/>
        <v>0</v>
      </c>
      <c r="J7" s="43">
        <f t="shared" si="1"/>
        <v>0</v>
      </c>
      <c r="K7" s="44">
        <f t="shared" si="2"/>
        <v>0</v>
      </c>
      <c r="L7" s="45">
        <f t="shared" si="3"/>
        <v>0</v>
      </c>
      <c r="M7" s="40"/>
      <c r="N7" s="50"/>
      <c r="O7" s="42">
        <f t="shared" si="4"/>
        <v>0</v>
      </c>
      <c r="P7" s="42">
        <f t="shared" si="5"/>
        <v>0</v>
      </c>
      <c r="Q7" s="46">
        <f t="shared" si="6"/>
        <v>0</v>
      </c>
      <c r="R7" s="47">
        <f t="shared" si="13"/>
        <v>0</v>
      </c>
      <c r="S7" s="40"/>
      <c r="T7" s="50"/>
      <c r="U7" s="42">
        <f t="shared" si="7"/>
        <v>0</v>
      </c>
      <c r="V7" s="42">
        <f t="shared" si="8"/>
        <v>0</v>
      </c>
      <c r="W7" s="46">
        <f t="shared" si="9"/>
        <v>0</v>
      </c>
      <c r="X7" s="47">
        <f t="shared" si="10"/>
        <v>0</v>
      </c>
      <c r="Y7" s="48" t="str">
        <f t="shared" si="14"/>
        <v/>
      </c>
      <c r="Z7" s="48" t="str">
        <f t="shared" si="11"/>
        <v/>
      </c>
      <c r="AA7" s="49">
        <f t="shared" si="12"/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="1" customFormat="1" ht="14.25">
      <c r="A8" s="37"/>
      <c r="B8" s="38"/>
      <c r="C8" s="38"/>
      <c r="D8" s="51">
        <v>2</v>
      </c>
      <c r="E8" s="40"/>
      <c r="F8" s="40"/>
      <c r="G8" s="41"/>
      <c r="H8" s="50"/>
      <c r="I8" s="43">
        <f t="shared" si="0"/>
        <v>0</v>
      </c>
      <c r="J8" s="43">
        <f t="shared" si="1"/>
        <v>0</v>
      </c>
      <c r="K8" s="44">
        <f t="shared" si="2"/>
        <v>0</v>
      </c>
      <c r="L8" s="45">
        <f t="shared" si="3"/>
        <v>0</v>
      </c>
      <c r="M8" s="40"/>
      <c r="N8" s="50"/>
      <c r="O8" s="42">
        <f t="shared" si="4"/>
        <v>0</v>
      </c>
      <c r="P8" s="42">
        <f t="shared" si="5"/>
        <v>0</v>
      </c>
      <c r="Q8" s="46">
        <f t="shared" si="6"/>
        <v>0</v>
      </c>
      <c r="R8" s="47">
        <f t="shared" si="13"/>
        <v>0</v>
      </c>
      <c r="S8" s="40"/>
      <c r="T8" s="50"/>
      <c r="U8" s="42">
        <f t="shared" si="7"/>
        <v>0</v>
      </c>
      <c r="V8" s="42">
        <f t="shared" si="8"/>
        <v>0</v>
      </c>
      <c r="W8" s="46">
        <f t="shared" si="9"/>
        <v>0</v>
      </c>
      <c r="X8" s="47">
        <f t="shared" si="10"/>
        <v>0</v>
      </c>
      <c r="Y8" s="48" t="str">
        <f t="shared" si="14"/>
        <v/>
      </c>
      <c r="Z8" s="48" t="str">
        <f t="shared" si="11"/>
        <v/>
      </c>
      <c r="AA8" s="49">
        <f t="shared" si="12"/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="1" customFormat="1" ht="14.25">
      <c r="A9" s="37"/>
      <c r="B9" s="38"/>
      <c r="C9" s="38"/>
      <c r="D9" s="51">
        <v>2</v>
      </c>
      <c r="E9" s="40"/>
      <c r="F9" s="40"/>
      <c r="G9" s="41"/>
      <c r="H9" s="50"/>
      <c r="I9" s="43">
        <f t="shared" si="0"/>
        <v>0</v>
      </c>
      <c r="J9" s="43">
        <f t="shared" si="1"/>
        <v>0</v>
      </c>
      <c r="K9" s="44">
        <f t="shared" si="2"/>
        <v>0</v>
      </c>
      <c r="L9" s="45">
        <f t="shared" si="3"/>
        <v>0</v>
      </c>
      <c r="M9" s="40"/>
      <c r="N9" s="50"/>
      <c r="O9" s="42">
        <f t="shared" si="4"/>
        <v>0</v>
      </c>
      <c r="P9" s="42">
        <f t="shared" si="5"/>
        <v>0</v>
      </c>
      <c r="Q9" s="46">
        <f t="shared" si="6"/>
        <v>0</v>
      </c>
      <c r="R9" s="47">
        <f t="shared" si="13"/>
        <v>0</v>
      </c>
      <c r="S9" s="40"/>
      <c r="T9" s="50"/>
      <c r="U9" s="42">
        <f t="shared" si="7"/>
        <v>0</v>
      </c>
      <c r="V9" s="42">
        <f t="shared" si="8"/>
        <v>0</v>
      </c>
      <c r="W9" s="46">
        <f t="shared" si="9"/>
        <v>0</v>
      </c>
      <c r="X9" s="47">
        <f t="shared" si="10"/>
        <v>0</v>
      </c>
      <c r="Y9" s="48" t="str">
        <f t="shared" si="14"/>
        <v/>
      </c>
      <c r="Z9" s="48" t="str">
        <f t="shared" si="11"/>
        <v/>
      </c>
      <c r="AA9" s="49">
        <f t="shared" si="12"/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="1" customFormat="1" ht="14.25">
      <c r="A10" s="37"/>
      <c r="B10" s="38"/>
      <c r="C10" s="38"/>
      <c r="D10" s="40"/>
      <c r="E10" s="40"/>
      <c r="F10" s="40"/>
      <c r="G10" s="41"/>
      <c r="H10" s="50"/>
      <c r="I10" s="52"/>
      <c r="J10" s="42"/>
      <c r="K10" s="46"/>
      <c r="L10" s="47"/>
      <c r="M10" s="40"/>
      <c r="N10" s="50"/>
      <c r="O10" s="42"/>
      <c r="P10" s="42"/>
      <c r="Q10" s="46"/>
      <c r="R10" s="47"/>
      <c r="S10" s="40"/>
      <c r="T10" s="50"/>
      <c r="U10" s="42"/>
      <c r="V10" s="42"/>
      <c r="W10" s="46"/>
      <c r="X10" s="47"/>
      <c r="Y10" s="48" t="str">
        <f>IF(L10&lt;MIN(R10,X10),L10,"")</f>
        <v/>
      </c>
      <c r="Z10" s="48" t="str">
        <f>IF(R10&lt;MIN(L10,X10),R10,IF(MIN(L10,X10)=0,"",MIN(L10,R10)))</f>
        <v/>
      </c>
      <c r="AA10" s="49">
        <f>IF(X10&lt;MIN(L10,R10),X10,IF(L10=0,MIN(R10,X10),IF(R10=0,MIN(L10,X10),MIN(L10,R10,X10))))</f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="1" customFormat="1" ht="17.25" customHeight="1">
      <c r="A11" s="53" t="s">
        <v>11</v>
      </c>
      <c r="B11" s="54"/>
      <c r="C11" s="54"/>
      <c r="D11" s="54"/>
      <c r="E11" s="54"/>
      <c r="F11" s="54"/>
      <c r="G11" s="54"/>
      <c r="H11" s="55"/>
      <c r="I11" s="56">
        <f>SUM(I5:I10)</f>
        <v>40</v>
      </c>
      <c r="J11" s="57"/>
      <c r="K11" s="57"/>
      <c r="L11" s="58">
        <f>SUM(L5:L10)</f>
        <v>40.000000000000007</v>
      </c>
      <c r="M11" s="59"/>
      <c r="N11" s="59"/>
      <c r="O11" s="58">
        <f>SUM(O5:O10)</f>
        <v>20</v>
      </c>
      <c r="P11" s="59"/>
      <c r="Q11" s="59"/>
      <c r="R11" s="58">
        <f>SUM(R5:R10)</f>
        <v>0</v>
      </c>
      <c r="S11" s="59"/>
      <c r="T11" s="59"/>
      <c r="U11" s="58">
        <f>SUM(U5:U10)</f>
        <v>60</v>
      </c>
      <c r="V11" s="60"/>
      <c r="W11" s="57"/>
      <c r="X11" s="60">
        <f>SUM(X5:X10)</f>
        <v>60</v>
      </c>
      <c r="Y11" s="61">
        <f>SUM(Y5:Y10)</f>
        <v>80.000000000000014</v>
      </c>
      <c r="Z11" s="61">
        <f>SUM(Z5:Z10)</f>
        <v>0</v>
      </c>
      <c r="AA11" s="62">
        <f>SUM(AA5:AA10)</f>
        <v>40.000000000000007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="1" customFormat="1" ht="14.25">
      <c r="A12" s="63" t="s">
        <v>12</v>
      </c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29"/>
      <c r="AA12" s="30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="1" customFormat="1" ht="14.25">
      <c r="A13" s="63" t="s">
        <v>13</v>
      </c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29"/>
      <c r="AA13" s="30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="1" customFormat="1" ht="14.25">
      <c r="A14" s="63" t="s">
        <v>11</v>
      </c>
      <c r="B14" s="64"/>
      <c r="C14" s="65"/>
      <c r="D14" s="65"/>
      <c r="E14" s="65"/>
      <c r="F14" s="65"/>
      <c r="G14" s="68">
        <f>SUM(I11+G13-G12)</f>
        <v>40</v>
      </c>
      <c r="H14" s="68"/>
      <c r="I14" s="68"/>
      <c r="J14" s="69">
        <f>SUM(L11+G13-G12)</f>
        <v>40.000000000000007</v>
      </c>
      <c r="K14" s="68"/>
      <c r="L14" s="68"/>
      <c r="M14" s="69">
        <f>SUM(O11+M13-M12)</f>
        <v>20</v>
      </c>
      <c r="N14" s="68"/>
      <c r="O14" s="68"/>
      <c r="P14" s="69">
        <f>SUM(R11+M13-M12)</f>
        <v>0</v>
      </c>
      <c r="Q14" s="68"/>
      <c r="R14" s="68"/>
      <c r="S14" s="69">
        <f>SUM(U11+S13-S12)</f>
        <v>60</v>
      </c>
      <c r="T14" s="68"/>
      <c r="U14" s="68"/>
      <c r="V14" s="69">
        <f>SUM(X11+S13-S12)</f>
        <v>60</v>
      </c>
      <c r="W14" s="68"/>
      <c r="X14" s="68"/>
      <c r="Y14" s="70">
        <f>SUM(Y11:AA11)</f>
        <v>120.00000000000003</v>
      </c>
      <c r="Z14" s="71"/>
      <c r="AA14" s="7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="1" customFormat="1" ht="14.25">
      <c r="A15" s="63" t="s">
        <v>14</v>
      </c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29"/>
      <c r="AA15" s="30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="1" customFormat="1" ht="14.25">
      <c r="A16" s="74" t="s">
        <v>15</v>
      </c>
      <c r="B16" s="75"/>
      <c r="C16" s="32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7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="1" customFormat="1" ht="14.25">
      <c r="A17" s="74"/>
      <c r="B17" s="75"/>
      <c r="C17" s="32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29"/>
      <c r="AA17" s="30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="1" customFormat="1" ht="14.25">
      <c r="A18" s="74"/>
      <c r="B18" s="75"/>
      <c r="C18" s="32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29"/>
      <c r="AA18" s="30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="1" customFormat="1" ht="14.25">
      <c r="A19" s="74"/>
      <c r="B19" s="75"/>
      <c r="C19" s="32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29"/>
      <c r="AA19" s="30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="1" customFormat="1" ht="14.25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="1" customFormat="1" ht="14.25">
      <c r="A21" s="82" t="s">
        <v>16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4"/>
      <c r="Z21" s="85">
        <v>45013</v>
      </c>
      <c r="AA21" s="86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14.25">
      <c r="A22" s="1"/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14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4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4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4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4.25"/>
    <row r="28" ht="14.25">
      <c r="I28" s="1"/>
      <c r="L28" s="1"/>
      <c r="O28" s="1"/>
      <c r="R28" s="1"/>
      <c r="U28" s="1"/>
      <c r="X28" s="1"/>
    </row>
    <row r="31" ht="14.25">
      <c r="G31" s="1"/>
      <c r="J31" s="1"/>
      <c r="M31" s="1"/>
      <c r="P31" s="1"/>
      <c r="S31" s="1"/>
      <c r="V31" s="1"/>
    </row>
  </sheetData>
  <mergeCells count="56">
    <mergeCell ref="A1:A2"/>
    <mergeCell ref="B1:C2"/>
    <mergeCell ref="D1:F2"/>
    <mergeCell ref="G1:I2"/>
    <mergeCell ref="J1:J2"/>
    <mergeCell ref="K1:L2"/>
    <mergeCell ref="M1:O2"/>
    <mergeCell ref="P1:P2"/>
    <mergeCell ref="Q1:R2"/>
    <mergeCell ref="S1:U2"/>
    <mergeCell ref="V1:V2"/>
    <mergeCell ref="W1:X2"/>
    <mergeCell ref="Y1:AA2"/>
    <mergeCell ref="H3:L3"/>
    <mergeCell ref="N3:R3"/>
    <mergeCell ref="T3:X3"/>
    <mergeCell ref="B4:C4"/>
    <mergeCell ref="D4:F4"/>
    <mergeCell ref="B5:C10"/>
    <mergeCell ref="D5:F5"/>
    <mergeCell ref="G5:G10"/>
    <mergeCell ref="M5:M10"/>
    <mergeCell ref="S5:S10"/>
    <mergeCell ref="D6:F6"/>
    <mergeCell ref="D7:F7"/>
    <mergeCell ref="D10:F10"/>
    <mergeCell ref="A11:G11"/>
    <mergeCell ref="S11:T11"/>
    <mergeCell ref="A12:E12"/>
    <mergeCell ref="G12:L12"/>
    <mergeCell ref="M12:R12"/>
    <mergeCell ref="S12:X12"/>
    <mergeCell ref="A13:E13"/>
    <mergeCell ref="G13:L13"/>
    <mergeCell ref="M13:R13"/>
    <mergeCell ref="S13:X13"/>
    <mergeCell ref="A14:E14"/>
    <mergeCell ref="G14:I14"/>
    <mergeCell ref="J14:L14"/>
    <mergeCell ref="M14:O14"/>
    <mergeCell ref="P14:R14"/>
    <mergeCell ref="S14:U14"/>
    <mergeCell ref="V14:X14"/>
    <mergeCell ref="Y14:AA14"/>
    <mergeCell ref="A15:E15"/>
    <mergeCell ref="G15:L15"/>
    <mergeCell ref="M15:R15"/>
    <mergeCell ref="S15:X15"/>
    <mergeCell ref="A16:C19"/>
    <mergeCell ref="D16:AA16"/>
    <mergeCell ref="D17:Y17"/>
    <mergeCell ref="D18:Y18"/>
    <mergeCell ref="D19:Y19"/>
    <mergeCell ref="A20:AA20"/>
    <mergeCell ref="A21:Y21"/>
    <mergeCell ref="Z21:AA2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38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340010-0096-4805-8A63-00DB00030018}" type="none" allowBlank="1" errorStyle="stop" imeMode="noControl" operator="between" showDropDown="0" showErrorMessage="1" showInputMessage="1">
          <x14:formula1>
            <xm:f>1</xm:f>
          </x14:formula1>
          <x14:formula2>
            <xm:f>999999</xm:f>
          </x14:formula2>
          <xm:sqref>Y1:Y4 Y11:Y20 Y22:Y1048576 Y5 Y6 Y7 Y8 Y9 Y10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Ribeiro</cp:lastModifiedBy>
  <cp:revision>32</cp:revision>
  <dcterms:modified xsi:type="dcterms:W3CDTF">2023-03-31T17:03:03Z</dcterms:modified>
</cp:coreProperties>
</file>