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NURADIO_THESIS_MASTER\Experiment Measurements\"/>
    </mc:Choice>
  </mc:AlternateContent>
  <xr:revisionPtr revIDLastSave="0" documentId="13_ncr:1_{E8D7A2C0-601A-4652-8EC3-21D43FAE0010}" xr6:coauthVersionLast="47" xr6:coauthVersionMax="47" xr10:uidLastSave="{00000000-0000-0000-0000-000000000000}"/>
  <bookViews>
    <workbookView xWindow="-120" yWindow="-120" windowWidth="29040" windowHeight="15840" xr2:uid="{AE1CC3CA-E767-4A5C-9731-DF743C9FF6F9}"/>
  </bookViews>
  <sheets>
    <sheet name="Sheet1" sheetId="1" r:id="rId1"/>
  </sheets>
  <definedNames>
    <definedName name="_xlchart.v1.0" hidden="1">Sheet1!$Q$566:$Q$660</definedName>
    <definedName name="_xlchart.v1.1" hidden="1">(Sheet1!$X$771,Sheet1!$Y$832,Sheet1!$X$838,Sheet1!$X$843,Sheet1!$Y$944:$Y$945,Sheet1!$Y$950:$Y$951,Sheet1!$Y$954,Sheet1!$Y$956:$Y$957,Sheet1!$Y$959,Sheet1!$Y$961,Sheet1!$Y$965:$Y$968,Sheet1!$X$969:$X$970,Sheet1!$X$972:$X$973,Sheet1!$X$976:$X$977)</definedName>
    <definedName name="_xlchart.v1.2" hidden="1">Sheet1!$O$747:$O$999</definedName>
    <definedName name="_xlchart.v1.3" hidden="1">Sheet1!$Q$747:$Q$974</definedName>
    <definedName name="_xlchart.v1.4" hidden="1">Sheet1!$O$592:$O$660</definedName>
    <definedName name="_xlchart.v1.5" hidden="1">Sheet1!$P$566:$P$660</definedName>
    <definedName name="_xlchart.v1.6" hidden="1">Sheet1!$O$674:$O$704</definedName>
    <definedName name="_xlchart.v1.7" hidden="1">Sheet1!$Q$747:$Q$974</definedName>
    <definedName name="solver_adj" localSheetId="0" hidden="1">Sheet1!$K$124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Sheet1!$S$124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53" i="1" l="1"/>
  <c r="S750" i="1" l="1"/>
  <c r="T750" i="1" s="1"/>
  <c r="T749" i="1"/>
  <c r="S747" i="1" a="1"/>
  <c r="S747" i="1" s="1"/>
  <c r="S752" i="1"/>
  <c r="K980"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W961"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U961" i="1"/>
  <c r="K957" i="1"/>
  <c r="K958" i="1"/>
  <c r="K959" i="1"/>
  <c r="K960" i="1"/>
  <c r="K961" i="1"/>
  <c r="K962" i="1"/>
  <c r="K963" i="1"/>
  <c r="K964" i="1"/>
  <c r="K965" i="1"/>
  <c r="K966" i="1"/>
  <c r="K967" i="1"/>
  <c r="K968" i="1"/>
  <c r="K969" i="1"/>
  <c r="K970" i="1"/>
  <c r="K971" i="1"/>
  <c r="K972" i="1"/>
  <c r="K973" i="1"/>
  <c r="K974" i="1"/>
  <c r="K975" i="1"/>
  <c r="K976" i="1"/>
  <c r="K977" i="1"/>
  <c r="K978" i="1"/>
  <c r="K979"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917" i="1"/>
  <c r="K906" i="1"/>
  <c r="K907" i="1"/>
  <c r="K908" i="1"/>
  <c r="K909" i="1"/>
  <c r="K910" i="1"/>
  <c r="K911" i="1"/>
  <c r="K912" i="1"/>
  <c r="K913" i="1"/>
  <c r="K914" i="1"/>
  <c r="K915" i="1"/>
  <c r="K916" i="1"/>
  <c r="K905" i="1"/>
  <c r="I747" i="1"/>
  <c r="U965" i="1"/>
  <c r="W965" i="1"/>
  <c r="U966" i="1"/>
  <c r="W966" i="1"/>
  <c r="T972" i="1"/>
  <c r="V972" i="1"/>
  <c r="T973" i="1"/>
  <c r="V973" i="1"/>
  <c r="T976" i="1"/>
  <c r="V976" i="1"/>
  <c r="T977" i="1"/>
  <c r="V977" i="1"/>
  <c r="T969" i="1"/>
  <c r="V969" i="1"/>
  <c r="T970" i="1"/>
  <c r="V970" i="1"/>
  <c r="K782" i="1"/>
  <c r="M782" i="1"/>
  <c r="T841" i="1" a="1"/>
  <c r="T841" i="1" s="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W944" i="1"/>
  <c r="W945" i="1"/>
  <c r="W950" i="1"/>
  <c r="W951" i="1"/>
  <c r="W954" i="1"/>
  <c r="W956" i="1"/>
  <c r="W957" i="1"/>
  <c r="W959" i="1"/>
  <c r="W967" i="1"/>
  <c r="W968"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U944" i="1"/>
  <c r="U945" i="1"/>
  <c r="U950" i="1"/>
  <c r="U951" i="1"/>
  <c r="U954" i="1"/>
  <c r="U956" i="1"/>
  <c r="U957" i="1"/>
  <c r="U959" i="1"/>
  <c r="U967" i="1"/>
  <c r="U968" i="1"/>
  <c r="K1042" i="1"/>
  <c r="K1043" i="1"/>
  <c r="K1044" i="1"/>
  <c r="K1045" i="1"/>
  <c r="K1046" i="1"/>
  <c r="K1047" i="1"/>
  <c r="K1048" i="1"/>
  <c r="K1049" i="1"/>
  <c r="K1050" i="1"/>
  <c r="K1051" i="1"/>
  <c r="K1052" i="1"/>
  <c r="K1053" i="1"/>
  <c r="X961" i="1" l="1"/>
  <c r="Y961" i="1" s="1"/>
  <c r="Z961" i="1" s="1"/>
  <c r="AA961" i="1" s="1"/>
  <c r="N971" i="1"/>
  <c r="O971" i="1" s="1"/>
  <c r="P971" i="1" s="1"/>
  <c r="Q971" i="1" s="1"/>
  <c r="X965" i="1"/>
  <c r="Y965" i="1" s="1"/>
  <c r="Z965" i="1" s="1"/>
  <c r="AA965" i="1" s="1"/>
  <c r="X966" i="1"/>
  <c r="Y966" i="1" s="1"/>
  <c r="Z966" i="1" s="1"/>
  <c r="AA966" i="1" s="1"/>
  <c r="W969" i="1"/>
  <c r="X969" i="1" s="1"/>
  <c r="Y969" i="1" s="1"/>
  <c r="Z969" i="1" s="1"/>
  <c r="W973" i="1"/>
  <c r="X973" i="1" s="1"/>
  <c r="Y973" i="1" s="1"/>
  <c r="Z973" i="1" s="1"/>
  <c r="W976" i="1"/>
  <c r="X976" i="1" s="1"/>
  <c r="Y976" i="1" s="1"/>
  <c r="Z976" i="1" s="1"/>
  <c r="W972" i="1"/>
  <c r="X972" i="1" s="1"/>
  <c r="Y972" i="1" s="1"/>
  <c r="Z972" i="1" s="1"/>
  <c r="W977" i="1"/>
  <c r="X977" i="1" s="1"/>
  <c r="Y977" i="1" s="1"/>
  <c r="Z977" i="1" s="1"/>
  <c r="N972" i="1"/>
  <c r="O972" i="1" s="1"/>
  <c r="P972" i="1" s="1"/>
  <c r="Q972" i="1" s="1"/>
  <c r="W970" i="1"/>
  <c r="X970" i="1" s="1"/>
  <c r="Y970" i="1" s="1"/>
  <c r="Z970" i="1" s="1"/>
  <c r="N983" i="1"/>
  <c r="O983" i="1" s="1"/>
  <c r="P983" i="1" s="1"/>
  <c r="Q983" i="1" s="1"/>
  <c r="N976" i="1"/>
  <c r="O976" i="1" s="1"/>
  <c r="P976" i="1" s="1"/>
  <c r="Q976" i="1" s="1"/>
  <c r="N782" i="1"/>
  <c r="O782" i="1" s="1"/>
  <c r="P782" i="1" s="1"/>
  <c r="Q782" i="1" s="1"/>
  <c r="N884" i="1"/>
  <c r="O884" i="1" s="1"/>
  <c r="P884" i="1" s="1"/>
  <c r="Q884" i="1" s="1"/>
  <c r="N892" i="1"/>
  <c r="O892" i="1" s="1"/>
  <c r="P892" i="1" s="1"/>
  <c r="N876" i="1"/>
  <c r="O876" i="1" s="1"/>
  <c r="P876" i="1" s="1"/>
  <c r="Q876" i="1" s="1"/>
  <c r="N852" i="1"/>
  <c r="O852" i="1" s="1"/>
  <c r="P852" i="1" s="1"/>
  <c r="N1020" i="1"/>
  <c r="O1020" i="1" s="1"/>
  <c r="P1020" i="1" s="1"/>
  <c r="Q1020" i="1" s="1"/>
  <c r="N1012" i="1"/>
  <c r="O1012" i="1" s="1"/>
  <c r="P1012" i="1" s="1"/>
  <c r="Q1012" i="1" s="1"/>
  <c r="N1004" i="1"/>
  <c r="O1004" i="1" s="1"/>
  <c r="P1004" i="1" s="1"/>
  <c r="Q1004" i="1" s="1"/>
  <c r="N996" i="1"/>
  <c r="O996" i="1" s="1"/>
  <c r="P996" i="1" s="1"/>
  <c r="Q996" i="1" s="1"/>
  <c r="N982" i="1"/>
  <c r="O982" i="1" s="1"/>
  <c r="P982" i="1" s="1"/>
  <c r="N975" i="1"/>
  <c r="O975" i="1" s="1"/>
  <c r="P975" i="1" s="1"/>
  <c r="N969" i="1"/>
  <c r="O969" i="1" s="1"/>
  <c r="P969" i="1" s="1"/>
  <c r="Q969" i="1" s="1"/>
  <c r="N915" i="1"/>
  <c r="O915" i="1" s="1"/>
  <c r="P915" i="1" s="1"/>
  <c r="Q915" i="1" s="1"/>
  <c r="N899" i="1"/>
  <c r="O899" i="1" s="1"/>
  <c r="P899" i="1" s="1"/>
  <c r="Q899" i="1" s="1"/>
  <c r="N891" i="1"/>
  <c r="O891" i="1" s="1"/>
  <c r="P891" i="1" s="1"/>
  <c r="Q891" i="1" s="1"/>
  <c r="N875" i="1"/>
  <c r="O875" i="1" s="1"/>
  <c r="P875" i="1" s="1"/>
  <c r="Q875" i="1" s="1"/>
  <c r="N1022" i="1"/>
  <c r="O1022" i="1" s="1"/>
  <c r="P1022" i="1" s="1"/>
  <c r="Q1022" i="1" s="1"/>
  <c r="N1014" i="1"/>
  <c r="O1014" i="1" s="1"/>
  <c r="P1014" i="1" s="1"/>
  <c r="Q1014" i="1" s="1"/>
  <c r="N963" i="1"/>
  <c r="O963" i="1" s="1"/>
  <c r="P963" i="1" s="1"/>
  <c r="Q963" i="1" s="1"/>
  <c r="N944" i="1"/>
  <c r="O944" i="1" s="1"/>
  <c r="P944" i="1" s="1"/>
  <c r="Q944" i="1" s="1"/>
  <c r="N938" i="1"/>
  <c r="O938" i="1" s="1"/>
  <c r="P938" i="1" s="1"/>
  <c r="Q938" i="1" s="1"/>
  <c r="N922" i="1"/>
  <c r="O922" i="1" s="1"/>
  <c r="P922" i="1" s="1"/>
  <c r="Q922" i="1" s="1"/>
  <c r="N866" i="1"/>
  <c r="O866" i="1" s="1"/>
  <c r="P866" i="1" s="1"/>
  <c r="Q866" i="1" s="1"/>
  <c r="N858" i="1"/>
  <c r="O858" i="1" s="1"/>
  <c r="P858" i="1" s="1"/>
  <c r="Q858" i="1" s="1"/>
  <c r="N842" i="1"/>
  <c r="O842" i="1" s="1"/>
  <c r="P842" i="1" s="1"/>
  <c r="Q842" i="1" s="1"/>
  <c r="N958" i="1"/>
  <c r="O958" i="1" s="1"/>
  <c r="P958" i="1" s="1"/>
  <c r="Q958" i="1" s="1"/>
  <c r="N907" i="1"/>
  <c r="O907" i="1" s="1"/>
  <c r="P907" i="1" s="1"/>
  <c r="Q907" i="1" s="1"/>
  <c r="N883" i="1"/>
  <c r="O883" i="1" s="1"/>
  <c r="P883" i="1" s="1"/>
  <c r="Q883" i="1" s="1"/>
  <c r="N859" i="1"/>
  <c r="O859" i="1" s="1"/>
  <c r="P859" i="1" s="1"/>
  <c r="Q859" i="1" s="1"/>
  <c r="N1035" i="1"/>
  <c r="O1035" i="1" s="1"/>
  <c r="P1035" i="1" s="1"/>
  <c r="Q1035" i="1" s="1"/>
  <c r="N1027" i="1"/>
  <c r="O1027" i="1" s="1"/>
  <c r="P1027" i="1" s="1"/>
  <c r="Q1027" i="1" s="1"/>
  <c r="N1011" i="1"/>
  <c r="O1011" i="1" s="1"/>
  <c r="P1011" i="1" s="1"/>
  <c r="Q1011" i="1" s="1"/>
  <c r="N1026" i="1"/>
  <c r="O1026" i="1" s="1"/>
  <c r="P1026" i="1" s="1"/>
  <c r="Q1026" i="1" s="1"/>
  <c r="N847" i="1"/>
  <c r="O847" i="1" s="1"/>
  <c r="P847" i="1" s="1"/>
  <c r="Q847" i="1" s="1"/>
  <c r="N853" i="1"/>
  <c r="O853" i="1" s="1"/>
  <c r="P853" i="1" s="1"/>
  <c r="N917" i="1"/>
  <c r="O917" i="1" s="1"/>
  <c r="P917" i="1" s="1"/>
  <c r="N877" i="1"/>
  <c r="O877" i="1" s="1"/>
  <c r="P877" i="1" s="1"/>
  <c r="N869" i="1"/>
  <c r="O869" i="1" s="1"/>
  <c r="P869" i="1" s="1"/>
  <c r="N986" i="1"/>
  <c r="O986" i="1" s="1"/>
  <c r="P986" i="1" s="1"/>
  <c r="Q986" i="1" s="1"/>
  <c r="N979" i="1"/>
  <c r="O979" i="1" s="1"/>
  <c r="P979" i="1" s="1"/>
  <c r="Q979" i="1" s="1"/>
  <c r="N1006" i="1"/>
  <c r="O1006" i="1" s="1"/>
  <c r="P1006" i="1" s="1"/>
  <c r="Q1006" i="1" s="1"/>
  <c r="N991" i="1"/>
  <c r="O991" i="1" s="1"/>
  <c r="P991" i="1" s="1"/>
  <c r="Q991" i="1" s="1"/>
  <c r="X967" i="1"/>
  <c r="Y967" i="1" s="1"/>
  <c r="Z967" i="1" s="1"/>
  <c r="AA967" i="1" s="1"/>
  <c r="N1030" i="1"/>
  <c r="O1030" i="1" s="1"/>
  <c r="P1030" i="1" s="1"/>
  <c r="Q1030" i="1" s="1"/>
  <c r="N1041" i="1"/>
  <c r="O1041" i="1" s="1"/>
  <c r="P1041" i="1" s="1"/>
  <c r="Q1041" i="1" s="1"/>
  <c r="N1018" i="1"/>
  <c r="O1018" i="1" s="1"/>
  <c r="P1018" i="1" s="1"/>
  <c r="Q1018" i="1" s="1"/>
  <c r="N1010" i="1"/>
  <c r="O1010" i="1" s="1"/>
  <c r="P1010" i="1" s="1"/>
  <c r="Q1010" i="1" s="1"/>
  <c r="N930" i="1"/>
  <c r="O930" i="1" s="1"/>
  <c r="P930" i="1" s="1"/>
  <c r="Q930" i="1" s="1"/>
  <c r="N970" i="1"/>
  <c r="O970" i="1" s="1"/>
  <c r="P970" i="1" s="1"/>
  <c r="Q970" i="1" s="1"/>
  <c r="N1003" i="1"/>
  <c r="O1003" i="1" s="1"/>
  <c r="P1003" i="1" s="1"/>
  <c r="Q1003" i="1" s="1"/>
  <c r="N950" i="1"/>
  <c r="O950" i="1" s="1"/>
  <c r="P950" i="1" s="1"/>
  <c r="Q950" i="1" s="1"/>
  <c r="N1002" i="1"/>
  <c r="O1002" i="1" s="1"/>
  <c r="P1002" i="1" s="1"/>
  <c r="Q1002" i="1" s="1"/>
  <c r="N974" i="1"/>
  <c r="O974" i="1" s="1"/>
  <c r="P974" i="1" s="1"/>
  <c r="N957" i="1"/>
  <c r="O957" i="1" s="1"/>
  <c r="P957" i="1" s="1"/>
  <c r="Q957" i="1" s="1"/>
  <c r="N949" i="1"/>
  <c r="O949" i="1" s="1"/>
  <c r="P949" i="1" s="1"/>
  <c r="Q949" i="1" s="1"/>
  <c r="N882" i="1"/>
  <c r="O882" i="1" s="1"/>
  <c r="P882" i="1" s="1"/>
  <c r="Q882" i="1" s="1"/>
  <c r="N845" i="1"/>
  <c r="O845" i="1" s="1"/>
  <c r="P845" i="1" s="1"/>
  <c r="N964" i="1"/>
  <c r="O964" i="1" s="1"/>
  <c r="P964" i="1" s="1"/>
  <c r="Q964" i="1" s="1"/>
  <c r="N1019" i="1"/>
  <c r="O1019" i="1" s="1"/>
  <c r="P1019" i="1" s="1"/>
  <c r="Q1019" i="1" s="1"/>
  <c r="N867" i="1"/>
  <c r="O867" i="1" s="1"/>
  <c r="P867" i="1" s="1"/>
  <c r="Q867" i="1" s="1"/>
  <c r="N1034" i="1"/>
  <c r="O1034" i="1" s="1"/>
  <c r="P1034" i="1" s="1"/>
  <c r="Q1034" i="1" s="1"/>
  <c r="N1046" i="1"/>
  <c r="O1046" i="1" s="1"/>
  <c r="P1046" i="1" s="1"/>
  <c r="Q1046" i="1" s="1"/>
  <c r="N1038" i="1"/>
  <c r="O1038" i="1" s="1"/>
  <c r="P1038" i="1" s="1"/>
  <c r="Q1038" i="1" s="1"/>
  <c r="N995" i="1"/>
  <c r="O995" i="1" s="1"/>
  <c r="P995" i="1" s="1"/>
  <c r="Q995" i="1" s="1"/>
  <c r="N987" i="1"/>
  <c r="O987" i="1" s="1"/>
  <c r="P987" i="1" s="1"/>
  <c r="N865" i="1"/>
  <c r="O865" i="1" s="1"/>
  <c r="P865" i="1" s="1"/>
  <c r="Q865" i="1" s="1"/>
  <c r="N844" i="1"/>
  <c r="O844" i="1" s="1"/>
  <c r="P844" i="1" s="1"/>
  <c r="Q844" i="1" s="1"/>
  <c r="N868" i="1"/>
  <c r="O868" i="1" s="1"/>
  <c r="P868" i="1" s="1"/>
  <c r="Q868" i="1" s="1"/>
  <c r="N1042" i="1"/>
  <c r="O1042" i="1" s="1"/>
  <c r="P1042" i="1" s="1"/>
  <c r="N851" i="1"/>
  <c r="O851" i="1" s="1"/>
  <c r="P851" i="1" s="1"/>
  <c r="Q851" i="1" s="1"/>
  <c r="N843" i="1"/>
  <c r="O843" i="1" s="1"/>
  <c r="P843" i="1" s="1"/>
  <c r="N860" i="1"/>
  <c r="O860" i="1" s="1"/>
  <c r="P860" i="1" s="1"/>
  <c r="Q860" i="1" s="1"/>
  <c r="N989" i="1"/>
  <c r="O989" i="1" s="1"/>
  <c r="P989" i="1" s="1"/>
  <c r="Q989" i="1" s="1"/>
  <c r="N1044" i="1"/>
  <c r="O1044" i="1" s="1"/>
  <c r="P1044" i="1" s="1"/>
  <c r="Q1044" i="1" s="1"/>
  <c r="N1036" i="1"/>
  <c r="O1036" i="1" s="1"/>
  <c r="P1036" i="1" s="1"/>
  <c r="Q1036" i="1" s="1"/>
  <c r="N1028" i="1"/>
  <c r="O1028" i="1" s="1"/>
  <c r="P1028" i="1" s="1"/>
  <c r="Q1028" i="1" s="1"/>
  <c r="N1021" i="1"/>
  <c r="O1021" i="1" s="1"/>
  <c r="P1021" i="1" s="1"/>
  <c r="Q1021" i="1" s="1"/>
  <c r="N965" i="1"/>
  <c r="O965" i="1" s="1"/>
  <c r="P965" i="1" s="1"/>
  <c r="Q965" i="1" s="1"/>
  <c r="N856" i="1"/>
  <c r="O856" i="1" s="1"/>
  <c r="P856" i="1" s="1"/>
  <c r="Q856" i="1" s="1"/>
  <c r="N850" i="1"/>
  <c r="O850" i="1" s="1"/>
  <c r="P850" i="1" s="1"/>
  <c r="Q850" i="1" s="1"/>
  <c r="N984" i="1"/>
  <c r="O984" i="1" s="1"/>
  <c r="P984" i="1" s="1"/>
  <c r="N977" i="1"/>
  <c r="O977" i="1" s="1"/>
  <c r="P977" i="1" s="1"/>
  <c r="Q977" i="1" s="1"/>
  <c r="N861" i="1"/>
  <c r="O861" i="1" s="1"/>
  <c r="P861" i="1" s="1"/>
  <c r="N1043" i="1"/>
  <c r="O1043" i="1" s="1"/>
  <c r="P1043" i="1" s="1"/>
  <c r="Q1043" i="1" s="1"/>
  <c r="N998" i="1"/>
  <c r="O998" i="1" s="1"/>
  <c r="P998" i="1" s="1"/>
  <c r="Q998" i="1" s="1"/>
  <c r="N992" i="1"/>
  <c r="O992" i="1" s="1"/>
  <c r="P992" i="1" s="1"/>
  <c r="Q992" i="1" s="1"/>
  <c r="N924" i="1"/>
  <c r="O924" i="1" s="1"/>
  <c r="P924" i="1" s="1"/>
  <c r="Q924" i="1" s="1"/>
  <c r="N916" i="1"/>
  <c r="O916" i="1" s="1"/>
  <c r="P916" i="1" s="1"/>
  <c r="Q916" i="1" s="1"/>
  <c r="N908" i="1"/>
  <c r="O908" i="1" s="1"/>
  <c r="P908" i="1" s="1"/>
  <c r="Q908" i="1" s="1"/>
  <c r="X957" i="1"/>
  <c r="Y957" i="1" s="1"/>
  <c r="Z957" i="1" s="1"/>
  <c r="X951" i="1"/>
  <c r="Y951" i="1" s="1"/>
  <c r="Z951" i="1" s="1"/>
  <c r="X945" i="1"/>
  <c r="Y945" i="1" s="1"/>
  <c r="Z945" i="1" s="1"/>
  <c r="X956" i="1"/>
  <c r="Y956" i="1" s="1"/>
  <c r="Z956" i="1" s="1"/>
  <c r="AA956" i="1" s="1"/>
  <c r="X950" i="1"/>
  <c r="Y950" i="1" s="1"/>
  <c r="Z950" i="1" s="1"/>
  <c r="AA950" i="1" s="1"/>
  <c r="X944" i="1"/>
  <c r="Y944" i="1" s="1"/>
  <c r="Z944" i="1" s="1"/>
  <c r="AA944" i="1" s="1"/>
  <c r="N933" i="1"/>
  <c r="O933" i="1" s="1"/>
  <c r="P933" i="1" s="1"/>
  <c r="N932" i="1"/>
  <c r="O932" i="1" s="1"/>
  <c r="P932" i="1" s="1"/>
  <c r="Q932" i="1" s="1"/>
  <c r="N925" i="1"/>
  <c r="O925" i="1" s="1"/>
  <c r="P925" i="1" s="1"/>
  <c r="N1039" i="1"/>
  <c r="O1039" i="1" s="1"/>
  <c r="P1039" i="1" s="1"/>
  <c r="Q1039" i="1" s="1"/>
  <c r="N1025" i="1"/>
  <c r="O1025" i="1" s="1"/>
  <c r="P1025" i="1" s="1"/>
  <c r="Q1025" i="1" s="1"/>
  <c r="N1005" i="1"/>
  <c r="O1005" i="1" s="1"/>
  <c r="P1005" i="1" s="1"/>
  <c r="Q1005" i="1" s="1"/>
  <c r="N1000" i="1"/>
  <c r="O1000" i="1" s="1"/>
  <c r="P1000" i="1" s="1"/>
  <c r="Q1000" i="1" s="1"/>
  <c r="N961" i="1"/>
  <c r="O961" i="1" s="1"/>
  <c r="X968" i="1"/>
  <c r="Y968" i="1" s="1"/>
  <c r="Z968" i="1" s="1"/>
  <c r="AA968" i="1" s="1"/>
  <c r="N953" i="1"/>
  <c r="O953" i="1" s="1"/>
  <c r="P953" i="1" s="1"/>
  <c r="N947" i="1"/>
  <c r="O947" i="1" s="1"/>
  <c r="P947" i="1" s="1"/>
  <c r="Q947" i="1" s="1"/>
  <c r="N857" i="1"/>
  <c r="O857" i="1" s="1"/>
  <c r="P857" i="1" s="1"/>
  <c r="N848" i="1"/>
  <c r="O848" i="1" s="1"/>
  <c r="P848" i="1" s="1"/>
  <c r="Q848" i="1" s="1"/>
  <c r="N870" i="1"/>
  <c r="O870" i="1" s="1"/>
  <c r="P870" i="1" s="1"/>
  <c r="Q870" i="1" s="1"/>
  <c r="N945" i="1"/>
  <c r="O945" i="1" s="1"/>
  <c r="P945" i="1" s="1"/>
  <c r="Q945" i="1" s="1"/>
  <c r="N939" i="1"/>
  <c r="O939" i="1" s="1"/>
  <c r="P939" i="1" s="1"/>
  <c r="Q939" i="1" s="1"/>
  <c r="N931" i="1"/>
  <c r="O931" i="1" s="1"/>
  <c r="P931" i="1" s="1"/>
  <c r="Q931" i="1" s="1"/>
  <c r="N923" i="1"/>
  <c r="O923" i="1" s="1"/>
  <c r="P923" i="1" s="1"/>
  <c r="Q923" i="1" s="1"/>
  <c r="N1029" i="1"/>
  <c r="O1029" i="1" s="1"/>
  <c r="P1029" i="1" s="1"/>
  <c r="Q1029" i="1" s="1"/>
  <c r="N1024" i="1"/>
  <c r="O1024" i="1" s="1"/>
  <c r="P1024" i="1" s="1"/>
  <c r="Q1024" i="1" s="1"/>
  <c r="N999" i="1"/>
  <c r="O999" i="1" s="1"/>
  <c r="P999" i="1" s="1"/>
  <c r="Q999" i="1" s="1"/>
  <c r="N967" i="1"/>
  <c r="O967" i="1" s="1"/>
  <c r="P967" i="1" s="1"/>
  <c r="N960" i="1"/>
  <c r="O960" i="1" s="1"/>
  <c r="P960" i="1" s="1"/>
  <c r="Q960" i="1" s="1"/>
  <c r="N952" i="1"/>
  <c r="O952" i="1" s="1"/>
  <c r="P952" i="1" s="1"/>
  <c r="Q952" i="1" s="1"/>
  <c r="N946" i="1"/>
  <c r="O946" i="1" s="1"/>
  <c r="P946" i="1" s="1"/>
  <c r="Q946" i="1" s="1"/>
  <c r="N914" i="1"/>
  <c r="O914" i="1" s="1"/>
  <c r="P914" i="1" s="1"/>
  <c r="Q914" i="1" s="1"/>
  <c r="N906" i="1"/>
  <c r="O906" i="1" s="1"/>
  <c r="P906" i="1" s="1"/>
  <c r="Q906" i="1" s="1"/>
  <c r="N898" i="1"/>
  <c r="O898" i="1" s="1"/>
  <c r="P898" i="1" s="1"/>
  <c r="Q898" i="1" s="1"/>
  <c r="N890" i="1"/>
  <c r="O890" i="1" s="1"/>
  <c r="P890" i="1" s="1"/>
  <c r="Q890" i="1" s="1"/>
  <c r="N874" i="1"/>
  <c r="O874" i="1" s="1"/>
  <c r="P874" i="1" s="1"/>
  <c r="Q874" i="1" s="1"/>
  <c r="N1023" i="1"/>
  <c r="O1023" i="1" s="1"/>
  <c r="P1023" i="1" s="1"/>
  <c r="Q1023" i="1" s="1"/>
  <c r="N1009" i="1"/>
  <c r="O1009" i="1" s="1"/>
  <c r="P1009" i="1" s="1"/>
  <c r="Q1009" i="1" s="1"/>
  <c r="N990" i="1"/>
  <c r="O990" i="1" s="1"/>
  <c r="P990" i="1" s="1"/>
  <c r="Q990" i="1" s="1"/>
  <c r="N959" i="1"/>
  <c r="O959" i="1" s="1"/>
  <c r="P959" i="1" s="1"/>
  <c r="Q959" i="1" s="1"/>
  <c r="X959" i="1"/>
  <c r="Y959" i="1" s="1"/>
  <c r="Z959" i="1" s="1"/>
  <c r="AA959" i="1" s="1"/>
  <c r="N905" i="1"/>
  <c r="O905" i="1" s="1"/>
  <c r="P905" i="1" s="1"/>
  <c r="N864" i="1"/>
  <c r="O864" i="1" s="1"/>
  <c r="P864" i="1" s="1"/>
  <c r="Q864" i="1" s="1"/>
  <c r="N855" i="1"/>
  <c r="O855" i="1" s="1"/>
  <c r="P855" i="1" s="1"/>
  <c r="Q855" i="1" s="1"/>
  <c r="N1047" i="1"/>
  <c r="O1047" i="1" s="1"/>
  <c r="P1047" i="1" s="1"/>
  <c r="Q1047" i="1" s="1"/>
  <c r="N1033" i="1"/>
  <c r="O1033" i="1" s="1"/>
  <c r="P1033" i="1" s="1"/>
  <c r="Q1033" i="1" s="1"/>
  <c r="N1013" i="1"/>
  <c r="O1013" i="1" s="1"/>
  <c r="P1013" i="1" s="1"/>
  <c r="Q1013" i="1" s="1"/>
  <c r="N1008" i="1"/>
  <c r="O1008" i="1" s="1"/>
  <c r="P1008" i="1" s="1"/>
  <c r="Q1008" i="1" s="1"/>
  <c r="N985" i="1"/>
  <c r="O985" i="1" s="1"/>
  <c r="P985" i="1" s="1"/>
  <c r="Q985" i="1" s="1"/>
  <c r="N981" i="1"/>
  <c r="O981" i="1" s="1"/>
  <c r="P981" i="1" s="1"/>
  <c r="N966" i="1"/>
  <c r="O966" i="1" s="1"/>
  <c r="P966" i="1" s="1"/>
  <c r="Q966" i="1" s="1"/>
  <c r="X954" i="1"/>
  <c r="Y954" i="1" s="1"/>
  <c r="Z954" i="1" s="1"/>
  <c r="AA954" i="1" s="1"/>
  <c r="N934" i="1"/>
  <c r="O934" i="1" s="1"/>
  <c r="P934" i="1" s="1"/>
  <c r="Q934" i="1" s="1"/>
  <c r="N863" i="1"/>
  <c r="O863" i="1" s="1"/>
  <c r="P863" i="1" s="1"/>
  <c r="Q863" i="1" s="1"/>
  <c r="N846" i="1"/>
  <c r="O846" i="1" s="1"/>
  <c r="P846" i="1" s="1"/>
  <c r="Q846" i="1" s="1"/>
  <c r="N1037" i="1"/>
  <c r="O1037" i="1" s="1"/>
  <c r="P1037" i="1" s="1"/>
  <c r="Q1037" i="1" s="1"/>
  <c r="N1032" i="1"/>
  <c r="O1032" i="1" s="1"/>
  <c r="P1032" i="1" s="1"/>
  <c r="Q1032" i="1" s="1"/>
  <c r="N1007" i="1"/>
  <c r="O1007" i="1" s="1"/>
  <c r="P1007" i="1" s="1"/>
  <c r="Q1007" i="1" s="1"/>
  <c r="N994" i="1"/>
  <c r="O994" i="1" s="1"/>
  <c r="P994" i="1" s="1"/>
  <c r="Q994" i="1" s="1"/>
  <c r="N956" i="1"/>
  <c r="O956" i="1" s="1"/>
  <c r="P956" i="1" s="1"/>
  <c r="N951" i="1"/>
  <c r="O951" i="1" s="1"/>
  <c r="P951" i="1" s="1"/>
  <c r="Q951" i="1" s="1"/>
  <c r="N871" i="1"/>
  <c r="O871" i="1" s="1"/>
  <c r="P871" i="1" s="1"/>
  <c r="Q871" i="1" s="1"/>
  <c r="N854" i="1"/>
  <c r="O854" i="1" s="1"/>
  <c r="P854" i="1" s="1"/>
  <c r="Q854" i="1" s="1"/>
  <c r="N1031" i="1"/>
  <c r="O1031" i="1" s="1"/>
  <c r="P1031" i="1" s="1"/>
  <c r="Q1031" i="1" s="1"/>
  <c r="N1017" i="1"/>
  <c r="O1017" i="1" s="1"/>
  <c r="P1017" i="1" s="1"/>
  <c r="Q1017" i="1" s="1"/>
  <c r="N997" i="1"/>
  <c r="O997" i="1" s="1"/>
  <c r="P997" i="1" s="1"/>
  <c r="Q997" i="1" s="1"/>
  <c r="N993" i="1"/>
  <c r="O993" i="1" s="1"/>
  <c r="P993" i="1" s="1"/>
  <c r="Q993" i="1" s="1"/>
  <c r="N988" i="1"/>
  <c r="O988" i="1" s="1"/>
  <c r="P988" i="1" s="1"/>
  <c r="Q988" i="1" s="1"/>
  <c r="N980" i="1"/>
  <c r="O980" i="1" s="1"/>
  <c r="P980" i="1" s="1"/>
  <c r="Q980" i="1" s="1"/>
  <c r="N978" i="1"/>
  <c r="O978" i="1" s="1"/>
  <c r="N955" i="1"/>
  <c r="O955" i="1" s="1"/>
  <c r="P955" i="1" s="1"/>
  <c r="Q955" i="1" s="1"/>
  <c r="N862" i="1"/>
  <c r="O862" i="1" s="1"/>
  <c r="P862" i="1" s="1"/>
  <c r="Q862" i="1" s="1"/>
  <c r="N1016" i="1"/>
  <c r="O1016" i="1" s="1"/>
  <c r="P1016" i="1" s="1"/>
  <c r="Q1016" i="1" s="1"/>
  <c r="N909" i="1"/>
  <c r="O909" i="1" s="1"/>
  <c r="P909" i="1" s="1"/>
  <c r="N885" i="1"/>
  <c r="O885" i="1" s="1"/>
  <c r="P885" i="1" s="1"/>
  <c r="N1045" i="1"/>
  <c r="O1045" i="1" s="1"/>
  <c r="P1045" i="1" s="1"/>
  <c r="Q1045" i="1" s="1"/>
  <c r="N1040" i="1"/>
  <c r="O1040" i="1" s="1"/>
  <c r="P1040" i="1" s="1"/>
  <c r="Q1040" i="1" s="1"/>
  <c r="N1015" i="1"/>
  <c r="O1015" i="1" s="1"/>
  <c r="P1015" i="1" s="1"/>
  <c r="Q1015" i="1" s="1"/>
  <c r="N1001" i="1"/>
  <c r="O1001" i="1" s="1"/>
  <c r="P1001" i="1" s="1"/>
  <c r="Q1001" i="1" s="1"/>
  <c r="N973" i="1"/>
  <c r="O973" i="1" s="1"/>
  <c r="P973" i="1" s="1"/>
  <c r="Q973" i="1" s="1"/>
  <c r="N968" i="1"/>
  <c r="O968" i="1" s="1"/>
  <c r="P968" i="1" s="1"/>
  <c r="Q968" i="1" s="1"/>
  <c r="N962" i="1"/>
  <c r="O962" i="1" s="1"/>
  <c r="P962" i="1" s="1"/>
  <c r="N954" i="1"/>
  <c r="O954" i="1" s="1"/>
  <c r="P954" i="1" s="1"/>
  <c r="Q954" i="1" s="1"/>
  <c r="N948" i="1"/>
  <c r="O948" i="1" s="1"/>
  <c r="P948" i="1" s="1"/>
  <c r="N849" i="1"/>
  <c r="O849" i="1" s="1"/>
  <c r="P849" i="1" s="1"/>
  <c r="N940" i="1"/>
  <c r="O940" i="1" s="1"/>
  <c r="P940" i="1" s="1"/>
  <c r="Q940" i="1" s="1"/>
  <c r="N913" i="1"/>
  <c r="O913" i="1" s="1"/>
  <c r="P913" i="1" s="1"/>
  <c r="N904" i="1"/>
  <c r="O904" i="1" s="1"/>
  <c r="P904" i="1" s="1"/>
  <c r="Q904" i="1" s="1"/>
  <c r="N921" i="1"/>
  <c r="O921" i="1" s="1"/>
  <c r="P921" i="1" s="1"/>
  <c r="N912" i="1"/>
  <c r="O912" i="1" s="1"/>
  <c r="P912" i="1" s="1"/>
  <c r="Q912" i="1" s="1"/>
  <c r="N903" i="1"/>
  <c r="O903" i="1" s="1"/>
  <c r="P903" i="1" s="1"/>
  <c r="Q903" i="1" s="1"/>
  <c r="N929" i="1"/>
  <c r="O929" i="1" s="1"/>
  <c r="P929" i="1" s="1"/>
  <c r="N920" i="1"/>
  <c r="O920" i="1" s="1"/>
  <c r="P920" i="1" s="1"/>
  <c r="Q920" i="1" s="1"/>
  <c r="N911" i="1"/>
  <c r="O911" i="1" s="1"/>
  <c r="P911" i="1" s="1"/>
  <c r="Q911" i="1" s="1"/>
  <c r="N937" i="1"/>
  <c r="O937" i="1" s="1"/>
  <c r="P937" i="1" s="1"/>
  <c r="N928" i="1"/>
  <c r="O928" i="1" s="1"/>
  <c r="P928" i="1" s="1"/>
  <c r="Q928" i="1" s="1"/>
  <c r="N919" i="1"/>
  <c r="O919" i="1" s="1"/>
  <c r="P919" i="1" s="1"/>
  <c r="Q919" i="1" s="1"/>
  <c r="N902" i="1"/>
  <c r="O902" i="1" s="1"/>
  <c r="P902" i="1" s="1"/>
  <c r="Q902" i="1" s="1"/>
  <c r="N894" i="1"/>
  <c r="O894" i="1" s="1"/>
  <c r="P894" i="1" s="1"/>
  <c r="Q894" i="1" s="1"/>
  <c r="N887" i="1"/>
  <c r="O887" i="1" s="1"/>
  <c r="P887" i="1" s="1"/>
  <c r="Q887" i="1" s="1"/>
  <c r="N943" i="1"/>
  <c r="O943" i="1" s="1"/>
  <c r="P943" i="1" s="1"/>
  <c r="N936" i="1"/>
  <c r="O936" i="1" s="1"/>
  <c r="P936" i="1" s="1"/>
  <c r="Q936" i="1" s="1"/>
  <c r="N927" i="1"/>
  <c r="O927" i="1" s="1"/>
  <c r="P927" i="1" s="1"/>
  <c r="Q927" i="1" s="1"/>
  <c r="N910" i="1"/>
  <c r="O910" i="1" s="1"/>
  <c r="P910" i="1" s="1"/>
  <c r="Q910" i="1" s="1"/>
  <c r="N942" i="1"/>
  <c r="O942" i="1" s="1"/>
  <c r="P942" i="1" s="1"/>
  <c r="Q942" i="1" s="1"/>
  <c r="N935" i="1"/>
  <c r="O935" i="1" s="1"/>
  <c r="P935" i="1" s="1"/>
  <c r="Q935" i="1" s="1"/>
  <c r="N918" i="1"/>
  <c r="O918" i="1" s="1"/>
  <c r="P918" i="1" s="1"/>
  <c r="Q918" i="1" s="1"/>
  <c r="N941" i="1"/>
  <c r="O941" i="1" s="1"/>
  <c r="P941" i="1" s="1"/>
  <c r="Q941" i="1" s="1"/>
  <c r="N926" i="1"/>
  <c r="O926" i="1" s="1"/>
  <c r="P926" i="1" s="1"/>
  <c r="Q926" i="1" s="1"/>
  <c r="N901" i="1"/>
  <c r="O901" i="1" s="1"/>
  <c r="P901" i="1" s="1"/>
  <c r="N893" i="1"/>
  <c r="O893" i="1" s="1"/>
  <c r="P893" i="1" s="1"/>
  <c r="N900" i="1"/>
  <c r="O900" i="1" s="1"/>
  <c r="P900" i="1" s="1"/>
  <c r="Q900" i="1" s="1"/>
  <c r="N886" i="1"/>
  <c r="O886" i="1" s="1"/>
  <c r="P886" i="1" s="1"/>
  <c r="Q886" i="1" s="1"/>
  <c r="N873" i="1"/>
  <c r="O873" i="1" s="1"/>
  <c r="P873" i="1" s="1"/>
  <c r="N881" i="1"/>
  <c r="O881" i="1" s="1"/>
  <c r="P881" i="1" s="1"/>
  <c r="N872" i="1"/>
  <c r="O872" i="1" s="1"/>
  <c r="P872" i="1" s="1"/>
  <c r="Q872" i="1" s="1"/>
  <c r="N889" i="1"/>
  <c r="O889" i="1" s="1"/>
  <c r="P889" i="1" s="1"/>
  <c r="Q889" i="1" s="1"/>
  <c r="N880" i="1"/>
  <c r="O880" i="1" s="1"/>
  <c r="P880" i="1" s="1"/>
  <c r="Q880" i="1" s="1"/>
  <c r="N897" i="1"/>
  <c r="O897" i="1" s="1"/>
  <c r="P897" i="1" s="1"/>
  <c r="N888" i="1"/>
  <c r="O888" i="1" s="1"/>
  <c r="P888" i="1" s="1"/>
  <c r="Q888" i="1" s="1"/>
  <c r="N879" i="1"/>
  <c r="O879" i="1" s="1"/>
  <c r="P879" i="1" s="1"/>
  <c r="Q879" i="1" s="1"/>
  <c r="N896" i="1"/>
  <c r="O896" i="1" s="1"/>
  <c r="P896" i="1" s="1"/>
  <c r="Q896" i="1" s="1"/>
  <c r="N895" i="1"/>
  <c r="O895" i="1" s="1"/>
  <c r="P895" i="1" s="1"/>
  <c r="Q895" i="1" s="1"/>
  <c r="N878" i="1"/>
  <c r="O878" i="1" s="1"/>
  <c r="P878" i="1" s="1"/>
  <c r="Q878" i="1" s="1"/>
  <c r="Q982" i="1" l="1"/>
  <c r="Q917" i="1"/>
  <c r="Q852" i="1"/>
  <c r="Q975" i="1"/>
  <c r="Q892" i="1"/>
  <c r="Q984" i="1"/>
  <c r="Q845" i="1"/>
  <c r="Q877" i="1"/>
  <c r="Q885" i="1"/>
  <c r="Q893" i="1"/>
  <c r="Q901" i="1"/>
  <c r="Q913" i="1"/>
  <c r="Q853" i="1"/>
  <c r="Q987" i="1"/>
  <c r="Q974" i="1"/>
  <c r="Q933" i="1"/>
  <c r="Q981" i="1"/>
  <c r="Q869" i="1"/>
  <c r="Q849" i="1"/>
  <c r="Q1042" i="1"/>
  <c r="Q909" i="1"/>
  <c r="Q843" i="1"/>
  <c r="Q873" i="1"/>
  <c r="Q905" i="1"/>
  <c r="Q948" i="1"/>
  <c r="Q857" i="1"/>
  <c r="AA951" i="1"/>
  <c r="Q962" i="1"/>
  <c r="Q925" i="1"/>
  <c r="Q861" i="1"/>
  <c r="Q943" i="1"/>
  <c r="Q881" i="1"/>
  <c r="Q956" i="1"/>
  <c r="AA957" i="1"/>
  <c r="AA945" i="1"/>
  <c r="Q953" i="1"/>
  <c r="Q937" i="1"/>
  <c r="Q929" i="1"/>
  <c r="P961" i="1"/>
  <c r="Q961" i="1" s="1"/>
  <c r="P978" i="1"/>
  <c r="Q978" i="1" s="1"/>
  <c r="Q967" i="1"/>
  <c r="Q921" i="1"/>
  <c r="Q897"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W832" i="1"/>
  <c r="M832" i="1"/>
  <c r="M833" i="1"/>
  <c r="M834" i="1"/>
  <c r="M835" i="1"/>
  <c r="V838" i="1"/>
  <c r="M836" i="1"/>
  <c r="M837" i="1"/>
  <c r="M838" i="1"/>
  <c r="M839" i="1"/>
  <c r="V843" i="1"/>
  <c r="M840" i="1"/>
  <c r="M841"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U832" i="1"/>
  <c r="K832" i="1"/>
  <c r="K833" i="1"/>
  <c r="K834" i="1"/>
  <c r="K835" i="1"/>
  <c r="T838" i="1"/>
  <c r="K836" i="1"/>
  <c r="K837" i="1"/>
  <c r="K838" i="1"/>
  <c r="K839" i="1"/>
  <c r="T843" i="1"/>
  <c r="K840" i="1"/>
  <c r="K841" i="1"/>
  <c r="K785" i="1"/>
  <c r="K786" i="1"/>
  <c r="K787" i="1"/>
  <c r="K788" i="1"/>
  <c r="K789" i="1"/>
  <c r="K790" i="1"/>
  <c r="M767" i="1"/>
  <c r="M768" i="1"/>
  <c r="M769" i="1"/>
  <c r="M770" i="1"/>
  <c r="V771" i="1"/>
  <c r="M771" i="1"/>
  <c r="M772" i="1"/>
  <c r="M773" i="1"/>
  <c r="M774" i="1"/>
  <c r="M775" i="1"/>
  <c r="M776" i="1"/>
  <c r="M777" i="1"/>
  <c r="M778" i="1"/>
  <c r="M779" i="1"/>
  <c r="M780" i="1"/>
  <c r="M781" i="1"/>
  <c r="M783" i="1"/>
  <c r="M784" i="1"/>
  <c r="K767" i="1"/>
  <c r="K768" i="1"/>
  <c r="K769" i="1"/>
  <c r="K770" i="1"/>
  <c r="T771" i="1"/>
  <c r="K771" i="1"/>
  <c r="K772" i="1"/>
  <c r="K773" i="1"/>
  <c r="K774" i="1"/>
  <c r="K775" i="1"/>
  <c r="K776" i="1"/>
  <c r="K777" i="1"/>
  <c r="K778" i="1"/>
  <c r="K779" i="1"/>
  <c r="K780" i="1"/>
  <c r="K781" i="1"/>
  <c r="K783" i="1"/>
  <c r="K784" i="1"/>
  <c r="M743" i="1"/>
  <c r="M744" i="1"/>
  <c r="M745" i="1"/>
  <c r="M746" i="1"/>
  <c r="M747" i="1"/>
  <c r="M748" i="1"/>
  <c r="M749" i="1"/>
  <c r="M750" i="1"/>
  <c r="M751" i="1"/>
  <c r="M752" i="1"/>
  <c r="M753" i="1"/>
  <c r="M754" i="1"/>
  <c r="M755" i="1"/>
  <c r="M756" i="1"/>
  <c r="M757" i="1"/>
  <c r="M758" i="1"/>
  <c r="M759" i="1"/>
  <c r="M760" i="1"/>
  <c r="M761" i="1"/>
  <c r="M762" i="1"/>
  <c r="M763" i="1"/>
  <c r="M764" i="1"/>
  <c r="M765" i="1"/>
  <c r="M766" i="1"/>
  <c r="K744" i="1"/>
  <c r="K745" i="1"/>
  <c r="K746" i="1"/>
  <c r="K747" i="1"/>
  <c r="K748" i="1"/>
  <c r="K749" i="1"/>
  <c r="K750" i="1"/>
  <c r="K751" i="1"/>
  <c r="K752" i="1"/>
  <c r="K753" i="1"/>
  <c r="K754" i="1"/>
  <c r="K755" i="1"/>
  <c r="K756" i="1"/>
  <c r="K757" i="1"/>
  <c r="K758" i="1"/>
  <c r="K759" i="1"/>
  <c r="K760" i="1"/>
  <c r="K761" i="1"/>
  <c r="K762" i="1"/>
  <c r="K763" i="1"/>
  <c r="K764" i="1"/>
  <c r="K765" i="1"/>
  <c r="K766" i="1"/>
  <c r="N826" i="1" l="1"/>
  <c r="O826" i="1" s="1"/>
  <c r="N794" i="1"/>
  <c r="O794" i="1" s="1"/>
  <c r="P794" i="1" s="1"/>
  <c r="Q794" i="1" s="1"/>
  <c r="X832" i="1"/>
  <c r="Y832" i="1" s="1"/>
  <c r="Z832" i="1" s="1"/>
  <c r="AA832" i="1" s="1"/>
  <c r="N777" i="1"/>
  <c r="O777" i="1" s="1"/>
  <c r="P777" i="1" s="1"/>
  <c r="Q777" i="1" s="1"/>
  <c r="N835" i="1"/>
  <c r="O835" i="1" s="1"/>
  <c r="P835" i="1" s="1"/>
  <c r="Q835" i="1" s="1"/>
  <c r="N841" i="1"/>
  <c r="O841" i="1" s="1"/>
  <c r="P841" i="1" s="1"/>
  <c r="Q841" i="1" s="1"/>
  <c r="N789" i="1"/>
  <c r="O789" i="1" s="1"/>
  <c r="P789" i="1" s="1"/>
  <c r="N813" i="1"/>
  <c r="O813" i="1" s="1"/>
  <c r="P813" i="1" s="1"/>
  <c r="Q813" i="1" s="1"/>
  <c r="N815" i="1"/>
  <c r="O815" i="1" s="1"/>
  <c r="P815" i="1" s="1"/>
  <c r="Q815" i="1" s="1"/>
  <c r="N805" i="1"/>
  <c r="O805" i="1" s="1"/>
  <c r="P805" i="1" s="1"/>
  <c r="Q805" i="1" s="1"/>
  <c r="N804" i="1"/>
  <c r="O804" i="1" s="1"/>
  <c r="W771" i="1"/>
  <c r="X771" i="1" s="1"/>
  <c r="Y771" i="1" s="1"/>
  <c r="Z771" i="1" s="1"/>
  <c r="N765" i="1"/>
  <c r="O765" i="1" s="1"/>
  <c r="P765" i="1" s="1"/>
  <c r="Q765" i="1" s="1"/>
  <c r="N757" i="1"/>
  <c r="O757" i="1" s="1"/>
  <c r="P757" i="1" s="1"/>
  <c r="Q757" i="1" s="1"/>
  <c r="N749" i="1"/>
  <c r="O749" i="1" s="1"/>
  <c r="P749" i="1" s="1"/>
  <c r="Q749" i="1" s="1"/>
  <c r="N821" i="1"/>
  <c r="O821" i="1" s="1"/>
  <c r="P821" i="1" s="1"/>
  <c r="Q821" i="1" s="1"/>
  <c r="N811" i="1"/>
  <c r="O811" i="1" s="1"/>
  <c r="P811" i="1" s="1"/>
  <c r="Q811" i="1" s="1"/>
  <c r="N772" i="1"/>
  <c r="O772" i="1" s="1"/>
  <c r="P772" i="1" s="1"/>
  <c r="Q772" i="1" s="1"/>
  <c r="N779" i="1"/>
  <c r="O779" i="1" s="1"/>
  <c r="P779" i="1" s="1"/>
  <c r="Q779" i="1" s="1"/>
  <c r="N797" i="1"/>
  <c r="O797" i="1" s="1"/>
  <c r="P797" i="1" s="1"/>
  <c r="N833" i="1"/>
  <c r="O833" i="1" s="1"/>
  <c r="P833" i="1" s="1"/>
  <c r="Q833" i="1" s="1"/>
  <c r="N838" i="1"/>
  <c r="O838" i="1" s="1"/>
  <c r="P838" i="1" s="1"/>
  <c r="Q838" i="1" s="1"/>
  <c r="N817" i="1"/>
  <c r="O817" i="1" s="1"/>
  <c r="P817" i="1" s="1"/>
  <c r="Q817" i="1" s="1"/>
  <c r="N796" i="1"/>
  <c r="O796" i="1" s="1"/>
  <c r="P796" i="1" s="1"/>
  <c r="Q796" i="1" s="1"/>
  <c r="N788" i="1"/>
  <c r="O788" i="1" s="1"/>
  <c r="P788" i="1" s="1"/>
  <c r="Q788" i="1" s="1"/>
  <c r="N755" i="1"/>
  <c r="O755" i="1" s="1"/>
  <c r="P755" i="1" s="1"/>
  <c r="Q755" i="1" s="1"/>
  <c r="N837" i="1"/>
  <c r="O837" i="1" s="1"/>
  <c r="P837" i="1" s="1"/>
  <c r="Q837" i="1" s="1"/>
  <c r="N831" i="1"/>
  <c r="O831" i="1" s="1"/>
  <c r="N787" i="1"/>
  <c r="O787" i="1" s="1"/>
  <c r="N836" i="1"/>
  <c r="O836" i="1" s="1"/>
  <c r="P836" i="1" s="1"/>
  <c r="Q836" i="1" s="1"/>
  <c r="N823" i="1"/>
  <c r="O823" i="1" s="1"/>
  <c r="P823" i="1" s="1"/>
  <c r="Q823" i="1" s="1"/>
  <c r="N809" i="1"/>
  <c r="O809" i="1" s="1"/>
  <c r="P809" i="1" s="1"/>
  <c r="Q809" i="1" s="1"/>
  <c r="N802" i="1"/>
  <c r="O802" i="1" s="1"/>
  <c r="P802" i="1" s="1"/>
  <c r="Q802" i="1" s="1"/>
  <c r="N786" i="1"/>
  <c r="O786" i="1" s="1"/>
  <c r="P786" i="1" s="1"/>
  <c r="Q786" i="1" s="1"/>
  <c r="N753" i="1"/>
  <c r="O753" i="1" s="1"/>
  <c r="P753" i="1" s="1"/>
  <c r="Q753" i="1" s="1"/>
  <c r="W843" i="1"/>
  <c r="X843" i="1" s="1"/>
  <c r="Y843" i="1" s="1"/>
  <c r="Z843" i="1" s="1"/>
  <c r="N790" i="1"/>
  <c r="O790" i="1" s="1"/>
  <c r="P790" i="1" s="1"/>
  <c r="Q790" i="1" s="1"/>
  <c r="N798" i="1"/>
  <c r="O798" i="1" s="1"/>
  <c r="P798" i="1" s="1"/>
  <c r="Q798" i="1" s="1"/>
  <c r="N828" i="1"/>
  <c r="O828" i="1" s="1"/>
  <c r="P828" i="1" s="1"/>
  <c r="Q828" i="1" s="1"/>
  <c r="N807" i="1"/>
  <c r="O807" i="1" s="1"/>
  <c r="P807" i="1" s="1"/>
  <c r="Q807" i="1" s="1"/>
  <c r="N800" i="1"/>
  <c r="O800" i="1" s="1"/>
  <c r="P800" i="1" s="1"/>
  <c r="Q800" i="1" s="1"/>
  <c r="N840" i="1"/>
  <c r="O840" i="1" s="1"/>
  <c r="P840" i="1" s="1"/>
  <c r="Q840" i="1" s="1"/>
  <c r="N834" i="1"/>
  <c r="O834" i="1" s="1"/>
  <c r="P834" i="1" s="1"/>
  <c r="Q834" i="1" s="1"/>
  <c r="N806" i="1"/>
  <c r="O806" i="1" s="1"/>
  <c r="P806" i="1" s="1"/>
  <c r="Q806" i="1" s="1"/>
  <c r="N791" i="1"/>
  <c r="O791" i="1" s="1"/>
  <c r="P791" i="1" s="1"/>
  <c r="Q791" i="1" s="1"/>
  <c r="N758" i="1"/>
  <c r="O758" i="1" s="1"/>
  <c r="P758" i="1" s="1"/>
  <c r="N824" i="1"/>
  <c r="O824" i="1" s="1"/>
  <c r="P824" i="1" s="1"/>
  <c r="Q824" i="1" s="1"/>
  <c r="N812" i="1"/>
  <c r="O812" i="1" s="1"/>
  <c r="P812" i="1" s="1"/>
  <c r="Q812" i="1" s="1"/>
  <c r="N792" i="1"/>
  <c r="O792" i="1" s="1"/>
  <c r="P792" i="1" s="1"/>
  <c r="Q792" i="1" s="1"/>
  <c r="N767" i="1"/>
  <c r="O767" i="1" s="1"/>
  <c r="P767" i="1" s="1"/>
  <c r="Q767" i="1" s="1"/>
  <c r="N832" i="1"/>
  <c r="O832" i="1" s="1"/>
  <c r="P832" i="1" s="1"/>
  <c r="Q832" i="1" s="1"/>
  <c r="N827" i="1"/>
  <c r="O827" i="1" s="1"/>
  <c r="P827" i="1" s="1"/>
  <c r="Q827" i="1" s="1"/>
  <c r="N822" i="1"/>
  <c r="O822" i="1" s="1"/>
  <c r="P822" i="1" s="1"/>
  <c r="Q822" i="1" s="1"/>
  <c r="N816" i="1"/>
  <c r="O816" i="1" s="1"/>
  <c r="P816" i="1" s="1"/>
  <c r="Q816" i="1" s="1"/>
  <c r="N801" i="1"/>
  <c r="O801" i="1" s="1"/>
  <c r="P801" i="1" s="1"/>
  <c r="Q801" i="1" s="1"/>
  <c r="N810" i="1"/>
  <c r="O810" i="1" s="1"/>
  <c r="P810" i="1" s="1"/>
  <c r="Q810" i="1" s="1"/>
  <c r="N762" i="1"/>
  <c r="O762" i="1" s="1"/>
  <c r="P762" i="1" s="1"/>
  <c r="N754" i="1"/>
  <c r="O754" i="1" s="1"/>
  <c r="P754" i="1" s="1"/>
  <c r="Q754" i="1" s="1"/>
  <c r="N778" i="1"/>
  <c r="O778" i="1" s="1"/>
  <c r="P778" i="1" s="1"/>
  <c r="Q778" i="1" s="1"/>
  <c r="N771" i="1"/>
  <c r="O771" i="1" s="1"/>
  <c r="P771" i="1" s="1"/>
  <c r="Q771" i="1" s="1"/>
  <c r="W838" i="1"/>
  <c r="X838" i="1" s="1"/>
  <c r="Y838" i="1" s="1"/>
  <c r="N799" i="1"/>
  <c r="O799" i="1" s="1"/>
  <c r="P799" i="1" s="1"/>
  <c r="Q799" i="1" s="1"/>
  <c r="N795" i="1"/>
  <c r="O795" i="1" s="1"/>
  <c r="P795" i="1" s="1"/>
  <c r="Q795" i="1" s="1"/>
  <c r="N785" i="1"/>
  <c r="O785" i="1" s="1"/>
  <c r="P785" i="1" s="1"/>
  <c r="Q785" i="1" s="1"/>
  <c r="N825" i="1"/>
  <c r="O825" i="1" s="1"/>
  <c r="P825" i="1" s="1"/>
  <c r="Q825" i="1" s="1"/>
  <c r="N820" i="1"/>
  <c r="O820" i="1" s="1"/>
  <c r="P820" i="1" s="1"/>
  <c r="Q820" i="1" s="1"/>
  <c r="N814" i="1"/>
  <c r="O814" i="1" s="1"/>
  <c r="P814" i="1" s="1"/>
  <c r="N781" i="1"/>
  <c r="O781" i="1" s="1"/>
  <c r="P781" i="1" s="1"/>
  <c r="Q781" i="1" s="1"/>
  <c r="N773" i="1"/>
  <c r="O773" i="1" s="1"/>
  <c r="P773" i="1" s="1"/>
  <c r="Q773" i="1" s="1"/>
  <c r="N784" i="1"/>
  <c r="O784" i="1" s="1"/>
  <c r="P784" i="1" s="1"/>
  <c r="Q784" i="1" s="1"/>
  <c r="N839" i="1"/>
  <c r="O839" i="1" s="1"/>
  <c r="P839" i="1" s="1"/>
  <c r="Q839" i="1" s="1"/>
  <c r="N830" i="1"/>
  <c r="O830" i="1" s="1"/>
  <c r="P830" i="1" s="1"/>
  <c r="Q830" i="1" s="1"/>
  <c r="N819" i="1"/>
  <c r="O819" i="1" s="1"/>
  <c r="P819" i="1" s="1"/>
  <c r="Q819" i="1" s="1"/>
  <c r="N808" i="1"/>
  <c r="O808" i="1" s="1"/>
  <c r="P808" i="1" s="1"/>
  <c r="Q808" i="1" s="1"/>
  <c r="N776" i="1"/>
  <c r="O776" i="1" s="1"/>
  <c r="P776" i="1" s="1"/>
  <c r="Q776" i="1" s="1"/>
  <c r="N770" i="1"/>
  <c r="O770" i="1" s="1"/>
  <c r="P770" i="1" s="1"/>
  <c r="Q770" i="1" s="1"/>
  <c r="N829" i="1"/>
  <c r="O829" i="1" s="1"/>
  <c r="P829" i="1" s="1"/>
  <c r="Q829" i="1" s="1"/>
  <c r="N818" i="1"/>
  <c r="O818" i="1" s="1"/>
  <c r="P818" i="1" s="1"/>
  <c r="Q818" i="1" s="1"/>
  <c r="N803" i="1"/>
  <c r="O803" i="1" s="1"/>
  <c r="P803" i="1" s="1"/>
  <c r="Q803" i="1" s="1"/>
  <c r="N793" i="1"/>
  <c r="O793" i="1" s="1"/>
  <c r="P793" i="1" s="1"/>
  <c r="Q793" i="1" s="1"/>
  <c r="P831" i="1"/>
  <c r="Q831" i="1" s="1"/>
  <c r="P804" i="1"/>
  <c r="Q804" i="1" s="1"/>
  <c r="P826" i="1"/>
  <c r="Q826" i="1" s="1"/>
  <c r="P787" i="1"/>
  <c r="Q787" i="1" s="1"/>
  <c r="N764" i="1"/>
  <c r="O764" i="1" s="1"/>
  <c r="P764" i="1" s="1"/>
  <c r="Q764" i="1" s="1"/>
  <c r="N756" i="1"/>
  <c r="O756" i="1" s="1"/>
  <c r="P756" i="1" s="1"/>
  <c r="Q756" i="1" s="1"/>
  <c r="N748" i="1"/>
  <c r="O748" i="1" s="1"/>
  <c r="P748" i="1" s="1"/>
  <c r="Q748" i="1" s="1"/>
  <c r="N747" i="1"/>
  <c r="O747" i="1" s="1"/>
  <c r="P747" i="1" s="1"/>
  <c r="Q747" i="1" s="1"/>
  <c r="N746" i="1"/>
  <c r="O746" i="1" s="1"/>
  <c r="N759" i="1"/>
  <c r="O759" i="1" s="1"/>
  <c r="P759" i="1" s="1"/>
  <c r="Q759" i="1" s="1"/>
  <c r="N751" i="1"/>
  <c r="O751" i="1" s="1"/>
  <c r="P751" i="1" s="1"/>
  <c r="Q751" i="1" s="1"/>
  <c r="N774" i="1"/>
  <c r="O774" i="1" s="1"/>
  <c r="P774" i="1" s="1"/>
  <c r="Q774" i="1" s="1"/>
  <c r="N768" i="1"/>
  <c r="O768" i="1" s="1"/>
  <c r="P768" i="1" s="1"/>
  <c r="Q768" i="1" s="1"/>
  <c r="N766" i="1"/>
  <c r="O766" i="1" s="1"/>
  <c r="P766" i="1" s="1"/>
  <c r="Q766" i="1" s="1"/>
  <c r="N750" i="1"/>
  <c r="O750" i="1" s="1"/>
  <c r="P750" i="1" s="1"/>
  <c r="Q750" i="1" s="1"/>
  <c r="N780" i="1"/>
  <c r="O780" i="1" s="1"/>
  <c r="P780" i="1" s="1"/>
  <c r="Q780" i="1" s="1"/>
  <c r="N761" i="1"/>
  <c r="O761" i="1" s="1"/>
  <c r="P761" i="1" s="1"/>
  <c r="Q761" i="1" s="1"/>
  <c r="N745" i="1"/>
  <c r="O745" i="1" s="1"/>
  <c r="N763" i="1"/>
  <c r="O763" i="1" s="1"/>
  <c r="P763" i="1" s="1"/>
  <c r="Q763" i="1" s="1"/>
  <c r="N760" i="1"/>
  <c r="O760" i="1" s="1"/>
  <c r="P760" i="1" s="1"/>
  <c r="Q760" i="1" s="1"/>
  <c r="N752" i="1"/>
  <c r="O752" i="1" s="1"/>
  <c r="P752" i="1" s="1"/>
  <c r="Q752" i="1" s="1"/>
  <c r="N744" i="1"/>
  <c r="O744" i="1" s="1"/>
  <c r="N783" i="1"/>
  <c r="O783" i="1" s="1"/>
  <c r="P783" i="1" s="1"/>
  <c r="Q783" i="1" s="1"/>
  <c r="N775" i="1"/>
  <c r="O775" i="1" s="1"/>
  <c r="P775" i="1" s="1"/>
  <c r="Q775" i="1" s="1"/>
  <c r="N769" i="1"/>
  <c r="O769" i="1" s="1"/>
  <c r="P769" i="1" s="1"/>
  <c r="Q769" i="1" s="1"/>
  <c r="K729" i="1"/>
  <c r="K730" i="1"/>
  <c r="K731" i="1"/>
  <c r="K732" i="1"/>
  <c r="K733" i="1"/>
  <c r="K734" i="1"/>
  <c r="K735" i="1"/>
  <c r="K736" i="1"/>
  <c r="K737" i="1"/>
  <c r="K738" i="1"/>
  <c r="K739" i="1"/>
  <c r="K740" i="1"/>
  <c r="K741" i="1"/>
  <c r="K742" i="1"/>
  <c r="K743" i="1"/>
  <c r="N743" i="1" s="1"/>
  <c r="O743" i="1" s="1"/>
  <c r="M730" i="1"/>
  <c r="M731" i="1"/>
  <c r="M732" i="1"/>
  <c r="M733" i="1"/>
  <c r="M734" i="1"/>
  <c r="M735" i="1"/>
  <c r="M736" i="1"/>
  <c r="M737" i="1"/>
  <c r="M738" i="1"/>
  <c r="M739" i="1"/>
  <c r="M740" i="1"/>
  <c r="M741" i="1"/>
  <c r="M742" i="1"/>
  <c r="M717" i="1"/>
  <c r="M718" i="1"/>
  <c r="M719" i="1"/>
  <c r="M720" i="1"/>
  <c r="M721" i="1"/>
  <c r="M722" i="1"/>
  <c r="M723" i="1"/>
  <c r="M724" i="1"/>
  <c r="M725" i="1"/>
  <c r="M726" i="1"/>
  <c r="M727" i="1"/>
  <c r="M728" i="1"/>
  <c r="M729" i="1"/>
  <c r="N729" i="1" s="1"/>
  <c r="O729" i="1" s="1"/>
  <c r="K722" i="1"/>
  <c r="K723" i="1"/>
  <c r="K724" i="1"/>
  <c r="K725" i="1"/>
  <c r="K726" i="1"/>
  <c r="K727" i="1"/>
  <c r="K728" i="1"/>
  <c r="N728" i="1" s="1"/>
  <c r="O728" i="1" s="1"/>
  <c r="K707" i="1"/>
  <c r="K708" i="1"/>
  <c r="K709" i="1"/>
  <c r="K710" i="1"/>
  <c r="K711" i="1"/>
  <c r="K712" i="1"/>
  <c r="K713" i="1"/>
  <c r="M700" i="1"/>
  <c r="M696" i="1"/>
  <c r="M697" i="1"/>
  <c r="M698" i="1"/>
  <c r="M699" i="1"/>
  <c r="M701" i="1"/>
  <c r="M702" i="1"/>
  <c r="M703" i="1"/>
  <c r="M704" i="1"/>
  <c r="M705" i="1"/>
  <c r="M706" i="1"/>
  <c r="M707" i="1"/>
  <c r="M708" i="1"/>
  <c r="M709" i="1"/>
  <c r="M710" i="1"/>
  <c r="M711" i="1"/>
  <c r="M712" i="1"/>
  <c r="M713" i="1"/>
  <c r="M714" i="1"/>
  <c r="M715" i="1"/>
  <c r="M716" i="1"/>
  <c r="M689" i="1"/>
  <c r="M690" i="1"/>
  <c r="M691" i="1"/>
  <c r="M692" i="1"/>
  <c r="M693" i="1"/>
  <c r="M694" i="1"/>
  <c r="M695" i="1"/>
  <c r="M662" i="1"/>
  <c r="M663" i="1"/>
  <c r="M664" i="1"/>
  <c r="M665" i="1"/>
  <c r="M666" i="1"/>
  <c r="M667" i="1"/>
  <c r="M668" i="1"/>
  <c r="M669" i="1"/>
  <c r="M670" i="1"/>
  <c r="M671" i="1"/>
  <c r="M672" i="1"/>
  <c r="M673" i="1"/>
  <c r="M674" i="1"/>
  <c r="M675" i="1"/>
  <c r="M676" i="1"/>
  <c r="M677" i="1"/>
  <c r="M678" i="1"/>
  <c r="M679" i="1"/>
  <c r="M680" i="1"/>
  <c r="M681" i="1"/>
  <c r="M682" i="1"/>
  <c r="K662" i="1"/>
  <c r="K663" i="1"/>
  <c r="K664" i="1"/>
  <c r="K665" i="1"/>
  <c r="K666" i="1"/>
  <c r="K667" i="1"/>
  <c r="K668" i="1"/>
  <c r="K669" i="1"/>
  <c r="K670" i="1"/>
  <c r="K671" i="1"/>
  <c r="K672" i="1"/>
  <c r="K673" i="1"/>
  <c r="K674" i="1"/>
  <c r="K675" i="1"/>
  <c r="K676" i="1"/>
  <c r="K677" i="1"/>
  <c r="K678" i="1"/>
  <c r="K679" i="1"/>
  <c r="K680" i="1"/>
  <c r="K681" i="1"/>
  <c r="K682" i="1"/>
  <c r="M645" i="1"/>
  <c r="M646" i="1"/>
  <c r="M647" i="1"/>
  <c r="M648" i="1"/>
  <c r="M649" i="1"/>
  <c r="M650" i="1"/>
  <c r="M651" i="1"/>
  <c r="M652" i="1"/>
  <c r="M653" i="1"/>
  <c r="M654" i="1"/>
  <c r="M655" i="1"/>
  <c r="M656" i="1"/>
  <c r="M657" i="1"/>
  <c r="M658" i="1"/>
  <c r="M659" i="1"/>
  <c r="M660" i="1"/>
  <c r="M661" i="1"/>
  <c r="M683" i="1"/>
  <c r="M684" i="1"/>
  <c r="M685" i="1"/>
  <c r="M686" i="1"/>
  <c r="M687" i="1"/>
  <c r="M688" i="1"/>
  <c r="M637" i="1"/>
  <c r="M638" i="1"/>
  <c r="M639" i="1"/>
  <c r="M640" i="1"/>
  <c r="M641" i="1"/>
  <c r="M642" i="1"/>
  <c r="M643" i="1"/>
  <c r="M644" i="1"/>
  <c r="M597" i="1"/>
  <c r="M598" i="1"/>
  <c r="M599" i="1"/>
  <c r="M600" i="1"/>
  <c r="M601" i="1"/>
  <c r="M602" i="1"/>
  <c r="M603" i="1"/>
  <c r="M604" i="1"/>
  <c r="M605" i="1"/>
  <c r="M606" i="1"/>
  <c r="M607" i="1"/>
  <c r="M608" i="1"/>
  <c r="M609" i="1"/>
  <c r="N609" i="1" s="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K597" i="1"/>
  <c r="K598" i="1"/>
  <c r="K599" i="1"/>
  <c r="K600" i="1"/>
  <c r="K601" i="1"/>
  <c r="K602" i="1"/>
  <c r="K603" i="1"/>
  <c r="K604" i="1"/>
  <c r="K605" i="1"/>
  <c r="N605" i="1" s="1"/>
  <c r="K606" i="1"/>
  <c r="K607" i="1"/>
  <c r="K608"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83" i="1"/>
  <c r="K684" i="1"/>
  <c r="K685" i="1"/>
  <c r="K686" i="1"/>
  <c r="K687" i="1"/>
  <c r="K688" i="1"/>
  <c r="K689" i="1"/>
  <c r="K690" i="1"/>
  <c r="K691" i="1"/>
  <c r="K692" i="1"/>
  <c r="K693" i="1"/>
  <c r="K694" i="1"/>
  <c r="K695" i="1"/>
  <c r="K696" i="1"/>
  <c r="K697" i="1"/>
  <c r="K698" i="1"/>
  <c r="K699" i="1"/>
  <c r="K700" i="1"/>
  <c r="K701" i="1"/>
  <c r="K702" i="1"/>
  <c r="K703" i="1"/>
  <c r="K704" i="1"/>
  <c r="K705" i="1"/>
  <c r="K714" i="1"/>
  <c r="K715" i="1"/>
  <c r="K716" i="1"/>
  <c r="K717" i="1"/>
  <c r="K718" i="1"/>
  <c r="K719" i="1"/>
  <c r="K720" i="1"/>
  <c r="K721" i="1"/>
  <c r="M595" i="1"/>
  <c r="N595" i="1" s="1"/>
  <c r="M596" i="1"/>
  <c r="K596" i="1"/>
  <c r="N597" i="1" l="1"/>
  <c r="N603" i="1"/>
  <c r="N691" i="1"/>
  <c r="O691" i="1" s="1"/>
  <c r="Q789" i="1"/>
  <c r="Q762" i="1"/>
  <c r="N703" i="1"/>
  <c r="O703" i="1" s="1"/>
  <c r="N713" i="1"/>
  <c r="O713" i="1" s="1"/>
  <c r="N695" i="1"/>
  <c r="N693" i="1"/>
  <c r="O693" i="1" s="1"/>
  <c r="N705" i="1"/>
  <c r="O705" i="1" s="1"/>
  <c r="N692" i="1"/>
  <c r="O692" i="1" s="1"/>
  <c r="N720" i="1"/>
  <c r="O720" i="1" s="1"/>
  <c r="Q797" i="1"/>
  <c r="N741" i="1"/>
  <c r="O741" i="1" s="1"/>
  <c r="N735" i="1"/>
  <c r="O735" i="1" s="1"/>
  <c r="N716" i="1"/>
  <c r="O716" i="1" s="1"/>
  <c r="N631" i="1"/>
  <c r="O631" i="1" s="1"/>
  <c r="P631" i="1" s="1"/>
  <c r="Q631" i="1" s="1"/>
  <c r="N694" i="1"/>
  <c r="O694" i="1" s="1"/>
  <c r="N623" i="1"/>
  <c r="O623" i="1" s="1"/>
  <c r="P623" i="1" s="1"/>
  <c r="Q758" i="1"/>
  <c r="R747" i="1" s="1"/>
  <c r="N711" i="1"/>
  <c r="O711" i="1" s="1"/>
  <c r="N673" i="1"/>
  <c r="O673" i="1" s="1"/>
  <c r="N637" i="1"/>
  <c r="O637" i="1" s="1"/>
  <c r="P637" i="1" s="1"/>
  <c r="Q637" i="1" s="1"/>
  <c r="N613" i="1"/>
  <c r="N689" i="1"/>
  <c r="O689" i="1" s="1"/>
  <c r="N619" i="1"/>
  <c r="O619" i="1" s="1"/>
  <c r="P619" i="1" s="1"/>
  <c r="N740" i="1"/>
  <c r="O740" i="1" s="1"/>
  <c r="N625" i="1"/>
  <c r="O625" i="1" s="1"/>
  <c r="P625" i="1" s="1"/>
  <c r="N617" i="1"/>
  <c r="N738" i="1"/>
  <c r="O738" i="1" s="1"/>
  <c r="N668" i="1"/>
  <c r="O668" i="1" s="1"/>
  <c r="N737" i="1"/>
  <c r="O737" i="1" s="1"/>
  <c r="Q814" i="1"/>
  <c r="N690" i="1"/>
  <c r="O690" i="1" s="1"/>
  <c r="N724" i="1"/>
  <c r="O724" i="1" s="1"/>
  <c r="N726" i="1"/>
  <c r="O726" i="1" s="1"/>
  <c r="N718" i="1"/>
  <c r="O718" i="1" s="1"/>
  <c r="N733" i="1"/>
  <c r="O733" i="1" s="1"/>
  <c r="N677" i="1"/>
  <c r="O677" i="1" s="1"/>
  <c r="N727" i="1"/>
  <c r="O727" i="1" s="1"/>
  <c r="N721" i="1"/>
  <c r="O721" i="1" s="1"/>
  <c r="N739" i="1"/>
  <c r="O739" i="1" s="1"/>
  <c r="N674" i="1"/>
  <c r="O674" i="1" s="1"/>
  <c r="N732" i="1"/>
  <c r="O732" i="1" s="1"/>
  <c r="N688" i="1"/>
  <c r="O688" i="1" s="1"/>
  <c r="N651" i="1"/>
  <c r="O651" i="1" s="1"/>
  <c r="P651" i="1" s="1"/>
  <c r="Q651" i="1" s="1"/>
  <c r="N681" i="1"/>
  <c r="O681" i="1" s="1"/>
  <c r="N601" i="1"/>
  <c r="N676" i="1"/>
  <c r="O676" i="1" s="1"/>
  <c r="N742" i="1"/>
  <c r="O742" i="1" s="1"/>
  <c r="N734" i="1"/>
  <c r="O734" i="1" s="1"/>
  <c r="N611" i="1"/>
  <c r="N596" i="1"/>
  <c r="O596" i="1" s="1"/>
  <c r="N670" i="1"/>
  <c r="O670" i="1" s="1"/>
  <c r="N662" i="1"/>
  <c r="O662" i="1" s="1"/>
  <c r="N725" i="1"/>
  <c r="O725" i="1" s="1"/>
  <c r="N615" i="1"/>
  <c r="N599" i="1"/>
  <c r="N680" i="1"/>
  <c r="O680" i="1" s="1"/>
  <c r="N723" i="1"/>
  <c r="O723" i="1" s="1"/>
  <c r="N717" i="1"/>
  <c r="O717" i="1" s="1"/>
  <c r="N722" i="1"/>
  <c r="O722" i="1" s="1"/>
  <c r="N730" i="1"/>
  <c r="O730" i="1" s="1"/>
  <c r="N736" i="1"/>
  <c r="O736" i="1" s="1"/>
  <c r="N731" i="1"/>
  <c r="O731" i="1" s="1"/>
  <c r="N719" i="1"/>
  <c r="O719" i="1" s="1"/>
  <c r="N702" i="1"/>
  <c r="O702" i="1" s="1"/>
  <c r="N714" i="1"/>
  <c r="O714" i="1" s="1"/>
  <c r="N708" i="1"/>
  <c r="O708" i="1" s="1"/>
  <c r="N701" i="1"/>
  <c r="O701" i="1" s="1"/>
  <c r="N707" i="1"/>
  <c r="O707" i="1" s="1"/>
  <c r="N712" i="1"/>
  <c r="O712" i="1" s="1"/>
  <c r="N699" i="1"/>
  <c r="O699" i="1" s="1"/>
  <c r="N698" i="1"/>
  <c r="O698" i="1" s="1"/>
  <c r="N697" i="1"/>
  <c r="O697" i="1" s="1"/>
  <c r="N710" i="1"/>
  <c r="O710" i="1" s="1"/>
  <c r="N704" i="1"/>
  <c r="O704" i="1" s="1"/>
  <c r="N696" i="1"/>
  <c r="O696" i="1" s="1"/>
  <c r="N715" i="1"/>
  <c r="O715" i="1" s="1"/>
  <c r="N709" i="1"/>
  <c r="O709" i="1" s="1"/>
  <c r="N700" i="1"/>
  <c r="O700" i="1" s="1"/>
  <c r="N706" i="1"/>
  <c r="O706" i="1" s="1"/>
  <c r="N682" i="1"/>
  <c r="O682" i="1" s="1"/>
  <c r="N679" i="1"/>
  <c r="O679" i="1" s="1"/>
  <c r="N678" i="1"/>
  <c r="O678" i="1" s="1"/>
  <c r="N672" i="1"/>
  <c r="O672" i="1" s="1"/>
  <c r="N675" i="1"/>
  <c r="O675" i="1" s="1"/>
  <c r="N671" i="1"/>
  <c r="O671" i="1" s="1"/>
  <c r="N666" i="1"/>
  <c r="O666" i="1" s="1"/>
  <c r="N665" i="1"/>
  <c r="O665" i="1" s="1"/>
  <c r="N667" i="1"/>
  <c r="O667" i="1" s="1"/>
  <c r="N664" i="1"/>
  <c r="O664" i="1" s="1"/>
  <c r="N663" i="1"/>
  <c r="O663" i="1" s="1"/>
  <c r="N669" i="1"/>
  <c r="O669" i="1" s="1"/>
  <c r="N659" i="1"/>
  <c r="O659" i="1" s="1"/>
  <c r="N660" i="1"/>
  <c r="O660" i="1" s="1"/>
  <c r="N652" i="1"/>
  <c r="O652" i="1" s="1"/>
  <c r="N684" i="1"/>
  <c r="N640" i="1"/>
  <c r="O640" i="1" s="1"/>
  <c r="N639" i="1"/>
  <c r="N610" i="1"/>
  <c r="O610" i="1" s="1"/>
  <c r="N646" i="1"/>
  <c r="O646" i="1" s="1"/>
  <c r="N607" i="1"/>
  <c r="N629" i="1"/>
  <c r="O629" i="1" s="1"/>
  <c r="N628" i="1"/>
  <c r="N614" i="1"/>
  <c r="O614" i="1" s="1"/>
  <c r="N687" i="1"/>
  <c r="O687" i="1" s="1"/>
  <c r="N650" i="1"/>
  <c r="N626" i="1"/>
  <c r="O626" i="1" s="1"/>
  <c r="N686" i="1"/>
  <c r="O686" i="1" s="1"/>
  <c r="N649" i="1"/>
  <c r="O649" i="1" s="1"/>
  <c r="N618" i="1"/>
  <c r="O618" i="1" s="1"/>
  <c r="N685" i="1"/>
  <c r="O685" i="1" s="1"/>
  <c r="N656" i="1"/>
  <c r="O656" i="1" s="1"/>
  <c r="N648" i="1"/>
  <c r="O648" i="1" s="1"/>
  <c r="N612" i="1"/>
  <c r="O612" i="1" s="1"/>
  <c r="N647" i="1"/>
  <c r="O647" i="1" s="1"/>
  <c r="N683" i="1"/>
  <c r="O683" i="1" s="1"/>
  <c r="N661" i="1"/>
  <c r="O661" i="1" s="1"/>
  <c r="N645" i="1"/>
  <c r="O645" i="1" s="1"/>
  <c r="N658" i="1"/>
  <c r="O658" i="1" s="1"/>
  <c r="N657" i="1"/>
  <c r="O657" i="1" s="1"/>
  <c r="N655" i="1"/>
  <c r="O655" i="1" s="1"/>
  <c r="N654" i="1"/>
  <c r="O654" i="1" s="1"/>
  <c r="N653" i="1"/>
  <c r="O653" i="1" s="1"/>
  <c r="N642" i="1"/>
  <c r="O642" i="1" s="1"/>
  <c r="N643" i="1"/>
  <c r="O643" i="1" s="1"/>
  <c r="N644" i="1"/>
  <c r="O644" i="1" s="1"/>
  <c r="N641" i="1"/>
  <c r="O641" i="1" s="1"/>
  <c r="N635" i="1"/>
  <c r="O635" i="1" s="1"/>
  <c r="N636" i="1"/>
  <c r="O636" i="1" s="1"/>
  <c r="N634" i="1"/>
  <c r="O634" i="1" s="1"/>
  <c r="N633" i="1"/>
  <c r="O633" i="1" s="1"/>
  <c r="N632" i="1"/>
  <c r="O632" i="1" s="1"/>
  <c r="N638" i="1"/>
  <c r="O638" i="1" s="1"/>
  <c r="N630" i="1"/>
  <c r="O630" i="1" s="1"/>
  <c r="N624" i="1"/>
  <c r="O624" i="1" s="1"/>
  <c r="N622" i="1"/>
  <c r="O622" i="1" s="1"/>
  <c r="N627" i="1"/>
  <c r="O627" i="1" s="1"/>
  <c r="N621" i="1"/>
  <c r="O621" i="1" s="1"/>
  <c r="N620" i="1"/>
  <c r="O620" i="1" s="1"/>
  <c r="N616" i="1"/>
  <c r="O616" i="1" s="1"/>
  <c r="N608" i="1"/>
  <c r="O608" i="1" s="1"/>
  <c r="N606" i="1"/>
  <c r="O606" i="1" s="1"/>
  <c r="N604" i="1"/>
  <c r="O604" i="1" s="1"/>
  <c r="N602" i="1"/>
  <c r="O602" i="1" s="1"/>
  <c r="N600" i="1"/>
  <c r="O600" i="1" s="1"/>
  <c r="N598" i="1"/>
  <c r="O598" i="1" s="1"/>
  <c r="U747" i="1" l="1"/>
  <c r="T747" i="1"/>
  <c r="Q623" i="1"/>
  <c r="Q619" i="1"/>
  <c r="Q625" i="1"/>
  <c r="P656" i="1"/>
  <c r="Q656" i="1" s="1"/>
  <c r="P624" i="1"/>
  <c r="Q624" i="1" s="1"/>
  <c r="P658" i="1"/>
  <c r="Q658" i="1" s="1"/>
  <c r="P652" i="1"/>
  <c r="Q652" i="1" s="1"/>
  <c r="P614" i="1"/>
  <c r="Q614" i="1" s="1"/>
  <c r="P645" i="1"/>
  <c r="Q645" i="1" s="1"/>
  <c r="P660" i="1"/>
  <c r="Q660" i="1" s="1"/>
  <c r="P606" i="1"/>
  <c r="Q606" i="1" s="1"/>
  <c r="P629" i="1"/>
  <c r="Q629" i="1" s="1"/>
  <c r="P608" i="1"/>
  <c r="Q608" i="1" s="1"/>
  <c r="P643" i="1"/>
  <c r="Q643" i="1" s="1"/>
  <c r="P649" i="1"/>
  <c r="Q649" i="1" s="1"/>
  <c r="P659" i="1"/>
  <c r="Q659" i="1" s="1"/>
  <c r="P596" i="1"/>
  <c r="Q596" i="1" s="1"/>
  <c r="P635" i="1"/>
  <c r="Q635" i="1" s="1"/>
  <c r="P604" i="1"/>
  <c r="Q604" i="1" s="1"/>
  <c r="P630" i="1"/>
  <c r="Q630" i="1" s="1"/>
  <c r="P618" i="1"/>
  <c r="Q618" i="1" s="1"/>
  <c r="P638" i="1"/>
  <c r="Q638" i="1" s="1"/>
  <c r="P616" i="1"/>
  <c r="Q616" i="1" s="1"/>
  <c r="P632" i="1"/>
  <c r="Q632" i="1" s="1"/>
  <c r="P642" i="1"/>
  <c r="Q642" i="1" s="1"/>
  <c r="P646" i="1"/>
  <c r="Q646" i="1" s="1"/>
  <c r="P622" i="1"/>
  <c r="Q622" i="1" s="1"/>
  <c r="P641" i="1"/>
  <c r="Q641" i="1" s="1"/>
  <c r="P644" i="1"/>
  <c r="Q644" i="1" s="1"/>
  <c r="P620" i="1"/>
  <c r="Q620" i="1" s="1"/>
  <c r="P633" i="1"/>
  <c r="Q633" i="1" s="1"/>
  <c r="P653" i="1"/>
  <c r="Q653" i="1" s="1"/>
  <c r="P647" i="1"/>
  <c r="Q647" i="1" s="1"/>
  <c r="P626" i="1"/>
  <c r="Q626" i="1" s="1"/>
  <c r="P610" i="1"/>
  <c r="Q610" i="1" s="1"/>
  <c r="P657" i="1"/>
  <c r="Q657" i="1" s="1"/>
  <c r="P621" i="1"/>
  <c r="Q621" i="1" s="1"/>
  <c r="P654" i="1"/>
  <c r="Q654" i="1" s="1"/>
  <c r="P602" i="1"/>
  <c r="Q602" i="1" s="1"/>
  <c r="P598" i="1"/>
  <c r="Q598" i="1" s="1"/>
  <c r="P634" i="1"/>
  <c r="Q634" i="1" s="1"/>
  <c r="P612" i="1"/>
  <c r="Q612" i="1" s="1"/>
  <c r="P600" i="1"/>
  <c r="Q600" i="1" s="1"/>
  <c r="P627" i="1"/>
  <c r="Q627" i="1" s="1"/>
  <c r="P636" i="1"/>
  <c r="Q636" i="1" s="1"/>
  <c r="P655" i="1"/>
  <c r="Q655" i="1" s="1"/>
  <c r="P648" i="1"/>
  <c r="Q648" i="1" s="1"/>
  <c r="P640" i="1"/>
  <c r="Q640" i="1" s="1"/>
  <c r="K594" i="1"/>
  <c r="K588" i="1"/>
  <c r="K584" i="1"/>
  <c r="K590" i="1"/>
  <c r="K585" i="1"/>
  <c r="K586" i="1"/>
  <c r="K587" i="1"/>
  <c r="K589" i="1"/>
  <c r="K591" i="1"/>
  <c r="K592" i="1"/>
  <c r="K593" i="1"/>
  <c r="K550" i="1"/>
  <c r="K551" i="1"/>
  <c r="K552" i="1"/>
  <c r="K553" i="1"/>
  <c r="K554" i="1"/>
  <c r="K555" i="1"/>
  <c r="K556" i="1"/>
  <c r="K557" i="1"/>
  <c r="K549" i="1"/>
  <c r="K558" i="1"/>
  <c r="K559" i="1"/>
  <c r="K560" i="1"/>
  <c r="M549" i="1"/>
  <c r="M550" i="1"/>
  <c r="M551" i="1"/>
  <c r="M552" i="1"/>
  <c r="M553" i="1"/>
  <c r="M554" i="1"/>
  <c r="M555" i="1"/>
  <c r="M556" i="1"/>
  <c r="M557" i="1"/>
  <c r="M558" i="1"/>
  <c r="M559" i="1"/>
  <c r="M560" i="1"/>
  <c r="M561" i="1"/>
  <c r="M562" i="1"/>
  <c r="M563" i="1"/>
  <c r="M564" i="1"/>
  <c r="M566" i="1"/>
  <c r="M567" i="1"/>
  <c r="M568" i="1"/>
  <c r="M569" i="1"/>
  <c r="M571" i="1"/>
  <c r="M572" i="1"/>
  <c r="M573" i="1"/>
  <c r="I495" i="1"/>
  <c r="I496" i="1" s="1"/>
  <c r="I497" i="1" s="1"/>
  <c r="I498" i="1" s="1"/>
  <c r="I499" i="1" s="1"/>
  <c r="I500" i="1" s="1"/>
  <c r="I501" i="1" s="1"/>
  <c r="I502" i="1" s="1"/>
  <c r="I503" i="1" s="1"/>
  <c r="I504" i="1" s="1"/>
  <c r="I484" i="1"/>
  <c r="I485" i="1" s="1"/>
  <c r="I486" i="1" s="1"/>
  <c r="I487" i="1" s="1"/>
  <c r="I488" i="1" s="1"/>
  <c r="I489" i="1" s="1"/>
  <c r="I490" i="1" s="1"/>
  <c r="I491" i="1" s="1"/>
  <c r="I492" i="1" s="1"/>
  <c r="I458" i="1"/>
  <c r="I460" i="1" s="1"/>
  <c r="I462" i="1" s="1"/>
  <c r="I464" i="1" s="1"/>
  <c r="I466" i="1" s="1"/>
  <c r="I468" i="1" s="1"/>
  <c r="I470" i="1" s="1"/>
  <c r="I472" i="1" s="1"/>
  <c r="I474" i="1" s="1"/>
  <c r="I476" i="1" s="1"/>
  <c r="I478" i="1" s="1"/>
  <c r="I480" i="1" s="1"/>
  <c r="I433" i="1"/>
  <c r="I435" i="1" s="1"/>
  <c r="I437" i="1" s="1"/>
  <c r="I439" i="1" s="1"/>
  <c r="I441" i="1" s="1"/>
  <c r="I443" i="1" s="1"/>
  <c r="I445" i="1" s="1"/>
  <c r="I447" i="1" s="1"/>
  <c r="I449" i="1" s="1"/>
  <c r="I451" i="1" s="1"/>
  <c r="I453" i="1" s="1"/>
  <c r="I455" i="1" s="1"/>
  <c r="I390" i="1"/>
  <c r="I392" i="1" s="1"/>
  <c r="I394" i="1" s="1"/>
  <c r="I396" i="1" s="1"/>
  <c r="I398" i="1" s="1"/>
  <c r="I400" i="1" s="1"/>
  <c r="I402" i="1" s="1"/>
  <c r="I404" i="1" s="1"/>
  <c r="I406" i="1" s="1"/>
  <c r="I408" i="1" s="1"/>
  <c r="I410" i="1" s="1"/>
  <c r="I412" i="1" s="1"/>
  <c r="I414" i="1" s="1"/>
  <c r="I416" i="1" s="1"/>
  <c r="I418" i="1" s="1"/>
  <c r="I420" i="1" s="1"/>
  <c r="I422" i="1" s="1"/>
  <c r="I424" i="1" s="1"/>
  <c r="J533" i="1"/>
  <c r="K533" i="1" s="1"/>
  <c r="K516" i="1"/>
  <c r="K517" i="1"/>
  <c r="K518" i="1"/>
  <c r="K519" i="1"/>
  <c r="K520" i="1"/>
  <c r="K521" i="1"/>
  <c r="K522" i="1"/>
  <c r="K523" i="1"/>
  <c r="K524" i="1"/>
  <c r="K525" i="1"/>
  <c r="K526" i="1"/>
  <c r="K527" i="1"/>
  <c r="K528" i="1"/>
  <c r="K529" i="1"/>
  <c r="M515" i="1"/>
  <c r="M516" i="1"/>
  <c r="M517" i="1"/>
  <c r="M518" i="1"/>
  <c r="M519" i="1"/>
  <c r="M520" i="1"/>
  <c r="M521" i="1"/>
  <c r="M522" i="1"/>
  <c r="M523" i="1"/>
  <c r="M524" i="1"/>
  <c r="M525" i="1"/>
  <c r="M526" i="1"/>
  <c r="M527" i="1"/>
  <c r="K504" i="1"/>
  <c r="K505" i="1"/>
  <c r="K506" i="1"/>
  <c r="K507" i="1"/>
  <c r="K508" i="1"/>
  <c r="K509" i="1"/>
  <c r="K510" i="1"/>
  <c r="K511" i="1"/>
  <c r="K512" i="1"/>
  <c r="K513" i="1"/>
  <c r="K514" i="1"/>
  <c r="J460" i="1"/>
  <c r="K460" i="1" s="1"/>
  <c r="K458" i="1"/>
  <c r="K441" i="1"/>
  <c r="J447" i="1"/>
  <c r="K447" i="1" s="1"/>
  <c r="K437" i="1"/>
  <c r="K439" i="1"/>
  <c r="K442" i="1"/>
  <c r="K443" i="1"/>
  <c r="K444" i="1"/>
  <c r="K445" i="1"/>
  <c r="K446" i="1"/>
  <c r="K448" i="1"/>
  <c r="K449" i="1"/>
  <c r="K450" i="1"/>
  <c r="K451" i="1"/>
  <c r="K452" i="1"/>
  <c r="K453" i="1"/>
  <c r="K454" i="1"/>
  <c r="K455" i="1"/>
  <c r="K456" i="1"/>
  <c r="K457" i="1"/>
  <c r="K459" i="1"/>
  <c r="K461" i="1"/>
  <c r="K463" i="1"/>
  <c r="K464" i="1"/>
  <c r="K465"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15" i="1"/>
  <c r="K530" i="1"/>
  <c r="K531" i="1"/>
  <c r="K532" i="1"/>
  <c r="K534" i="1"/>
  <c r="K535" i="1"/>
  <c r="K536" i="1"/>
  <c r="K537" i="1"/>
  <c r="K538" i="1"/>
  <c r="K539" i="1"/>
  <c r="K540" i="1"/>
  <c r="K541" i="1"/>
  <c r="K542" i="1"/>
  <c r="K543" i="1"/>
  <c r="K544" i="1"/>
  <c r="K545" i="1"/>
  <c r="K546" i="1"/>
  <c r="K547" i="1"/>
  <c r="K548" i="1"/>
  <c r="K561" i="1"/>
  <c r="K562" i="1"/>
  <c r="K563" i="1"/>
  <c r="K564" i="1"/>
  <c r="K566" i="1"/>
  <c r="K567" i="1"/>
  <c r="K568" i="1"/>
  <c r="K569" i="1"/>
  <c r="K571" i="1"/>
  <c r="K572" i="1"/>
  <c r="K573" i="1"/>
  <c r="K574" i="1"/>
  <c r="K575" i="1"/>
  <c r="K576" i="1"/>
  <c r="K577" i="1"/>
  <c r="K578" i="1"/>
  <c r="K579" i="1"/>
  <c r="K580" i="1"/>
  <c r="K581" i="1"/>
  <c r="K582" i="1"/>
  <c r="K583" i="1"/>
  <c r="M437" i="1"/>
  <c r="M439"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28" i="1"/>
  <c r="M529" i="1"/>
  <c r="M530" i="1"/>
  <c r="M531" i="1"/>
  <c r="M532" i="1"/>
  <c r="M533" i="1"/>
  <c r="M534" i="1"/>
  <c r="M535" i="1"/>
  <c r="M536" i="1"/>
  <c r="M537" i="1"/>
  <c r="M538" i="1"/>
  <c r="M539" i="1"/>
  <c r="M540" i="1"/>
  <c r="M541" i="1"/>
  <c r="M542" i="1"/>
  <c r="M543" i="1"/>
  <c r="M544" i="1"/>
  <c r="M545" i="1"/>
  <c r="M546" i="1"/>
  <c r="M547" i="1"/>
  <c r="M548" i="1"/>
  <c r="M574" i="1"/>
  <c r="M575" i="1"/>
  <c r="M576" i="1"/>
  <c r="M577" i="1"/>
  <c r="M578" i="1"/>
  <c r="M579" i="1"/>
  <c r="M580" i="1"/>
  <c r="M581" i="1"/>
  <c r="M582" i="1"/>
  <c r="M583" i="1"/>
  <c r="M584" i="1"/>
  <c r="M585" i="1"/>
  <c r="M586" i="1"/>
  <c r="M587" i="1"/>
  <c r="M588" i="1"/>
  <c r="M589" i="1"/>
  <c r="M590" i="1"/>
  <c r="M591" i="1"/>
  <c r="M592" i="1"/>
  <c r="M593" i="1"/>
  <c r="M594" i="1"/>
  <c r="K426" i="1"/>
  <c r="K427" i="1"/>
  <c r="K428" i="1"/>
  <c r="K429" i="1"/>
  <c r="K430" i="1"/>
  <c r="K431" i="1"/>
  <c r="K432" i="1"/>
  <c r="K433" i="1"/>
  <c r="K435" i="1"/>
  <c r="M427" i="1"/>
  <c r="K424" i="1"/>
  <c r="J422" i="1"/>
  <c r="K422" i="1" s="1"/>
  <c r="K414" i="1"/>
  <c r="K416" i="1"/>
  <c r="K415" i="1"/>
  <c r="K417" i="1"/>
  <c r="K418" i="1"/>
  <c r="K419" i="1"/>
  <c r="K420" i="1"/>
  <c r="K421" i="1"/>
  <c r="K423" i="1"/>
  <c r="K425" i="1"/>
  <c r="J412" i="1"/>
  <c r="K412" i="1" s="1"/>
  <c r="K406" i="1"/>
  <c r="M406" i="1"/>
  <c r="K408" i="1"/>
  <c r="M408" i="1"/>
  <c r="K409" i="1"/>
  <c r="M409" i="1"/>
  <c r="K410" i="1"/>
  <c r="M410" i="1"/>
  <c r="K411" i="1"/>
  <c r="M411" i="1"/>
  <c r="M412" i="1"/>
  <c r="K400" i="1"/>
  <c r="K401" i="1"/>
  <c r="M399" i="1"/>
  <c r="M400" i="1"/>
  <c r="K391" i="1"/>
  <c r="K392" i="1"/>
  <c r="K393" i="1"/>
  <c r="K394" i="1"/>
  <c r="K395" i="1"/>
  <c r="K396" i="1"/>
  <c r="K397" i="1"/>
  <c r="K398" i="1"/>
  <c r="K399" i="1"/>
  <c r="K402" i="1"/>
  <c r="K403" i="1"/>
  <c r="K404" i="1"/>
  <c r="M386" i="1"/>
  <c r="M387" i="1"/>
  <c r="M388" i="1"/>
  <c r="M389" i="1"/>
  <c r="M390" i="1"/>
  <c r="M391" i="1"/>
  <c r="M392" i="1"/>
  <c r="M393" i="1"/>
  <c r="M394" i="1"/>
  <c r="M395" i="1"/>
  <c r="M396" i="1"/>
  <c r="M397" i="1"/>
  <c r="M398" i="1"/>
  <c r="M401" i="1"/>
  <c r="M402" i="1"/>
  <c r="M403" i="1"/>
  <c r="M404" i="1"/>
  <c r="M405" i="1"/>
  <c r="M414" i="1"/>
  <c r="M415" i="1"/>
  <c r="M416" i="1"/>
  <c r="M417" i="1"/>
  <c r="M418" i="1"/>
  <c r="M419" i="1"/>
  <c r="M420" i="1"/>
  <c r="M421" i="1"/>
  <c r="M422" i="1"/>
  <c r="M423" i="1"/>
  <c r="M424" i="1"/>
  <c r="M425" i="1"/>
  <c r="M426" i="1"/>
  <c r="M428" i="1"/>
  <c r="M429" i="1"/>
  <c r="M430" i="1"/>
  <c r="M431" i="1"/>
  <c r="M432" i="1"/>
  <c r="M433" i="1"/>
  <c r="M435" i="1"/>
  <c r="K386" i="1"/>
  <c r="K387" i="1"/>
  <c r="K388" i="1"/>
  <c r="K390" i="1"/>
  <c r="K384" i="1"/>
  <c r="M357" i="1"/>
  <c r="M358" i="1"/>
  <c r="M359" i="1"/>
  <c r="M360" i="1"/>
  <c r="M361" i="1"/>
  <c r="M362" i="1"/>
  <c r="M363" i="1"/>
  <c r="M364" i="1"/>
  <c r="M365" i="1"/>
  <c r="M366" i="1"/>
  <c r="M367" i="1"/>
  <c r="M368" i="1"/>
  <c r="M369" i="1"/>
  <c r="M370" i="1"/>
  <c r="M371" i="1"/>
  <c r="M372" i="1"/>
  <c r="M373" i="1"/>
  <c r="M374" i="1"/>
  <c r="M375" i="1"/>
  <c r="M376" i="1"/>
  <c r="M378" i="1"/>
  <c r="M379" i="1"/>
  <c r="M380" i="1"/>
  <c r="M381" i="1"/>
  <c r="M382" i="1"/>
  <c r="M383" i="1"/>
  <c r="M384" i="1"/>
  <c r="M385" i="1"/>
  <c r="K358" i="1"/>
  <c r="K359" i="1"/>
  <c r="K360" i="1"/>
  <c r="K362" i="1"/>
  <c r="K363" i="1"/>
  <c r="K364" i="1"/>
  <c r="K365" i="1"/>
  <c r="K366" i="1"/>
  <c r="K367" i="1"/>
  <c r="K368" i="1"/>
  <c r="K369" i="1"/>
  <c r="K370" i="1"/>
  <c r="K371" i="1"/>
  <c r="K372" i="1"/>
  <c r="K373" i="1"/>
  <c r="K374" i="1"/>
  <c r="K375" i="1"/>
  <c r="K376" i="1"/>
  <c r="K378" i="1"/>
  <c r="K379" i="1"/>
  <c r="K380" i="1"/>
  <c r="K381" i="1"/>
  <c r="K382" i="1"/>
  <c r="K383" i="1"/>
  <c r="K385" i="1"/>
  <c r="K338" i="1"/>
  <c r="K336" i="1"/>
  <c r="M331" i="1"/>
  <c r="M332" i="1"/>
  <c r="M333" i="1"/>
  <c r="M334" i="1"/>
  <c r="M335" i="1"/>
  <c r="M336" i="1"/>
  <c r="M337" i="1"/>
  <c r="M338" i="1"/>
  <c r="M339" i="1"/>
  <c r="M340" i="1"/>
  <c r="M341" i="1"/>
  <c r="M342" i="1"/>
  <c r="M343" i="1"/>
  <c r="M344" i="1"/>
  <c r="M345" i="1"/>
  <c r="M346" i="1"/>
  <c r="M347" i="1"/>
  <c r="M348" i="1"/>
  <c r="M349" i="1"/>
  <c r="M350" i="1"/>
  <c r="M351" i="1"/>
  <c r="M352" i="1"/>
  <c r="M354" i="1"/>
  <c r="M355" i="1"/>
  <c r="M356" i="1"/>
  <c r="K331" i="1"/>
  <c r="K332" i="1"/>
  <c r="K333" i="1"/>
  <c r="K334" i="1"/>
  <c r="K335" i="1"/>
  <c r="K337" i="1"/>
  <c r="K339" i="1"/>
  <c r="K340" i="1"/>
  <c r="K341" i="1"/>
  <c r="K342" i="1"/>
  <c r="K343" i="1"/>
  <c r="K344" i="1"/>
  <c r="K345" i="1"/>
  <c r="K346" i="1"/>
  <c r="K347" i="1"/>
  <c r="K348" i="1"/>
  <c r="K349" i="1"/>
  <c r="K350" i="1"/>
  <c r="K351" i="1"/>
  <c r="K352" i="1"/>
  <c r="K354" i="1"/>
  <c r="K355" i="1"/>
  <c r="K356" i="1"/>
  <c r="K357" i="1"/>
  <c r="K330" i="1"/>
  <c r="K328" i="1"/>
  <c r="M322" i="1"/>
  <c r="M323" i="1"/>
  <c r="M324" i="1"/>
  <c r="M325" i="1"/>
  <c r="M326" i="1"/>
  <c r="M327" i="1"/>
  <c r="M328" i="1"/>
  <c r="M329" i="1"/>
  <c r="M330" i="1"/>
  <c r="K322" i="1"/>
  <c r="K323" i="1"/>
  <c r="K324" i="1"/>
  <c r="K325" i="1"/>
  <c r="K326" i="1"/>
  <c r="K329" i="1"/>
  <c r="J318" i="1"/>
  <c r="K318" i="1" s="1"/>
  <c r="J316" i="1"/>
  <c r="K316" i="1" s="1"/>
  <c r="M315" i="1"/>
  <c r="M316" i="1"/>
  <c r="M317" i="1"/>
  <c r="M318" i="1"/>
  <c r="M319" i="1"/>
  <c r="M320" i="1"/>
  <c r="M321" i="1"/>
  <c r="J314" i="1"/>
  <c r="K314" i="1" s="1"/>
  <c r="J312" i="1"/>
  <c r="K312" i="1" s="1"/>
  <c r="J306" i="1"/>
  <c r="K306" i="1" s="1"/>
  <c r="K304" i="1"/>
  <c r="K305" i="1"/>
  <c r="K307" i="1"/>
  <c r="K308" i="1"/>
  <c r="K310" i="1"/>
  <c r="K311" i="1"/>
  <c r="K313" i="1"/>
  <c r="K315" i="1"/>
  <c r="K317" i="1"/>
  <c r="K319" i="1"/>
  <c r="K320" i="1"/>
  <c r="K321" i="1"/>
  <c r="J302" i="1"/>
  <c r="K302" i="1" s="1"/>
  <c r="M301" i="1"/>
  <c r="M302" i="1"/>
  <c r="M303" i="1"/>
  <c r="M304" i="1"/>
  <c r="M305" i="1"/>
  <c r="M306" i="1"/>
  <c r="M307" i="1"/>
  <c r="M308" i="1"/>
  <c r="M310" i="1"/>
  <c r="M311" i="1"/>
  <c r="M312" i="1"/>
  <c r="M313" i="1"/>
  <c r="M314" i="1"/>
  <c r="K301" i="1"/>
  <c r="J298" i="1"/>
  <c r="K298" i="1" s="1"/>
  <c r="J296" i="1"/>
  <c r="K296" i="1" s="1"/>
  <c r="J292" i="1"/>
  <c r="K292" i="1" s="1"/>
  <c r="K293" i="1"/>
  <c r="M293" i="1"/>
  <c r="K294" i="1"/>
  <c r="M294" i="1"/>
  <c r="K295" i="1"/>
  <c r="M295" i="1"/>
  <c r="M296" i="1"/>
  <c r="M298" i="1"/>
  <c r="K299" i="1"/>
  <c r="M299" i="1"/>
  <c r="M300" i="1"/>
  <c r="K290" i="1"/>
  <c r="M290" i="1"/>
  <c r="K291" i="1"/>
  <c r="M291" i="1"/>
  <c r="M292" i="1"/>
  <c r="K300" i="1"/>
  <c r="K287" i="1"/>
  <c r="M287" i="1"/>
  <c r="J279" i="1"/>
  <c r="K279" i="1" s="1"/>
  <c r="J285" i="1"/>
  <c r="K285" i="1" s="1"/>
  <c r="M285" i="1"/>
  <c r="K284" i="1"/>
  <c r="J283" i="1"/>
  <c r="K283" i="1" s="1"/>
  <c r="M283" i="1"/>
  <c r="K281" i="1"/>
  <c r="M281" i="1"/>
  <c r="M279" i="1"/>
  <c r="M275" i="1"/>
  <c r="K276" i="1"/>
  <c r="K277" i="1"/>
  <c r="K278" i="1"/>
  <c r="K280" i="1"/>
  <c r="K282" i="1"/>
  <c r="M274" i="1"/>
  <c r="K274" i="1"/>
  <c r="K275" i="1"/>
  <c r="M265" i="1"/>
  <c r="M267" i="1"/>
  <c r="M268" i="1"/>
  <c r="M269" i="1"/>
  <c r="M270" i="1"/>
  <c r="M271" i="1"/>
  <c r="M272" i="1"/>
  <c r="M273" i="1"/>
  <c r="K265" i="1"/>
  <c r="K266" i="1"/>
  <c r="K267" i="1"/>
  <c r="K268" i="1"/>
  <c r="K269" i="1"/>
  <c r="K270" i="1"/>
  <c r="K271" i="1"/>
  <c r="K272" i="1"/>
  <c r="K273" i="1"/>
  <c r="L266" i="1"/>
  <c r="M266" i="1" s="1"/>
  <c r="K263" i="1"/>
  <c r="K264" i="1"/>
  <c r="M264" i="1"/>
  <c r="M261" i="1"/>
  <c r="M262" i="1"/>
  <c r="K261" i="1"/>
  <c r="K262" i="1"/>
  <c r="M258" i="1"/>
  <c r="M259" i="1"/>
  <c r="M260" i="1"/>
  <c r="K258" i="1"/>
  <c r="K259" i="1"/>
  <c r="K260" i="1"/>
  <c r="M257" i="1"/>
  <c r="K256" i="1"/>
  <c r="K257" i="1"/>
  <c r="K252" i="1"/>
  <c r="K253" i="1"/>
  <c r="K254" i="1"/>
  <c r="K255" i="1"/>
  <c r="M250" i="1"/>
  <c r="M251" i="1"/>
  <c r="M252" i="1"/>
  <c r="M253" i="1"/>
  <c r="M254" i="1"/>
  <c r="M255" i="1"/>
  <c r="K248" i="1"/>
  <c r="K249" i="1"/>
  <c r="K250" i="1"/>
  <c r="K251" i="1"/>
  <c r="M235" i="1"/>
  <c r="M236" i="1"/>
  <c r="M243" i="1"/>
  <c r="M244" i="1"/>
  <c r="M245" i="1"/>
  <c r="M246" i="1"/>
  <c r="M247" i="1"/>
  <c r="M248" i="1"/>
  <c r="M249" i="1"/>
  <c r="K233" i="1"/>
  <c r="K234" i="1"/>
  <c r="K235" i="1"/>
  <c r="K236" i="1"/>
  <c r="K243" i="1"/>
  <c r="K244" i="1"/>
  <c r="K245" i="1"/>
  <c r="K246" i="1"/>
  <c r="K247" i="1"/>
  <c r="J226" i="1"/>
  <c r="K226" i="1" s="1"/>
  <c r="K219" i="1"/>
  <c r="K222" i="1"/>
  <c r="Q217" i="1"/>
  <c r="K224" i="1"/>
  <c r="K220" i="1"/>
  <c r="K221" i="1"/>
  <c r="K223" i="1"/>
  <c r="K225" i="1"/>
  <c r="K227" i="1"/>
  <c r="K228" i="1"/>
  <c r="K229" i="1"/>
  <c r="K230" i="1"/>
  <c r="K231" i="1"/>
  <c r="K232" i="1"/>
  <c r="M219" i="1"/>
  <c r="M222" i="1"/>
  <c r="M224" i="1"/>
  <c r="M226" i="1"/>
  <c r="M227" i="1"/>
  <c r="M228" i="1"/>
  <c r="M229" i="1"/>
  <c r="M230" i="1"/>
  <c r="M231" i="1"/>
  <c r="M232" i="1"/>
  <c r="M233" i="1"/>
  <c r="M234" i="1"/>
  <c r="K218" i="1"/>
  <c r="M213" i="1"/>
  <c r="M214" i="1"/>
  <c r="M215" i="1"/>
  <c r="M216" i="1"/>
  <c r="M217" i="1"/>
  <c r="K213" i="1"/>
  <c r="K214" i="1"/>
  <c r="K215" i="1"/>
  <c r="K216" i="1"/>
  <c r="K217" i="1"/>
  <c r="M208" i="1"/>
  <c r="N208" i="1" s="1"/>
  <c r="O208" i="1" s="1"/>
  <c r="M209" i="1"/>
  <c r="N209" i="1" s="1"/>
  <c r="O209" i="1" s="1"/>
  <c r="M210" i="1"/>
  <c r="M211" i="1"/>
  <c r="M212" i="1"/>
  <c r="K211" i="1"/>
  <c r="K212" i="1"/>
  <c r="K210" i="1"/>
  <c r="M207" i="1"/>
  <c r="K207" i="1"/>
  <c r="M197" i="1"/>
  <c r="N197" i="1" s="1"/>
  <c r="M198" i="1"/>
  <c r="N198" i="1" s="1"/>
  <c r="M199" i="1"/>
  <c r="N199" i="1" s="1"/>
  <c r="M200" i="1"/>
  <c r="N200" i="1" s="1"/>
  <c r="M201" i="1"/>
  <c r="N201" i="1" s="1"/>
  <c r="M202" i="1"/>
  <c r="N202" i="1" s="1"/>
  <c r="K191" i="1"/>
  <c r="M191" i="1"/>
  <c r="K192" i="1"/>
  <c r="M192" i="1"/>
  <c r="K193" i="1"/>
  <c r="M193" i="1"/>
  <c r="K194" i="1"/>
  <c r="M194" i="1"/>
  <c r="K195" i="1"/>
  <c r="M195" i="1"/>
  <c r="K196" i="1"/>
  <c r="M196" i="1"/>
  <c r="M190" i="1"/>
  <c r="K190" i="1"/>
  <c r="P168" i="1"/>
  <c r="M168" i="1"/>
  <c r="N168" i="1" s="1"/>
  <c r="O158" i="1"/>
  <c r="O159" i="1"/>
  <c r="O160" i="1"/>
  <c r="O161" i="1"/>
  <c r="O162" i="1"/>
  <c r="O163" i="1"/>
  <c r="K153" i="1"/>
  <c r="L153" i="1" s="1"/>
  <c r="K145" i="1"/>
  <c r="L145" i="1" s="1"/>
  <c r="K138" i="1"/>
  <c r="L138" i="1" s="1"/>
  <c r="K141" i="1"/>
  <c r="L141" i="1" s="1"/>
  <c r="K140" i="1"/>
  <c r="L140" i="1" s="1"/>
  <c r="K137" i="1"/>
  <c r="L137" i="1" s="1"/>
  <c r="U162" i="1"/>
  <c r="Q162" i="1"/>
  <c r="R162" i="1" s="1"/>
  <c r="K163" i="1"/>
  <c r="L163" i="1" s="1"/>
  <c r="K156" i="1"/>
  <c r="L156" i="1" s="1"/>
  <c r="O154" i="1"/>
  <c r="P154" i="1" s="1"/>
  <c r="O155" i="1"/>
  <c r="P155" i="1" s="1"/>
  <c r="O156" i="1"/>
  <c r="O157" i="1"/>
  <c r="P157" i="1" s="1"/>
  <c r="O153" i="1"/>
  <c r="J161" i="1"/>
  <c r="K146" i="1"/>
  <c r="K139" i="1"/>
  <c r="K142" i="1"/>
  <c r="K150" i="1"/>
  <c r="K144" i="1"/>
  <c r="L144" i="1" s="1"/>
  <c r="K148" i="1"/>
  <c r="L148" i="1" s="1"/>
  <c r="K147" i="1"/>
  <c r="L147" i="1" s="1"/>
  <c r="K157" i="1"/>
  <c r="K154" i="1"/>
  <c r="P146" i="1"/>
  <c r="T144" i="1" s="1"/>
  <c r="O147" i="1"/>
  <c r="O148" i="1"/>
  <c r="O140" i="1"/>
  <c r="O141" i="1"/>
  <c r="O144" i="1"/>
  <c r="O145" i="1"/>
  <c r="O137" i="1"/>
  <c r="O138" i="1"/>
  <c r="K134" i="1"/>
  <c r="L134" i="1" s="1"/>
  <c r="K131" i="1"/>
  <c r="L131" i="1" s="1"/>
  <c r="K133" i="1"/>
  <c r="K130" i="1"/>
  <c r="K124" i="1"/>
  <c r="K125" i="1" s="1"/>
  <c r="L125" i="1" s="1"/>
  <c r="M125" i="1" s="1"/>
  <c r="O125" i="1"/>
  <c r="O124" i="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O119" i="1"/>
  <c r="O118" i="1"/>
  <c r="O117" i="1"/>
  <c r="O116" i="1"/>
  <c r="O115" i="1"/>
  <c r="O114" i="1"/>
  <c r="O113" i="1"/>
  <c r="O112" i="1"/>
  <c r="O111" i="1"/>
  <c r="O110" i="1"/>
  <c r="K100" i="1"/>
  <c r="L100" i="1" s="1"/>
  <c r="M100" i="1" s="1"/>
  <c r="K96" i="1"/>
  <c r="L96" i="1" s="1"/>
  <c r="M96" i="1" s="1"/>
  <c r="K97" i="1"/>
  <c r="L97" i="1" s="1"/>
  <c r="M97" i="1" s="1"/>
  <c r="K98" i="1"/>
  <c r="L98" i="1" s="1"/>
  <c r="M98" i="1" s="1"/>
  <c r="K99" i="1"/>
  <c r="L99" i="1" s="1"/>
  <c r="M99" i="1" s="1"/>
  <c r="K101" i="1"/>
  <c r="L101" i="1" s="1"/>
  <c r="M101" i="1" s="1"/>
  <c r="K102" i="1"/>
  <c r="L102" i="1" s="1"/>
  <c r="M102" i="1" s="1"/>
  <c r="K103" i="1"/>
  <c r="L103" i="1" s="1"/>
  <c r="M103" i="1" s="1"/>
  <c r="K104" i="1"/>
  <c r="L104" i="1" s="1"/>
  <c r="M104" i="1" s="1"/>
  <c r="K105" i="1"/>
  <c r="L105" i="1" s="1"/>
  <c r="M105" i="1" s="1"/>
  <c r="O105" i="1"/>
  <c r="O104" i="1"/>
  <c r="O103" i="1"/>
  <c r="O102" i="1"/>
  <c r="O101" i="1"/>
  <c r="O100" i="1"/>
  <c r="O99" i="1"/>
  <c r="O98" i="1"/>
  <c r="O97" i="1"/>
  <c r="O96" i="1"/>
  <c r="O76" i="1"/>
  <c r="O77" i="1"/>
  <c r="O78" i="1"/>
  <c r="O79" i="1"/>
  <c r="O80" i="1"/>
  <c r="O81" i="1"/>
  <c r="O82" i="1"/>
  <c r="O83" i="1"/>
  <c r="O84" i="1"/>
  <c r="O75" i="1"/>
  <c r="K75" i="1"/>
  <c r="L75" i="1" s="1"/>
  <c r="M75" i="1" s="1"/>
  <c r="K83" i="1"/>
  <c r="L83" i="1" s="1"/>
  <c r="M83" i="1" s="1"/>
  <c r="K84" i="1"/>
  <c r="L84" i="1" s="1"/>
  <c r="M84" i="1" s="1"/>
  <c r="K76" i="1"/>
  <c r="L76" i="1" s="1"/>
  <c r="M76" i="1" s="1"/>
  <c r="K82" i="1"/>
  <c r="L82" i="1" s="1"/>
  <c r="M82" i="1" s="1"/>
  <c r="K81" i="1"/>
  <c r="L81" i="1" s="1"/>
  <c r="M81" i="1" s="1"/>
  <c r="K80" i="1"/>
  <c r="L80" i="1" s="1"/>
  <c r="M80" i="1" s="1"/>
  <c r="K79" i="1"/>
  <c r="L79" i="1" s="1"/>
  <c r="M79" i="1" s="1"/>
  <c r="K78" i="1"/>
  <c r="L78" i="1" s="1"/>
  <c r="M78" i="1" s="1"/>
  <c r="K77" i="1"/>
  <c r="L77" i="1" s="1"/>
  <c r="M77" i="1" s="1"/>
  <c r="K64" i="1"/>
  <c r="L64" i="1" s="1"/>
  <c r="K65" i="1"/>
  <c r="L65" i="1" s="1"/>
  <c r="K66" i="1"/>
  <c r="L66" i="1" s="1"/>
  <c r="K67" i="1"/>
  <c r="L67" i="1" s="1"/>
  <c r="K68" i="1"/>
  <c r="L68" i="1" s="1"/>
  <c r="K69" i="1"/>
  <c r="L69" i="1" s="1"/>
  <c r="L70" i="1"/>
  <c r="K63" i="1"/>
  <c r="N64" i="1"/>
  <c r="N65" i="1"/>
  <c r="N66" i="1"/>
  <c r="N67" i="1"/>
  <c r="N68" i="1"/>
  <c r="N69" i="1"/>
  <c r="N63" i="1"/>
  <c r="P46" i="1"/>
  <c r="P47" i="1"/>
  <c r="P48" i="1"/>
  <c r="P49" i="1"/>
  <c r="P50" i="1"/>
  <c r="P51" i="1"/>
  <c r="P52" i="1"/>
  <c r="P53" i="1"/>
  <c r="Q53" i="1" s="1"/>
  <c r="R53" i="1" s="1"/>
  <c r="P54" i="1"/>
  <c r="Q54" i="1" s="1"/>
  <c r="R54" i="1" s="1"/>
  <c r="P45" i="1"/>
  <c r="K46" i="1"/>
  <c r="L46" i="1" s="1"/>
  <c r="M46" i="1" s="1"/>
  <c r="K47" i="1"/>
  <c r="L47" i="1" s="1"/>
  <c r="M47" i="1" s="1"/>
  <c r="K48" i="1"/>
  <c r="L48" i="1" s="1"/>
  <c r="M48" i="1" s="1"/>
  <c r="K49" i="1"/>
  <c r="L49" i="1" s="1"/>
  <c r="M49" i="1" s="1"/>
  <c r="K50" i="1"/>
  <c r="L50" i="1" s="1"/>
  <c r="M50" i="1" s="1"/>
  <c r="K51" i="1"/>
  <c r="L51" i="1" s="1"/>
  <c r="M51" i="1" s="1"/>
  <c r="K52" i="1"/>
  <c r="L52" i="1" s="1"/>
  <c r="M52" i="1" s="1"/>
  <c r="K45" i="1"/>
  <c r="L45" i="1" s="1"/>
  <c r="M45" i="1" s="1"/>
  <c r="P35" i="1"/>
  <c r="P36" i="1"/>
  <c r="P37" i="1"/>
  <c r="P38" i="1"/>
  <c r="P39" i="1"/>
  <c r="P40" i="1"/>
  <c r="P41" i="1"/>
  <c r="P34" i="1"/>
  <c r="P33" i="1"/>
  <c r="P32" i="1"/>
  <c r="K36" i="1"/>
  <c r="L36" i="1" s="1"/>
  <c r="M36" i="1" s="1"/>
  <c r="K35" i="1"/>
  <c r="L35" i="1" s="1"/>
  <c r="M35" i="1" s="1"/>
  <c r="K34" i="1"/>
  <c r="L34" i="1" s="1"/>
  <c r="M34" i="1" s="1"/>
  <c r="K33" i="1"/>
  <c r="L33" i="1" s="1"/>
  <c r="M33" i="1" s="1"/>
  <c r="K32" i="1"/>
  <c r="L32" i="1" s="1"/>
  <c r="M32" i="1" s="1"/>
  <c r="N25" i="1"/>
  <c r="N26" i="1"/>
  <c r="N24" i="1"/>
  <c r="K28" i="1"/>
  <c r="J28" i="1"/>
  <c r="K27" i="1"/>
  <c r="J27" i="1"/>
  <c r="K26" i="1"/>
  <c r="J26" i="1"/>
  <c r="K25" i="1"/>
  <c r="J25" i="1"/>
  <c r="K24" i="1"/>
  <c r="J24" i="1"/>
  <c r="K17" i="1"/>
  <c r="J17" i="1"/>
  <c r="K16" i="1"/>
  <c r="J16" i="1"/>
  <c r="K15" i="1"/>
  <c r="J15" i="1"/>
  <c r="K14" i="1"/>
  <c r="J14" i="1"/>
  <c r="K13" i="1"/>
  <c r="J13" i="1"/>
  <c r="N571" i="1" l="1"/>
  <c r="O571" i="1" s="1"/>
  <c r="N594" i="1"/>
  <c r="O594" i="1" s="1"/>
  <c r="P594" i="1" s="1"/>
  <c r="Q594" i="1" s="1"/>
  <c r="N591" i="1"/>
  <c r="O591" i="1" s="1"/>
  <c r="N587" i="1"/>
  <c r="O587" i="1" s="1"/>
  <c r="N563" i="1"/>
  <c r="O563" i="1" s="1"/>
  <c r="N551" i="1"/>
  <c r="O551" i="1" s="1"/>
  <c r="N586" i="1"/>
  <c r="O586" i="1" s="1"/>
  <c r="N550" i="1"/>
  <c r="O550" i="1" s="1"/>
  <c r="N549" i="1"/>
  <c r="O549" i="1" s="1"/>
  <c r="N589" i="1"/>
  <c r="O589" i="1" s="1"/>
  <c r="N567" i="1"/>
  <c r="O567" i="1" s="1"/>
  <c r="N556" i="1"/>
  <c r="O556" i="1" s="1"/>
  <c r="N588" i="1"/>
  <c r="O588" i="1" s="1"/>
  <c r="N592" i="1"/>
  <c r="O592" i="1" s="1"/>
  <c r="N585" i="1"/>
  <c r="O585" i="1" s="1"/>
  <c r="N590" i="1"/>
  <c r="O590" i="1" s="1"/>
  <c r="N593" i="1"/>
  <c r="N555" i="1"/>
  <c r="O555" i="1" s="1"/>
  <c r="N566" i="1"/>
  <c r="O566" i="1" s="1"/>
  <c r="N559" i="1"/>
  <c r="O559" i="1" s="1"/>
  <c r="N564" i="1"/>
  <c r="O564" i="1" s="1"/>
  <c r="N573" i="1"/>
  <c r="O573" i="1" s="1"/>
  <c r="N561" i="1"/>
  <c r="O561" i="1" s="1"/>
  <c r="N569" i="1"/>
  <c r="O569" i="1" s="1"/>
  <c r="N572" i="1"/>
  <c r="O572" i="1" s="1"/>
  <c r="N568" i="1"/>
  <c r="O568" i="1" s="1"/>
  <c r="N562" i="1"/>
  <c r="O562" i="1" s="1"/>
  <c r="N560" i="1"/>
  <c r="O560" i="1" s="1"/>
  <c r="N558" i="1"/>
  <c r="O558" i="1" s="1"/>
  <c r="N557" i="1"/>
  <c r="O557" i="1" s="1"/>
  <c r="N554" i="1"/>
  <c r="O554" i="1" s="1"/>
  <c r="N553" i="1"/>
  <c r="O553" i="1" s="1"/>
  <c r="N552" i="1"/>
  <c r="O552" i="1" s="1"/>
  <c r="N524" i="1"/>
  <c r="O524" i="1" s="1"/>
  <c r="N516" i="1"/>
  <c r="O516" i="1" s="1"/>
  <c r="N526" i="1"/>
  <c r="O526" i="1" s="1"/>
  <c r="N518" i="1"/>
  <c r="O518" i="1" s="1"/>
  <c r="N522" i="1"/>
  <c r="O522" i="1" s="1"/>
  <c r="N521" i="1"/>
  <c r="O521" i="1" s="1"/>
  <c r="N527" i="1"/>
  <c r="O527" i="1" s="1"/>
  <c r="N523" i="1"/>
  <c r="O523" i="1" s="1"/>
  <c r="N515" i="1"/>
  <c r="O515" i="1" s="1"/>
  <c r="N519" i="1"/>
  <c r="O519" i="1" s="1"/>
  <c r="N517" i="1"/>
  <c r="O517" i="1" s="1"/>
  <c r="N525" i="1"/>
  <c r="O525" i="1" s="1"/>
  <c r="N520" i="1"/>
  <c r="O520" i="1" s="1"/>
  <c r="N577" i="1"/>
  <c r="O577" i="1" s="1"/>
  <c r="N537" i="1"/>
  <c r="O537" i="1" s="1"/>
  <c r="N529" i="1"/>
  <c r="O529" i="1" s="1"/>
  <c r="N513" i="1"/>
  <c r="O513" i="1" s="1"/>
  <c r="N497" i="1"/>
  <c r="O497" i="1" s="1"/>
  <c r="N465" i="1"/>
  <c r="O465" i="1" s="1"/>
  <c r="N457" i="1"/>
  <c r="O457" i="1" s="1"/>
  <c r="N439" i="1"/>
  <c r="O439" i="1" s="1"/>
  <c r="N583" i="1"/>
  <c r="O583" i="1" s="1"/>
  <c r="N535" i="1"/>
  <c r="O535" i="1" s="1"/>
  <c r="N511" i="1"/>
  <c r="O511" i="1" s="1"/>
  <c r="N503" i="1"/>
  <c r="O503" i="1" s="1"/>
  <c r="N487" i="1"/>
  <c r="O487" i="1" s="1"/>
  <c r="N463" i="1"/>
  <c r="O463" i="1" s="1"/>
  <c r="N455" i="1"/>
  <c r="O455" i="1" s="1"/>
  <c r="N447" i="1"/>
  <c r="O447" i="1" s="1"/>
  <c r="N541" i="1"/>
  <c r="O541" i="1" s="1"/>
  <c r="N533" i="1"/>
  <c r="O533" i="1" s="1"/>
  <c r="N449" i="1"/>
  <c r="O449" i="1" s="1"/>
  <c r="N509" i="1"/>
  <c r="O509" i="1" s="1"/>
  <c r="N493" i="1"/>
  <c r="O493" i="1" s="1"/>
  <c r="N469" i="1"/>
  <c r="O469" i="1" s="1"/>
  <c r="N461" i="1"/>
  <c r="O461" i="1" s="1"/>
  <c r="N441" i="1"/>
  <c r="O441" i="1" s="1"/>
  <c r="N437" i="1"/>
  <c r="O437" i="1" s="1"/>
  <c r="N480" i="1"/>
  <c r="O480" i="1" s="1"/>
  <c r="N472" i="1"/>
  <c r="O472" i="1" s="1"/>
  <c r="N464" i="1"/>
  <c r="O464" i="1" s="1"/>
  <c r="N456" i="1"/>
  <c r="O456" i="1" s="1"/>
  <c r="N448" i="1"/>
  <c r="O448" i="1" s="1"/>
  <c r="N435" i="1"/>
  <c r="O435" i="1" s="1"/>
  <c r="N534" i="1"/>
  <c r="O534" i="1" s="1"/>
  <c r="N510" i="1"/>
  <c r="O510" i="1" s="1"/>
  <c r="N547" i="1"/>
  <c r="O547" i="1" s="1"/>
  <c r="N483" i="1"/>
  <c r="O483" i="1" s="1"/>
  <c r="N451" i="1"/>
  <c r="O451" i="1" s="1"/>
  <c r="N502" i="1"/>
  <c r="O502" i="1" s="1"/>
  <c r="N462" i="1"/>
  <c r="O462" i="1" s="1"/>
  <c r="N490" i="1"/>
  <c r="O490" i="1" s="1"/>
  <c r="N500" i="1"/>
  <c r="O500" i="1" s="1"/>
  <c r="N492" i="1"/>
  <c r="O492" i="1" s="1"/>
  <c r="N444" i="1"/>
  <c r="O444" i="1" s="1"/>
  <c r="N488" i="1"/>
  <c r="O488" i="1" s="1"/>
  <c r="N540" i="1"/>
  <c r="O540" i="1" s="1"/>
  <c r="N579" i="1"/>
  <c r="O579" i="1" s="1"/>
  <c r="N578" i="1"/>
  <c r="O578" i="1" s="1"/>
  <c r="N546" i="1"/>
  <c r="O546" i="1" s="1"/>
  <c r="N538" i="1"/>
  <c r="O538" i="1" s="1"/>
  <c r="N530" i="1"/>
  <c r="O530" i="1" s="1"/>
  <c r="N514" i="1"/>
  <c r="O514" i="1" s="1"/>
  <c r="N507" i="1"/>
  <c r="O507" i="1" s="1"/>
  <c r="N499" i="1"/>
  <c r="O499" i="1" s="1"/>
  <c r="N491" i="1"/>
  <c r="O491" i="1" s="1"/>
  <c r="N506" i="1"/>
  <c r="O506" i="1" s="1"/>
  <c r="N498" i="1"/>
  <c r="O498" i="1" s="1"/>
  <c r="N584" i="1"/>
  <c r="O584" i="1" s="1"/>
  <c r="N576" i="1"/>
  <c r="O576" i="1" s="1"/>
  <c r="N544" i="1"/>
  <c r="O544" i="1" s="1"/>
  <c r="N536" i="1"/>
  <c r="O536" i="1" s="1"/>
  <c r="N528" i="1"/>
  <c r="O528" i="1" s="1"/>
  <c r="N512" i="1"/>
  <c r="O512" i="1" s="1"/>
  <c r="N482" i="1"/>
  <c r="O482" i="1" s="1"/>
  <c r="N474" i="1"/>
  <c r="O474" i="1" s="1"/>
  <c r="N458" i="1"/>
  <c r="O458" i="1" s="1"/>
  <c r="N450" i="1"/>
  <c r="O450" i="1" s="1"/>
  <c r="N442" i="1"/>
  <c r="O442" i="1" s="1"/>
  <c r="N504" i="1"/>
  <c r="O504" i="1" s="1"/>
  <c r="N496" i="1"/>
  <c r="O496" i="1" s="1"/>
  <c r="N539" i="1"/>
  <c r="O539" i="1" s="1"/>
  <c r="N531" i="1"/>
  <c r="O531" i="1" s="1"/>
  <c r="N508" i="1"/>
  <c r="O508" i="1" s="1"/>
  <c r="N580" i="1"/>
  <c r="O580" i="1" s="1"/>
  <c r="N476" i="1"/>
  <c r="O476" i="1" s="1"/>
  <c r="N468" i="1"/>
  <c r="O468" i="1" s="1"/>
  <c r="N452" i="1"/>
  <c r="O452" i="1" s="1"/>
  <c r="N475" i="1"/>
  <c r="O475" i="1" s="1"/>
  <c r="N467" i="1"/>
  <c r="O467" i="1" s="1"/>
  <c r="N459" i="1"/>
  <c r="O459" i="1" s="1"/>
  <c r="N484" i="1"/>
  <c r="O484" i="1" s="1"/>
  <c r="N548" i="1"/>
  <c r="O548" i="1" s="1"/>
  <c r="N443" i="1"/>
  <c r="O443" i="1" s="1"/>
  <c r="N532" i="1"/>
  <c r="O532" i="1" s="1"/>
  <c r="N582" i="1"/>
  <c r="O582" i="1" s="1"/>
  <c r="N575" i="1"/>
  <c r="O575" i="1" s="1"/>
  <c r="N501" i="1"/>
  <c r="O501" i="1" s="1"/>
  <c r="N495" i="1"/>
  <c r="O495" i="1" s="1"/>
  <c r="N446" i="1"/>
  <c r="O446" i="1" s="1"/>
  <c r="N581" i="1"/>
  <c r="O581" i="1" s="1"/>
  <c r="N574" i="1"/>
  <c r="O574" i="1" s="1"/>
  <c r="N494" i="1"/>
  <c r="O494" i="1" s="1"/>
  <c r="N489" i="1"/>
  <c r="O489" i="1" s="1"/>
  <c r="N445" i="1"/>
  <c r="O445" i="1" s="1"/>
  <c r="N545" i="1"/>
  <c r="O545" i="1" s="1"/>
  <c r="N481" i="1"/>
  <c r="O481" i="1" s="1"/>
  <c r="N473" i="1"/>
  <c r="O473" i="1" s="1"/>
  <c r="N453" i="1"/>
  <c r="O453" i="1" s="1"/>
  <c r="N543" i="1"/>
  <c r="O543" i="1" s="1"/>
  <c r="N505" i="1"/>
  <c r="O505" i="1" s="1"/>
  <c r="N486" i="1"/>
  <c r="O486" i="1" s="1"/>
  <c r="N479" i="1"/>
  <c r="O479" i="1" s="1"/>
  <c r="N471" i="1"/>
  <c r="O471" i="1" s="1"/>
  <c r="N542" i="1"/>
  <c r="O542" i="1" s="1"/>
  <c r="N485" i="1"/>
  <c r="O485" i="1" s="1"/>
  <c r="N478" i="1"/>
  <c r="O478" i="1" s="1"/>
  <c r="N477" i="1"/>
  <c r="O477" i="1" s="1"/>
  <c r="N466" i="1"/>
  <c r="O466" i="1" s="1"/>
  <c r="N454" i="1"/>
  <c r="O454" i="1" s="1"/>
  <c r="N470" i="1"/>
  <c r="O470" i="1" s="1"/>
  <c r="N460" i="1"/>
  <c r="O460" i="1" s="1"/>
  <c r="N428" i="1"/>
  <c r="O428" i="1" s="1"/>
  <c r="N430" i="1"/>
  <c r="O430" i="1" s="1"/>
  <c r="N431" i="1"/>
  <c r="O431" i="1" s="1"/>
  <c r="N426" i="1"/>
  <c r="O426" i="1" s="1"/>
  <c r="N433" i="1"/>
  <c r="O433" i="1" s="1"/>
  <c r="N429" i="1"/>
  <c r="O429" i="1" s="1"/>
  <c r="N427" i="1"/>
  <c r="O427" i="1" s="1"/>
  <c r="N432" i="1"/>
  <c r="O432" i="1" s="1"/>
  <c r="N424" i="1"/>
  <c r="O424" i="1" s="1"/>
  <c r="N416" i="1"/>
  <c r="O416" i="1" s="1"/>
  <c r="N422" i="1"/>
  <c r="O422" i="1" s="1"/>
  <c r="N425" i="1"/>
  <c r="O425" i="1" s="1"/>
  <c r="N418" i="1"/>
  <c r="O418" i="1" s="1"/>
  <c r="N414" i="1"/>
  <c r="O414" i="1" s="1"/>
  <c r="N417" i="1"/>
  <c r="O417" i="1" s="1"/>
  <c r="N423" i="1"/>
  <c r="O423" i="1" s="1"/>
  <c r="N415" i="1"/>
  <c r="O415" i="1" s="1"/>
  <c r="N421" i="1"/>
  <c r="O421" i="1" s="1"/>
  <c r="N420" i="1"/>
  <c r="O420" i="1" s="1"/>
  <c r="N419" i="1"/>
  <c r="O419" i="1" s="1"/>
  <c r="N408" i="1"/>
  <c r="O408" i="1" s="1"/>
  <c r="N411" i="1"/>
  <c r="O411" i="1" s="1"/>
  <c r="N409" i="1"/>
  <c r="O409" i="1" s="1"/>
  <c r="N410" i="1"/>
  <c r="O410" i="1" s="1"/>
  <c r="N412" i="1"/>
  <c r="O412" i="1" s="1"/>
  <c r="N406" i="1"/>
  <c r="O406" i="1" s="1"/>
  <c r="N401" i="1"/>
  <c r="O401" i="1" s="1"/>
  <c r="N402" i="1"/>
  <c r="O402" i="1" s="1"/>
  <c r="N405" i="1"/>
  <c r="O405" i="1" s="1"/>
  <c r="N403" i="1"/>
  <c r="O403" i="1" s="1"/>
  <c r="N400" i="1"/>
  <c r="O400" i="1" s="1"/>
  <c r="N399" i="1"/>
  <c r="O399" i="1" s="1"/>
  <c r="N404" i="1"/>
  <c r="O404" i="1" s="1"/>
  <c r="N388" i="1"/>
  <c r="O388" i="1" s="1"/>
  <c r="N387" i="1"/>
  <c r="O387" i="1" s="1"/>
  <c r="N397" i="1"/>
  <c r="O397" i="1" s="1"/>
  <c r="N393" i="1"/>
  <c r="O393" i="1" s="1"/>
  <c r="N386" i="1"/>
  <c r="O386" i="1" s="1"/>
  <c r="N392" i="1"/>
  <c r="O392" i="1" s="1"/>
  <c r="N396" i="1"/>
  <c r="O396" i="1" s="1"/>
  <c r="N395" i="1"/>
  <c r="O395" i="1" s="1"/>
  <c r="N398" i="1"/>
  <c r="O398" i="1" s="1"/>
  <c r="N391" i="1"/>
  <c r="O391" i="1" s="1"/>
  <c r="N389" i="1"/>
  <c r="O389" i="1" s="1"/>
  <c r="N394" i="1"/>
  <c r="O394" i="1" s="1"/>
  <c r="N390" i="1"/>
  <c r="O390" i="1" s="1"/>
  <c r="N359" i="1"/>
  <c r="O359" i="1" s="1"/>
  <c r="N382" i="1"/>
  <c r="O382" i="1" s="1"/>
  <c r="N374" i="1"/>
  <c r="O374" i="1" s="1"/>
  <c r="N378" i="1"/>
  <c r="O378" i="1" s="1"/>
  <c r="N370" i="1"/>
  <c r="O370" i="1" s="1"/>
  <c r="N361" i="1"/>
  <c r="O361" i="1" s="1"/>
  <c r="N357" i="1"/>
  <c r="O357" i="1" s="1"/>
  <c r="N372" i="1"/>
  <c r="O372" i="1" s="1"/>
  <c r="N364" i="1"/>
  <c r="O364" i="1" s="1"/>
  <c r="N358" i="1"/>
  <c r="O358" i="1" s="1"/>
  <c r="N362" i="1"/>
  <c r="O362" i="1" s="1"/>
  <c r="N369" i="1"/>
  <c r="O369" i="1" s="1"/>
  <c r="N384" i="1"/>
  <c r="O384" i="1" s="1"/>
  <c r="N371" i="1"/>
  <c r="O371" i="1" s="1"/>
  <c r="N363" i="1"/>
  <c r="O363" i="1" s="1"/>
  <c r="N376" i="1"/>
  <c r="O376" i="1" s="1"/>
  <c r="N368" i="1"/>
  <c r="O368" i="1" s="1"/>
  <c r="N360" i="1"/>
  <c r="O360" i="1" s="1"/>
  <c r="N385" i="1"/>
  <c r="O385" i="1" s="1"/>
  <c r="N380" i="1"/>
  <c r="O380" i="1" s="1"/>
  <c r="N383" i="1"/>
  <c r="O383" i="1" s="1"/>
  <c r="N375" i="1"/>
  <c r="O375" i="1" s="1"/>
  <c r="N367" i="1"/>
  <c r="O367" i="1" s="1"/>
  <c r="N365" i="1"/>
  <c r="O365" i="1" s="1"/>
  <c r="N366" i="1"/>
  <c r="O366" i="1" s="1"/>
  <c r="N373" i="1"/>
  <c r="O373" i="1" s="1"/>
  <c r="N381" i="1"/>
  <c r="O381" i="1" s="1"/>
  <c r="N379" i="1"/>
  <c r="O379" i="1" s="1"/>
  <c r="N348" i="1"/>
  <c r="O348" i="1" s="1"/>
  <c r="N340" i="1"/>
  <c r="O340" i="1" s="1"/>
  <c r="N332" i="1"/>
  <c r="O332" i="1" s="1"/>
  <c r="N335" i="1"/>
  <c r="O335" i="1" s="1"/>
  <c r="N337" i="1"/>
  <c r="O337" i="1" s="1"/>
  <c r="N341" i="1"/>
  <c r="O341" i="1" s="1"/>
  <c r="N336" i="1"/>
  <c r="O336" i="1" s="1"/>
  <c r="N351" i="1"/>
  <c r="O351" i="1" s="1"/>
  <c r="N350" i="1"/>
  <c r="O350" i="1" s="1"/>
  <c r="N342" i="1"/>
  <c r="O342" i="1" s="1"/>
  <c r="N349" i="1"/>
  <c r="O349" i="1" s="1"/>
  <c r="N334" i="1"/>
  <c r="O334" i="1" s="1"/>
  <c r="N355" i="1"/>
  <c r="O355" i="1" s="1"/>
  <c r="N343" i="1"/>
  <c r="O343" i="1" s="1"/>
  <c r="N331" i="1"/>
  <c r="O331" i="1" s="1"/>
  <c r="N354" i="1"/>
  <c r="O354" i="1" s="1"/>
  <c r="N356" i="1"/>
  <c r="O356" i="1" s="1"/>
  <c r="N352" i="1"/>
  <c r="O352" i="1" s="1"/>
  <c r="N347" i="1"/>
  <c r="O347" i="1" s="1"/>
  <c r="N346" i="1"/>
  <c r="O346" i="1" s="1"/>
  <c r="N345" i="1"/>
  <c r="O345" i="1" s="1"/>
  <c r="N339" i="1"/>
  <c r="O339" i="1" s="1"/>
  <c r="N333" i="1"/>
  <c r="O333" i="1" s="1"/>
  <c r="N344" i="1"/>
  <c r="O344" i="1" s="1"/>
  <c r="N338" i="1"/>
  <c r="O338" i="1" s="1"/>
  <c r="N328" i="1"/>
  <c r="O328" i="1" s="1"/>
  <c r="N326" i="1"/>
  <c r="O326" i="1" s="1"/>
  <c r="N327" i="1"/>
  <c r="O327" i="1" s="1"/>
  <c r="N330" i="1"/>
  <c r="O330" i="1" s="1"/>
  <c r="N329" i="1"/>
  <c r="O329" i="1" s="1"/>
  <c r="N324" i="1"/>
  <c r="O324" i="1" s="1"/>
  <c r="N323" i="1"/>
  <c r="O323" i="1" s="1"/>
  <c r="N325" i="1"/>
  <c r="O325" i="1" s="1"/>
  <c r="N322" i="1"/>
  <c r="O322" i="1" s="1"/>
  <c r="N315" i="1"/>
  <c r="O315" i="1" s="1"/>
  <c r="N319" i="1"/>
  <c r="O319" i="1" s="1"/>
  <c r="N316" i="1"/>
  <c r="O316" i="1" s="1"/>
  <c r="N318" i="1"/>
  <c r="O318" i="1" s="1"/>
  <c r="N317" i="1"/>
  <c r="O317" i="1" s="1"/>
  <c r="N320" i="1"/>
  <c r="O320" i="1" s="1"/>
  <c r="N321" i="1"/>
  <c r="O321" i="1" s="1"/>
  <c r="N302" i="1"/>
  <c r="O302" i="1" s="1"/>
  <c r="N308" i="1"/>
  <c r="O308" i="1" s="1"/>
  <c r="N311" i="1"/>
  <c r="O311" i="1" s="1"/>
  <c r="N303" i="1"/>
  <c r="O303" i="1" s="1"/>
  <c r="N314" i="1"/>
  <c r="O314" i="1" s="1"/>
  <c r="N313" i="1"/>
  <c r="O313" i="1" s="1"/>
  <c r="N305" i="1"/>
  <c r="O305" i="1" s="1"/>
  <c r="N310" i="1"/>
  <c r="O310" i="1" s="1"/>
  <c r="N306" i="1"/>
  <c r="O306" i="1" s="1"/>
  <c r="N312" i="1"/>
  <c r="O312" i="1" s="1"/>
  <c r="N304" i="1"/>
  <c r="O304" i="1" s="1"/>
  <c r="N307" i="1"/>
  <c r="O307" i="1" s="1"/>
  <c r="N301" i="1"/>
  <c r="O301" i="1" s="1"/>
  <c r="N294" i="1"/>
  <c r="O294" i="1" s="1"/>
  <c r="N296" i="1"/>
  <c r="O296" i="1" s="1"/>
  <c r="N299" i="1"/>
  <c r="O299" i="1" s="1"/>
  <c r="N295" i="1"/>
  <c r="O295" i="1" s="1"/>
  <c r="N298" i="1"/>
  <c r="O298" i="1" s="1"/>
  <c r="N293" i="1"/>
  <c r="O293" i="1" s="1"/>
  <c r="N300" i="1"/>
  <c r="O300" i="1" s="1"/>
  <c r="N291" i="1"/>
  <c r="O291" i="1" s="1"/>
  <c r="N292" i="1"/>
  <c r="O292" i="1" s="1"/>
  <c r="N290" i="1"/>
  <c r="O290" i="1" s="1"/>
  <c r="N287" i="1"/>
  <c r="O287" i="1" s="1"/>
  <c r="N285" i="1"/>
  <c r="O285" i="1" s="1"/>
  <c r="N283" i="1"/>
  <c r="O283" i="1" s="1"/>
  <c r="N281" i="1"/>
  <c r="O281" i="1" s="1"/>
  <c r="N279" i="1"/>
  <c r="O279" i="1" s="1"/>
  <c r="N266" i="1"/>
  <c r="N275" i="1"/>
  <c r="O275" i="1" s="1"/>
  <c r="N274" i="1"/>
  <c r="O274" i="1" s="1"/>
  <c r="N272" i="1"/>
  <c r="N265" i="1"/>
  <c r="N273" i="1"/>
  <c r="O273" i="1" s="1"/>
  <c r="N271" i="1"/>
  <c r="N270" i="1"/>
  <c r="N269" i="1"/>
  <c r="N268" i="1"/>
  <c r="N267" i="1"/>
  <c r="N264" i="1"/>
  <c r="O264" i="1" s="1"/>
  <c r="N261" i="1"/>
  <c r="N262" i="1"/>
  <c r="O262" i="1" s="1"/>
  <c r="N258" i="1"/>
  <c r="N260" i="1"/>
  <c r="O260" i="1" s="1"/>
  <c r="N259" i="1"/>
  <c r="N257" i="1"/>
  <c r="O257" i="1" s="1"/>
  <c r="N244" i="1"/>
  <c r="N255" i="1"/>
  <c r="O255" i="1" s="1"/>
  <c r="N251" i="1"/>
  <c r="O251" i="1" s="1"/>
  <c r="N249" i="1"/>
  <c r="O249" i="1" s="1"/>
  <c r="N248" i="1"/>
  <c r="N254" i="1"/>
  <c r="P156" i="1"/>
  <c r="N253" i="1"/>
  <c r="N252" i="1"/>
  <c r="N247" i="1"/>
  <c r="O247" i="1" s="1"/>
  <c r="N246" i="1"/>
  <c r="N250" i="1"/>
  <c r="N245" i="1"/>
  <c r="O245" i="1" s="1"/>
  <c r="N243" i="1"/>
  <c r="O243" i="1" s="1"/>
  <c r="N215" i="1"/>
  <c r="O215" i="1" s="1"/>
  <c r="P77" i="1"/>
  <c r="M144" i="1"/>
  <c r="O25" i="1"/>
  <c r="P104" i="1"/>
  <c r="N235" i="1"/>
  <c r="O235" i="1" s="1"/>
  <c r="P96" i="1"/>
  <c r="P78" i="1"/>
  <c r="N211" i="1"/>
  <c r="O211" i="1" s="1"/>
  <c r="N234" i="1"/>
  <c r="O234" i="1" s="1"/>
  <c r="M141" i="1"/>
  <c r="P144" i="1"/>
  <c r="N231" i="1"/>
  <c r="O231" i="1" s="1"/>
  <c r="M148" i="1"/>
  <c r="P153" i="1"/>
  <c r="N212" i="1"/>
  <c r="O212" i="1" s="1"/>
  <c r="N233" i="1"/>
  <c r="O233" i="1" s="1"/>
  <c r="P100" i="1"/>
  <c r="N216" i="1"/>
  <c r="O216" i="1" s="1"/>
  <c r="N232" i="1"/>
  <c r="O232" i="1" s="1"/>
  <c r="P103" i="1"/>
  <c r="P137" i="1"/>
  <c r="M188" i="1"/>
  <c r="P124" i="1"/>
  <c r="P145" i="1"/>
  <c r="Q50" i="1"/>
  <c r="R50" i="1" s="1"/>
  <c r="O66" i="1"/>
  <c r="I144" i="1"/>
  <c r="I145" i="1" s="1"/>
  <c r="N227" i="1"/>
  <c r="O227" i="1" s="1"/>
  <c r="N236" i="1"/>
  <c r="O236" i="1" s="1"/>
  <c r="Q63" i="1"/>
  <c r="P81" i="1"/>
  <c r="P148" i="1"/>
  <c r="U45" i="1"/>
  <c r="R110" i="1"/>
  <c r="P163" i="1"/>
  <c r="N229" i="1"/>
  <c r="O229" i="1" s="1"/>
  <c r="P141" i="1"/>
  <c r="N193" i="1"/>
  <c r="N213" i="1"/>
  <c r="O213" i="1" s="1"/>
  <c r="M147" i="1"/>
  <c r="P147" i="1"/>
  <c r="P84" i="1"/>
  <c r="Q168" i="1"/>
  <c r="L13" i="1"/>
  <c r="P75" i="1"/>
  <c r="P101" i="1"/>
  <c r="N207" i="1"/>
  <c r="O207" i="1" s="1"/>
  <c r="N210" i="1"/>
  <c r="O210" i="1" s="1"/>
  <c r="N230" i="1"/>
  <c r="O230" i="1" s="1"/>
  <c r="P97" i="1"/>
  <c r="P99" i="1"/>
  <c r="M138" i="1"/>
  <c r="N190" i="1"/>
  <c r="N228" i="1"/>
  <c r="O228" i="1" s="1"/>
  <c r="P140" i="1"/>
  <c r="L15" i="1"/>
  <c r="L25" i="1"/>
  <c r="O69" i="1"/>
  <c r="P82" i="1"/>
  <c r="P79" i="1"/>
  <c r="N217" i="1"/>
  <c r="O217" i="1" s="1"/>
  <c r="N195" i="1"/>
  <c r="N191" i="1"/>
  <c r="N214" i="1"/>
  <c r="O214" i="1" s="1"/>
  <c r="N219" i="1"/>
  <c r="O219" i="1" s="1"/>
  <c r="N224" i="1"/>
  <c r="O224" i="1" s="1"/>
  <c r="N226" i="1"/>
  <c r="O226" i="1" s="1"/>
  <c r="N222" i="1"/>
  <c r="O222" i="1" s="1"/>
  <c r="N194" i="1"/>
  <c r="N196" i="1"/>
  <c r="N192" i="1"/>
  <c r="P138" i="1"/>
  <c r="M145" i="1"/>
  <c r="P76" i="1"/>
  <c r="P83" i="1"/>
  <c r="N49" i="1"/>
  <c r="P80" i="1"/>
  <c r="Q51" i="1"/>
  <c r="R51" i="1" s="1"/>
  <c r="O65" i="1"/>
  <c r="L14" i="1"/>
  <c r="O67" i="1"/>
  <c r="P113" i="1"/>
  <c r="P98" i="1"/>
  <c r="P105" i="1"/>
  <c r="Q125" i="1"/>
  <c r="N47" i="1"/>
  <c r="O68" i="1"/>
  <c r="N46" i="1"/>
  <c r="Q48" i="1"/>
  <c r="R48" i="1" s="1"/>
  <c r="Q45" i="1"/>
  <c r="R45" i="1" s="1"/>
  <c r="Q47" i="1"/>
  <c r="R47" i="1" s="1"/>
  <c r="L63" i="1"/>
  <c r="O63" i="1" s="1"/>
  <c r="P102" i="1"/>
  <c r="P117" i="1"/>
  <c r="L124" i="1"/>
  <c r="M124" i="1" s="1"/>
  <c r="R124" i="1" s="1"/>
  <c r="P114" i="1"/>
  <c r="P115" i="1"/>
  <c r="P116" i="1"/>
  <c r="P118" i="1"/>
  <c r="P119" i="1"/>
  <c r="P112" i="1"/>
  <c r="P110" i="1"/>
  <c r="P111" i="1"/>
  <c r="O64" i="1"/>
  <c r="Q46" i="1"/>
  <c r="R46" i="1" s="1"/>
  <c r="L17" i="1"/>
  <c r="L24" i="1"/>
  <c r="L28" i="1"/>
  <c r="N48" i="1"/>
  <c r="Q52" i="1"/>
  <c r="R52" i="1" s="1"/>
  <c r="L16" i="1"/>
  <c r="L26" i="1"/>
  <c r="N50" i="1"/>
  <c r="N45" i="1"/>
  <c r="Q49" i="1"/>
  <c r="R49" i="1" s="1"/>
  <c r="N51" i="1"/>
  <c r="N52" i="1"/>
  <c r="L27" i="1"/>
  <c r="P568" i="1" l="1"/>
  <c r="Q568" i="1" s="1"/>
  <c r="P582" i="1"/>
  <c r="Q582" i="1" s="1"/>
  <c r="P572" i="1"/>
  <c r="Q572" i="1" s="1"/>
  <c r="P590" i="1"/>
  <c r="Q590" i="1" s="1"/>
  <c r="P574" i="1"/>
  <c r="Q574" i="1" s="1"/>
  <c r="P576" i="1"/>
  <c r="Q576" i="1" s="1"/>
  <c r="P586" i="1"/>
  <c r="Q586" i="1" s="1"/>
  <c r="P580" i="1"/>
  <c r="Q580" i="1" s="1"/>
  <c r="P584" i="1"/>
  <c r="Q584" i="1" s="1"/>
  <c r="P592" i="1"/>
  <c r="Q592" i="1" s="1"/>
  <c r="P588" i="1"/>
  <c r="Q588" i="1" s="1"/>
  <c r="P578" i="1"/>
  <c r="Q578" i="1" s="1"/>
  <c r="P566" i="1"/>
  <c r="Q566" i="1" s="1"/>
  <c r="I505" i="1"/>
  <c r="I506" i="1" s="1"/>
  <c r="I507" i="1" s="1"/>
  <c r="I508" i="1" s="1"/>
  <c r="I509" i="1" s="1"/>
  <c r="I510" i="1" s="1"/>
  <c r="I511" i="1" s="1"/>
  <c r="I512" i="1" s="1"/>
  <c r="I513" i="1" s="1"/>
  <c r="I514" i="1" s="1"/>
  <c r="R144" i="1"/>
  <c r="R145" i="1"/>
  <c r="S124" i="1"/>
  <c r="T142" i="1"/>
  <c r="T145" i="1"/>
  <c r="T146" i="1"/>
  <c r="R141" i="1"/>
  <c r="Q110" i="1"/>
  <c r="R148" i="1"/>
  <c r="O190" i="1"/>
  <c r="N188" i="1"/>
  <c r="R147" i="1"/>
  <c r="Q218" i="1"/>
  <c r="R137" i="1"/>
  <c r="T143" i="1"/>
  <c r="R138" i="1"/>
  <c r="R140" i="1"/>
  <c r="S45" i="1"/>
  <c r="P63" i="1"/>
  <c r="Q124" i="1"/>
  <c r="J4" i="1"/>
  <c r="J5" i="1"/>
  <c r="J6" i="1"/>
  <c r="J3" i="1"/>
  <c r="K3" i="1"/>
  <c r="K4" i="1"/>
  <c r="K5" i="1"/>
  <c r="K6" i="1"/>
  <c r="K2" i="1"/>
  <c r="J2" i="1"/>
  <c r="F3" i="1"/>
  <c r="F4" i="1"/>
  <c r="F5" i="1"/>
  <c r="F6" i="1"/>
  <c r="F2" i="1"/>
  <c r="B3" i="1"/>
  <c r="B4" i="1"/>
  <c r="B5" i="1"/>
  <c r="B2" i="1"/>
  <c r="R566" i="1" l="1"/>
  <c r="S566" i="1" s="1" a="1"/>
  <c r="S566" i="1" s="1"/>
  <c r="I515" i="1"/>
  <c r="I516" i="1" s="1"/>
  <c r="I517" i="1" s="1"/>
  <c r="I518" i="1" s="1"/>
  <c r="I519" i="1" s="1"/>
  <c r="I520" i="1" s="1"/>
  <c r="I521" i="1" s="1"/>
  <c r="I522" i="1" s="1"/>
  <c r="I523" i="1" s="1"/>
  <c r="I524" i="1" s="1"/>
  <c r="I525" i="1" s="1"/>
  <c r="L5" i="1"/>
  <c r="N5" i="1" s="1"/>
  <c r="P5" i="1" s="1"/>
  <c r="L4" i="1"/>
  <c r="N4" i="1" s="1"/>
  <c r="P4" i="1" s="1"/>
  <c r="L6" i="1"/>
  <c r="N6" i="1" s="1"/>
  <c r="P6" i="1" s="1"/>
  <c r="L2" i="1"/>
  <c r="N2" i="1" s="1"/>
  <c r="L3" i="1"/>
  <c r="N3" i="1" s="1"/>
  <c r="P3" i="1" s="1"/>
  <c r="O2" i="1" l="1"/>
  <c r="P2" i="1" s="1"/>
  <c r="O266"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<sst xmlns="http://schemas.openxmlformats.org/spreadsheetml/2006/main" count="103" uniqueCount="86">
  <si>
    <t>microsec</t>
  </si>
  <si>
    <t>time Received</t>
  </si>
  <si>
    <t>time sent</t>
  </si>
  <si>
    <t>samples</t>
  </si>
  <si>
    <t>mircosec</t>
  </si>
  <si>
    <t>sec</t>
  </si>
  <si>
    <t>us</t>
  </si>
  <si>
    <t>timer value</t>
  </si>
  <si>
    <t>timer res</t>
  </si>
  <si>
    <t>timer value in microsec</t>
  </si>
  <si>
    <t>range value(samples)</t>
  </si>
  <si>
    <t>Range value in microsec</t>
  </si>
  <si>
    <t>Corrected Range (Microsec)</t>
  </si>
  <si>
    <t>Time from byte to bit receive</t>
  </si>
  <si>
    <t>Time from receive to transmit bit</t>
  </si>
  <si>
    <t>Time from bit to byte transmite</t>
  </si>
  <si>
    <t>Total time for range</t>
  </si>
  <si>
    <t>Time in air</t>
  </si>
  <si>
    <t>Time subtracted</t>
  </si>
  <si>
    <t>Jitter left after time correction</t>
  </si>
  <si>
    <t>Byte to bit</t>
  </si>
  <si>
    <t>Bit to Bit</t>
  </si>
  <si>
    <t>Receive chain Jitter</t>
  </si>
  <si>
    <t>Time in Satellite</t>
  </si>
  <si>
    <t>In seconds</t>
  </si>
  <si>
    <t>Delay</t>
  </si>
  <si>
    <t>Delay in seconds</t>
  </si>
  <si>
    <t>SD</t>
  </si>
  <si>
    <t>Time not in satellite</t>
  </si>
  <si>
    <t>Time not in satellite(samples)</t>
  </si>
  <si>
    <t>New tests, with integer datatype fixed</t>
  </si>
  <si>
    <t>new tests, with bit correction order reversed</t>
  </si>
  <si>
    <t>new measurements, normal integer correction</t>
  </si>
  <si>
    <t>new measurements, lsb for receiver integer correction</t>
  </si>
  <si>
    <t>stopped all comments</t>
  </si>
  <si>
    <t>receive bit index</t>
  </si>
  <si>
    <t>transmit bit index</t>
  </si>
  <si>
    <t>changed some stuff</t>
  </si>
  <si>
    <t>Silly mistake fixed</t>
  </si>
  <si>
    <t>The variable used to store the receiver timing was reused under the assumption that received bytes go to transmit and continue. But the transmitter and receiver run on different threads so the correct and corrected receiver side time was overwritten by the timing of the new bit received.</t>
  </si>
  <si>
    <t>7-i</t>
  </si>
  <si>
    <t>fixed error</t>
  </si>
  <si>
    <t>new</t>
  </si>
  <si>
    <t>fixed correction formulae</t>
  </si>
  <si>
    <t>ask about the edge on which the system code starts working for the receiver (can cause 1 bit bias)</t>
  </si>
  <si>
    <t>fixed formula further</t>
  </si>
  <si>
    <t>change formula again</t>
  </si>
  <si>
    <t>Fixed correlation code</t>
  </si>
  <si>
    <t>Changed bit formula again</t>
  </si>
  <si>
    <t>Symmetry in index of receive and transmit gives accuracy in data indicating that the formula needs to be I so changed</t>
  </si>
  <si>
    <t>formula change</t>
  </si>
  <si>
    <t>invert receive chain</t>
  </si>
  <si>
    <t>7-I in receive and transmit should be last</t>
  </si>
  <si>
    <t>change</t>
  </si>
  <si>
    <t>changed transmitter formula</t>
  </si>
  <si>
    <t>7-I in receive and I in transmit</t>
  </si>
  <si>
    <t>transmit index correction is wrong(off by 1)</t>
  </si>
  <si>
    <t>the bit dropping in transmitter may be the culprit</t>
  </si>
  <si>
    <t>chagne tranmitter to i</t>
  </si>
  <si>
    <t>Added Queue</t>
  </si>
  <si>
    <t>shifted receiver to i</t>
  </si>
  <si>
    <t>fixed correlator code but no other change</t>
  </si>
  <si>
    <t>Fresh tests with all print statements pushed as far as possible</t>
  </si>
  <si>
    <t>changed receiver to 7-i again</t>
  </si>
  <si>
    <t>Receiver bit index</t>
  </si>
  <si>
    <t>Transmitter Bit Index</t>
  </si>
  <si>
    <t>Measurements with final config</t>
  </si>
  <si>
    <t>eliminated most console logs</t>
  </si>
  <si>
    <t>SNO</t>
  </si>
  <si>
    <t>Timer time in satellite</t>
  </si>
  <si>
    <t>Timer time in satellite in seconds</t>
  </si>
  <si>
    <t>Range measurement in samples(250000Hz)</t>
  </si>
  <si>
    <t>Range in seconds</t>
  </si>
  <si>
    <t>Corrected range in samples</t>
  </si>
  <si>
    <t>Corrected range(range time - satellite times) in seconds</t>
  </si>
  <si>
    <t>Removed last comment</t>
  </si>
  <si>
    <t>Fixed Correlator Code here</t>
  </si>
  <si>
    <t>2400 bps</t>
  </si>
  <si>
    <t>with receiver set to i</t>
  </si>
  <si>
    <t>7-I transmitter</t>
  </si>
  <si>
    <t>7-I both</t>
  </si>
  <si>
    <t>2400bps</t>
  </si>
  <si>
    <t>discarded</t>
  </si>
  <si>
    <t>in meters</t>
  </si>
  <si>
    <t>meters</t>
  </si>
  <si>
    <t>in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</si>
</sst>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12"/>
      <color rgb="FF202124"/>
      <name val="Arial"/>
      <family val="2"/>
    </font>
    <font>
      <sz val="8"/>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cellStyleXfs>
  <cellXfs count="6">
    <xf numFmtId="0" fontId="0" fillId="0" borderId="0" xfId="0"/>
    <xf numFmtId="0" fontId="4" fillId="0" borderId="0" xfId="0" applyFont="1"/>
    <xf numFmtId="0" fontId="3" fillId="4" borderId="1" xfId="3"/>
    <xf numFmtId="0" fontId="1" fillId="2" borderId="0" xfId="1"/>
    <xf numFmtId="0" fontId="2" fillId="3" borderId="1" xfId="2" applyBorder="1"/>
    <xf numFmtId="0" fontId="0" fillId="0" borderId="0" xfId="0" applyAlignment="1">
      <alignment horizontal="center" wrapText="1"/>
    </xf>
  </cellXfs>
  <cellStyles count="4">
    <cellStyle name="Check Cell" xfId="3" builtinId="2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clusteredColumn" uniqueId="{442811EC-344D-44A9-AD73-AF7FABCB0E24}">
          <cx:dataId val="0"/>
          <cx:layoutPr>
            <cx:binning intervalClosed="r">
              <cx:binCount val="5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plotArea>
      <cx:plotAreaRegion>
        <cx:series layoutId="clusteredColumn" uniqueId="{344DC2C3-A987-454B-A999-6BFAA78E0E27}">
          <cx:dataId val="0"/>
          <cx:layoutPr>
            <cx:binning intervalClosed="r">
              <cx:binCount val="15"/>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C4EB312D-777D-44BE-8C16-0A09527D2CCB}">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BC7DEE61-2475-4209-8D09-D037083AD95A}">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Average delay Jitter at 2400 bps with bit correction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delay Jitter at 2400 bps with bit correction</a:t>
          </a:r>
        </a:p>
      </cx:txPr>
    </cx:title>
    <cx:plotArea>
      <cx:plotAreaRegion>
        <cx:series layoutId="clusteredColumn" uniqueId="{EA46786F-FAC6-4EA6-8581-B5C5EC3495F6}">
          <cx:dataId val="0"/>
          <cx:layoutPr>
            <cx:binning intervalClosed="r">
              <cx:binCount val="100"/>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_xlchart.v1.1</cx:f>
      </cx:numDim>
    </cx:data>
  </cx:chartData>
  <cx:chart>
    <cx:title pos="t" align="ctr" overlay="0">
      <cx:tx>
        <cx:txData>
          <cx:v>Average delay jitter at 2400bps without any bit correction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delay jitter at 2400bps without any bit correction</a:t>
          </a:r>
        </a:p>
      </cx:txPr>
    </cx:title>
    <cx:plotArea>
      <cx:plotAreaRegion>
        <cx:series layoutId="clusteredColumn" uniqueId="{DA726415-F22F-401B-81EE-92132FFB5794}" formatIdx="0">
          <cx:dataId val="0"/>
          <cx:layoutPr>
            <cx:binning intervalClosed="r">
              <cx:binCount val="250"/>
            </cx:binning>
          </cx:layoutPr>
        </cx:series>
        <cx:series layoutId="clusteredColumn" hidden="1" uniqueId="{00000001-71C5-41E2-948C-5C7E9B40E660}" formatIdx="1">
          <cx:tx>
            <cx:txData>
              <cx:f/>
              <cx:v>wrong values</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16</xdr:col>
      <xdr:colOff>1159810</xdr:colOff>
      <xdr:row>662</xdr:row>
      <xdr:rowOff>12326</xdr:rowOff>
    </xdr:from>
    <xdr:to>
      <xdr:col>19</xdr:col>
      <xdr:colOff>1966633</xdr:colOff>
      <xdr:row>676</xdr:row>
      <xdr:rowOff>88526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E4DC994-1531-BD44-E4DF-2FB213748D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239510" y="126590051"/>
              <a:ext cx="4816848"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2224367</xdr:colOff>
      <xdr:row>673</xdr:row>
      <xdr:rowOff>12326</xdr:rowOff>
    </xdr:from>
    <xdr:to>
      <xdr:col>13</xdr:col>
      <xdr:colOff>2246779</xdr:colOff>
      <xdr:row>687</xdr:row>
      <xdr:rowOff>88526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01E53F-4100-BA2D-B4E8-ABB9E83EA0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97767" y="128685551"/>
              <a:ext cx="4565837"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823632</xdr:colOff>
      <xdr:row>647</xdr:row>
      <xdr:rowOff>68355</xdr:rowOff>
    </xdr:from>
    <xdr:to>
      <xdr:col>14</xdr:col>
      <xdr:colOff>341779</xdr:colOff>
      <xdr:row>661</xdr:row>
      <xdr:rowOff>144555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B1B8709-360E-20AD-F223-964FA42F23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97407" y="123788580"/>
              <a:ext cx="4566397"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1439955</xdr:colOff>
      <xdr:row>648</xdr:row>
      <xdr:rowOff>68355</xdr:rowOff>
    </xdr:from>
    <xdr:to>
      <xdr:col>15</xdr:col>
      <xdr:colOff>453838</xdr:colOff>
      <xdr:row>662</xdr:row>
      <xdr:rowOff>144555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3B284F6-5664-885A-3371-B13396A077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756780" y="123979080"/>
              <a:ext cx="4566958"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237565</xdr:colOff>
      <xdr:row>729</xdr:row>
      <xdr:rowOff>184896</xdr:rowOff>
    </xdr:from>
    <xdr:to>
      <xdr:col>21</xdr:col>
      <xdr:colOff>575422</xdr:colOff>
      <xdr:row>744</xdr:row>
      <xdr:rowOff>70596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66B10BF-B2FC-1E1E-31A7-E0A7B6E80B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0555640" y="139526121"/>
              <a:ext cx="4814607"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22414</xdr:colOff>
      <xdr:row>729</xdr:row>
      <xdr:rowOff>169209</xdr:rowOff>
    </xdr:from>
    <xdr:to>
      <xdr:col>17</xdr:col>
      <xdr:colOff>145678</xdr:colOff>
      <xdr:row>744</xdr:row>
      <xdr:rowOff>54909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CC3C6F6-5D6B-D4B2-1AE3-C6A44D5A30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892314" y="139510434"/>
              <a:ext cx="4571439"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2EF8-DB8E-4146-B0AC-4834A80A8BB5}">
  <dimension ref="A1:AA1053"/>
  <sheetViews>
    <sheetView tabSelected="1" topLeftCell="L729" zoomScale="85" zoomScaleNormal="85" workbookViewId="0">
      <selection activeCell="S753" sqref="S753"/>
    </sheetView>
  </sheetViews>
  <sheetFormatPr defaultRowHeight="15" x14ac:dyDescent="0.25"/>
  <cols>
    <col min="1" max="1" width="25.85546875" customWidth="1"/>
    <col min="2" max="2" width="16.140625" customWidth="1"/>
    <col min="8" max="8" width="33.28515625" customWidth="1"/>
    <col min="9" max="9" width="39.28515625" customWidth="1"/>
    <col min="10" max="10" width="40.7109375" customWidth="1"/>
    <col min="11" max="11" width="35.5703125" customWidth="1"/>
    <col min="12" max="12" width="45" customWidth="1"/>
    <col min="13" max="13" width="23.140625" customWidth="1"/>
    <col min="14" max="14" width="52.5703125" customWidth="1"/>
    <col min="15" max="15" width="30.7109375" customWidth="1"/>
    <col min="16" max="16" width="33.140625" customWidth="1"/>
    <col min="17" max="17" width="33.5703125" customWidth="1"/>
    <col min="18" max="18" width="13.7109375" customWidth="1"/>
    <col min="19" max="19" width="12.85546875" customWidth="1"/>
    <col min="20" max="20" width="31.42578125" customWidth="1"/>
  </cols>
  <sheetData>
    <row r="1" spans="1:16" x14ac:dyDescent="0.25">
      <c r="A1">
        <v>3003574434</v>
      </c>
      <c r="F1" t="s">
        <v>0</v>
      </c>
      <c r="H1" t="s">
        <v>1</v>
      </c>
      <c r="I1" t="s">
        <v>2</v>
      </c>
    </row>
    <row r="2" spans="1:16" ht="15.75" x14ac:dyDescent="0.25">
      <c r="A2">
        <v>2955574286</v>
      </c>
      <c r="B2">
        <f>A2-A1</f>
        <v>-48000148</v>
      </c>
      <c r="F2">
        <f>E2*4</f>
        <v>0</v>
      </c>
      <c r="H2">
        <v>3619241768</v>
      </c>
      <c r="I2" s="1">
        <v>3618238803</v>
      </c>
      <c r="J2">
        <f>H2-I2</f>
        <v>1002965</v>
      </c>
      <c r="K2">
        <f>1/4294967295</f>
        <v>2.3283064370807974E-10</v>
      </c>
      <c r="L2">
        <f>J2*K2*1000000</f>
        <v>233.5209865666742</v>
      </c>
      <c r="M2">
        <v>2248</v>
      </c>
      <c r="N2">
        <f>-(M2+L2)</f>
        <v>-2481.5209865666743</v>
      </c>
      <c r="O2">
        <f>AVERAGE(N2:N6)</f>
        <v>-2502.7540998940249</v>
      </c>
      <c r="P2">
        <f>N2-O2</f>
        <v>21.233113327350566</v>
      </c>
    </row>
    <row r="3" spans="1:16" x14ac:dyDescent="0.25">
      <c r="A3">
        <v>2907573386</v>
      </c>
      <c r="B3">
        <f t="shared" ref="B3:B5" si="0">A3-A2</f>
        <v>-48000900</v>
      </c>
      <c r="F3">
        <f t="shared" ref="F3:F6" si="1">E3*4</f>
        <v>0</v>
      </c>
      <c r="H3">
        <v>3616686249</v>
      </c>
      <c r="I3">
        <v>3615679829</v>
      </c>
      <c r="J3">
        <f t="shared" ref="J3:J6" si="2">H3-I3</f>
        <v>1006420</v>
      </c>
      <c r="K3">
        <f t="shared" ref="K3:K6" si="3">1/4294967295</f>
        <v>2.3283064370807974E-10</v>
      </c>
      <c r="L3">
        <f t="shared" ref="L3:L6" si="4">J3*K3*1000000</f>
        <v>234.32541644068561</v>
      </c>
      <c r="M3">
        <v>2798</v>
      </c>
      <c r="N3">
        <f>L3-M3</f>
        <v>-2563.6745835593142</v>
      </c>
      <c r="O3">
        <v>-2502.7540998940249</v>
      </c>
      <c r="P3">
        <f t="shared" ref="P3:P6" si="5">N3-O3</f>
        <v>-60.920483665289339</v>
      </c>
    </row>
    <row r="4" spans="1:16" x14ac:dyDescent="0.25">
      <c r="A4">
        <v>2859574518</v>
      </c>
      <c r="B4">
        <f t="shared" si="0"/>
        <v>-47998868</v>
      </c>
      <c r="F4">
        <f t="shared" si="1"/>
        <v>0</v>
      </c>
      <c r="H4">
        <v>3614130397</v>
      </c>
      <c r="I4">
        <v>3613140845</v>
      </c>
      <c r="J4">
        <f t="shared" si="2"/>
        <v>989552</v>
      </c>
      <c r="K4">
        <f t="shared" si="3"/>
        <v>2.3283064370807974E-10</v>
      </c>
      <c r="L4">
        <f t="shared" si="4"/>
        <v>230.39802914261773</v>
      </c>
      <c r="M4">
        <v>2631</v>
      </c>
      <c r="N4">
        <f t="shared" ref="N4:N6" si="6">L4-M4</f>
        <v>-2400.6019708573822</v>
      </c>
      <c r="O4">
        <v>-2502.7540998940249</v>
      </c>
      <c r="P4">
        <f t="shared" si="5"/>
        <v>102.15212903664269</v>
      </c>
    </row>
    <row r="5" spans="1:16" x14ac:dyDescent="0.25">
      <c r="A5">
        <v>2811572578</v>
      </c>
      <c r="B5">
        <f t="shared" si="0"/>
        <v>-48001940</v>
      </c>
      <c r="F5">
        <f t="shared" si="1"/>
        <v>0</v>
      </c>
      <c r="H5">
        <v>3611574571</v>
      </c>
      <c r="I5">
        <v>3610581871</v>
      </c>
      <c r="J5">
        <f t="shared" si="2"/>
        <v>992700</v>
      </c>
      <c r="K5">
        <f t="shared" si="3"/>
        <v>2.3283064370807974E-10</v>
      </c>
      <c r="L5">
        <f t="shared" si="4"/>
        <v>231.13098000901076</v>
      </c>
      <c r="M5">
        <v>2764</v>
      </c>
      <c r="N5">
        <f t="shared" si="6"/>
        <v>-2532.8690199909893</v>
      </c>
      <c r="O5">
        <v>-2502.7540998940249</v>
      </c>
      <c r="P5">
        <f t="shared" si="5"/>
        <v>-30.114920096964397</v>
      </c>
    </row>
    <row r="6" spans="1:16" x14ac:dyDescent="0.25">
      <c r="F6">
        <f t="shared" si="1"/>
        <v>0</v>
      </c>
      <c r="H6">
        <v>3609018883</v>
      </c>
      <c r="I6">
        <v>3608022897</v>
      </c>
      <c r="J6">
        <f t="shared" si="2"/>
        <v>995986</v>
      </c>
      <c r="K6">
        <f t="shared" si="3"/>
        <v>2.3283064370807974E-10</v>
      </c>
      <c r="L6">
        <f t="shared" si="4"/>
        <v>231.89606150423552</v>
      </c>
      <c r="M6">
        <v>2767</v>
      </c>
      <c r="N6">
        <f t="shared" si="6"/>
        <v>-2535.1039384957644</v>
      </c>
      <c r="O6">
        <v>-2502.7540998940249</v>
      </c>
      <c r="P6">
        <f t="shared" si="5"/>
        <v>-32.349838601739521</v>
      </c>
    </row>
    <row r="13" spans="1:16" x14ac:dyDescent="0.25">
      <c r="H13">
        <v>3080165901</v>
      </c>
      <c r="I13">
        <v>3079178039</v>
      </c>
      <c r="J13">
        <f>H13-I13</f>
        <v>987862</v>
      </c>
      <c r="K13">
        <f>1/4294967295</f>
        <v>2.3283064370807974E-10</v>
      </c>
      <c r="L13">
        <f>J13*K13*1000000</f>
        <v>230.00454535475106</v>
      </c>
      <c r="M13">
        <v>2764</v>
      </c>
    </row>
    <row r="14" spans="1:16" x14ac:dyDescent="0.25">
      <c r="H14">
        <v>3085277659</v>
      </c>
      <c r="I14">
        <v>3084275181</v>
      </c>
      <c r="J14">
        <f t="shared" ref="J14:J17" si="7">H14-I14</f>
        <v>1002478</v>
      </c>
      <c r="K14">
        <f t="shared" ref="K14:K17" si="8">1/4294967295</f>
        <v>2.3283064370807974E-10</v>
      </c>
      <c r="L14">
        <f t="shared" ref="L14:L17" si="9">J14*K14*1000000</f>
        <v>233.40759804318836</v>
      </c>
      <c r="M14">
        <v>2793</v>
      </c>
    </row>
    <row r="15" spans="1:16" x14ac:dyDescent="0.25">
      <c r="H15">
        <v>3082721613</v>
      </c>
      <c r="I15">
        <v>3081697034</v>
      </c>
      <c r="J15">
        <f t="shared" si="7"/>
        <v>1024579</v>
      </c>
      <c r="K15">
        <f t="shared" si="8"/>
        <v>2.3283064370807974E-10</v>
      </c>
      <c r="L15">
        <f t="shared" si="9"/>
        <v>238.55338809978062</v>
      </c>
      <c r="M15">
        <v>2314</v>
      </c>
    </row>
    <row r="16" spans="1:16" x14ac:dyDescent="0.25">
      <c r="H16">
        <v>3080165901</v>
      </c>
      <c r="I16">
        <v>3079178039</v>
      </c>
      <c r="J16">
        <f t="shared" si="7"/>
        <v>987862</v>
      </c>
      <c r="K16">
        <f t="shared" si="8"/>
        <v>2.3283064370807974E-10</v>
      </c>
      <c r="L16">
        <f t="shared" si="9"/>
        <v>230.00454535475106</v>
      </c>
      <c r="M16">
        <v>2109</v>
      </c>
    </row>
    <row r="17" spans="8:16" x14ac:dyDescent="0.25">
      <c r="H17">
        <v>3077610150</v>
      </c>
      <c r="I17">
        <v>3076619065</v>
      </c>
      <c r="J17">
        <f t="shared" si="7"/>
        <v>991085</v>
      </c>
      <c r="K17">
        <f t="shared" si="8"/>
        <v>2.3283064370807974E-10</v>
      </c>
      <c r="L17">
        <f t="shared" si="9"/>
        <v>230.75495851942222</v>
      </c>
      <c r="M17">
        <v>1982</v>
      </c>
    </row>
    <row r="23" spans="8:16" x14ac:dyDescent="0.25">
      <c r="L23" t="s">
        <v>0</v>
      </c>
      <c r="M23" t="s">
        <v>3</v>
      </c>
      <c r="N23" t="s">
        <v>4</v>
      </c>
    </row>
    <row r="24" spans="8:16" x14ac:dyDescent="0.25">
      <c r="J24">
        <f>H24-I24</f>
        <v>0</v>
      </c>
      <c r="K24">
        <f>1/4294967295</f>
        <v>2.3283064370807974E-10</v>
      </c>
      <c r="L24">
        <f>J24*K24*1000000</f>
        <v>0</v>
      </c>
      <c r="N24">
        <f>M24*4</f>
        <v>0</v>
      </c>
    </row>
    <row r="25" spans="8:16" x14ac:dyDescent="0.25">
      <c r="H25">
        <v>3459878635</v>
      </c>
      <c r="I25">
        <v>3449835669</v>
      </c>
      <c r="J25">
        <f t="shared" ref="J25:J28" si="10">H25-I25</f>
        <v>10042966</v>
      </c>
      <c r="K25">
        <f t="shared" ref="K25:K28" si="11">1/4294967295</f>
        <v>2.3283064370807974E-10</v>
      </c>
      <c r="L25">
        <f>J25*K25*1000000</f>
        <v>2338.3102385183588</v>
      </c>
      <c r="M25">
        <v>92404</v>
      </c>
      <c r="N25">
        <f t="shared" ref="N25:N26" si="12">M25*4</f>
        <v>369616</v>
      </c>
      <c r="O25">
        <f>N26-N25</f>
        <v>-2660</v>
      </c>
    </row>
    <row r="26" spans="8:16" x14ac:dyDescent="0.25">
      <c r="H26">
        <v>3439432265</v>
      </c>
      <c r="I26">
        <v>3429357099</v>
      </c>
      <c r="J26">
        <f t="shared" si="10"/>
        <v>10075166</v>
      </c>
      <c r="K26">
        <f t="shared" si="11"/>
        <v>2.3283064370807974E-10</v>
      </c>
      <c r="L26">
        <f t="shared" ref="L26:L28" si="13">J26*K26*1000000</f>
        <v>2345.8073852457592</v>
      </c>
      <c r="M26">
        <v>91739</v>
      </c>
      <c r="N26">
        <f t="shared" si="12"/>
        <v>366956</v>
      </c>
    </row>
    <row r="27" spans="8:16" x14ac:dyDescent="0.25">
      <c r="J27">
        <f t="shared" si="10"/>
        <v>0</v>
      </c>
      <c r="K27">
        <f t="shared" si="11"/>
        <v>2.3283064370807974E-10</v>
      </c>
      <c r="L27">
        <f t="shared" si="13"/>
        <v>0</v>
      </c>
    </row>
    <row r="28" spans="8:16" x14ac:dyDescent="0.25">
      <c r="J28">
        <f t="shared" si="10"/>
        <v>0</v>
      </c>
      <c r="K28">
        <f t="shared" si="11"/>
        <v>2.3283064370807974E-10</v>
      </c>
      <c r="L28">
        <f t="shared" si="13"/>
        <v>0</v>
      </c>
    </row>
    <row r="31" spans="8:16" x14ac:dyDescent="0.25">
      <c r="P31" t="s">
        <v>4</v>
      </c>
    </row>
    <row r="32" spans="8:16" x14ac:dyDescent="0.25">
      <c r="J32">
        <v>9858781</v>
      </c>
      <c r="K32">
        <f>1/4294967295</f>
        <v>2.3283064370807974E-10</v>
      </c>
      <c r="L32">
        <f>J32*K32</f>
        <v>2.2954263264069862E-3</v>
      </c>
      <c r="M32">
        <f>L32*1000000</f>
        <v>2295.4263264069864</v>
      </c>
      <c r="O32">
        <v>90013</v>
      </c>
      <c r="P32">
        <f>O32*4</f>
        <v>360052</v>
      </c>
    </row>
    <row r="33" spans="10:21" x14ac:dyDescent="0.25">
      <c r="J33">
        <v>9891632</v>
      </c>
      <c r="K33">
        <f t="shared" ref="K33:K36" si="14">1/4294967295</f>
        <v>2.3283064370807974E-10</v>
      </c>
      <c r="L33">
        <f t="shared" ref="L33:L36" si="15">J33*K33</f>
        <v>2.3030750458834402E-3</v>
      </c>
      <c r="M33">
        <f t="shared" ref="M33:M36" si="16">L33*1000000</f>
        <v>2303.07504588344</v>
      </c>
      <c r="O33">
        <v>92056</v>
      </c>
      <c r="P33">
        <f t="shared" ref="P33:P41" si="17">O33*4</f>
        <v>368224</v>
      </c>
    </row>
    <row r="34" spans="10:21" x14ac:dyDescent="0.25">
      <c r="J34">
        <v>9923162</v>
      </c>
      <c r="K34">
        <f t="shared" si="14"/>
        <v>2.3283064370807974E-10</v>
      </c>
      <c r="L34">
        <f t="shared" si="15"/>
        <v>2.3104161960795558E-3</v>
      </c>
      <c r="M34">
        <f t="shared" si="16"/>
        <v>2310.4161960795559</v>
      </c>
      <c r="O34">
        <v>91600</v>
      </c>
      <c r="P34">
        <f t="shared" si="17"/>
        <v>366400</v>
      </c>
    </row>
    <row r="35" spans="10:21" x14ac:dyDescent="0.25">
      <c r="J35">
        <v>9957723</v>
      </c>
      <c r="K35">
        <f t="shared" si="14"/>
        <v>2.3283064370807974E-10</v>
      </c>
      <c r="L35">
        <f t="shared" si="15"/>
        <v>2.3184630559567507E-3</v>
      </c>
      <c r="M35">
        <f t="shared" si="16"/>
        <v>2318.4630559567508</v>
      </c>
      <c r="O35">
        <v>92809</v>
      </c>
      <c r="P35">
        <f t="shared" si="17"/>
        <v>371236</v>
      </c>
    </row>
    <row r="36" spans="10:21" x14ac:dyDescent="0.25">
      <c r="J36">
        <v>9669903</v>
      </c>
      <c r="K36">
        <f t="shared" si="14"/>
        <v>2.3283064370807974E-10</v>
      </c>
      <c r="L36">
        <f t="shared" si="15"/>
        <v>2.2514497400846914E-3</v>
      </c>
      <c r="M36">
        <f t="shared" si="16"/>
        <v>2251.4497400846913</v>
      </c>
      <c r="O36">
        <v>90685</v>
      </c>
      <c r="P36">
        <f t="shared" si="17"/>
        <v>362740</v>
      </c>
    </row>
    <row r="37" spans="10:21" x14ac:dyDescent="0.25">
      <c r="O37">
        <v>91895</v>
      </c>
      <c r="P37">
        <f t="shared" si="17"/>
        <v>367580</v>
      </c>
    </row>
    <row r="38" spans="10:21" x14ac:dyDescent="0.25">
      <c r="O38">
        <v>91438</v>
      </c>
      <c r="P38">
        <f t="shared" si="17"/>
        <v>365752</v>
      </c>
    </row>
    <row r="39" spans="10:21" x14ac:dyDescent="0.25">
      <c r="O39">
        <v>90982</v>
      </c>
      <c r="P39">
        <f t="shared" si="17"/>
        <v>363928</v>
      </c>
    </row>
    <row r="40" spans="10:21" x14ac:dyDescent="0.25">
      <c r="O40">
        <v>90107</v>
      </c>
      <c r="P40">
        <f t="shared" si="17"/>
        <v>360428</v>
      </c>
    </row>
    <row r="41" spans="10:21" x14ac:dyDescent="0.25">
      <c r="O41">
        <v>89442</v>
      </c>
      <c r="P41">
        <f t="shared" si="17"/>
        <v>357768</v>
      </c>
    </row>
    <row r="44" spans="10:21" x14ac:dyDescent="0.25">
      <c r="L44" t="s">
        <v>5</v>
      </c>
      <c r="M44" t="s">
        <v>6</v>
      </c>
    </row>
    <row r="45" spans="10:21" x14ac:dyDescent="0.25">
      <c r="J45">
        <v>2308033</v>
      </c>
      <c r="K45">
        <f>1/4294967295</f>
        <v>2.3283064370807974E-10</v>
      </c>
      <c r="L45">
        <f>J45*K45</f>
        <v>5.3738080908949035E-4</v>
      </c>
      <c r="M45">
        <f>L45*1000000</f>
        <v>537.3808090894903</v>
      </c>
      <c r="N45">
        <f>M46-M45</f>
        <v>7.5318384933127618</v>
      </c>
      <c r="O45">
        <v>88134</v>
      </c>
      <c r="P45">
        <f>O45/250000</f>
        <v>0.35253600000000002</v>
      </c>
      <c r="Q45">
        <f>P45-L45</f>
        <v>0.35199861919091052</v>
      </c>
      <c r="R45">
        <f>Q45*1000000</f>
        <v>351998.61919091054</v>
      </c>
      <c r="S45">
        <f>AVEDEV(R45:R54)</f>
        <v>3138.2328778813185</v>
      </c>
      <c r="U45">
        <f>AVEDEV(P45:P54)*1000000</f>
        <v>3153.2000000000062</v>
      </c>
    </row>
    <row r="46" spans="10:21" x14ac:dyDescent="0.25">
      <c r="J46">
        <v>2340382</v>
      </c>
      <c r="K46">
        <f t="shared" ref="K46:K52" si="18">1/4294967295</f>
        <v>2.3283064370807974E-10</v>
      </c>
      <c r="L46">
        <f t="shared" ref="L46:L52" si="19">J46*K46</f>
        <v>5.4491264758280307E-4</v>
      </c>
      <c r="M46">
        <f t="shared" ref="M46:M52" si="20">L46*1000000</f>
        <v>544.91264758280306</v>
      </c>
      <c r="N46">
        <f t="shared" ref="N46:N52" si="21">M47-M46</f>
        <v>-66.943932340234483</v>
      </c>
      <c r="O46">
        <v>92049</v>
      </c>
      <c r="P46">
        <f t="shared" ref="P46:P54" si="22">O46/250000</f>
        <v>0.36819600000000002</v>
      </c>
      <c r="Q46">
        <f t="shared" ref="Q46:Q54" si="23">P46-L46</f>
        <v>0.36765108735241719</v>
      </c>
      <c r="R46">
        <f t="shared" ref="R46:R53" si="24">Q46*1000000</f>
        <v>367651.08735241718</v>
      </c>
    </row>
    <row r="47" spans="10:21" x14ac:dyDescent="0.25">
      <c r="J47">
        <v>2052860</v>
      </c>
      <c r="K47">
        <f t="shared" si="18"/>
        <v>2.3283064370807974E-10</v>
      </c>
      <c r="L47">
        <f t="shared" si="19"/>
        <v>4.7796871524256857E-4</v>
      </c>
      <c r="M47">
        <f t="shared" si="20"/>
        <v>477.96871524256858</v>
      </c>
      <c r="N47">
        <f t="shared" si="21"/>
        <v>7.5241550820703083</v>
      </c>
      <c r="O47">
        <v>90969</v>
      </c>
      <c r="P47">
        <f t="shared" si="22"/>
        <v>0.36387599999999998</v>
      </c>
      <c r="Q47">
        <f t="shared" si="23"/>
        <v>0.36339803128475739</v>
      </c>
      <c r="R47">
        <f t="shared" si="24"/>
        <v>363398.03128475737</v>
      </c>
    </row>
    <row r="48" spans="10:21" x14ac:dyDescent="0.25">
      <c r="J48">
        <v>2085176</v>
      </c>
      <c r="K48">
        <f t="shared" si="18"/>
        <v>2.3283064370807974E-10</v>
      </c>
      <c r="L48">
        <f t="shared" si="19"/>
        <v>4.8549287032463887E-4</v>
      </c>
      <c r="M48">
        <f t="shared" si="20"/>
        <v>485.49287032463889</v>
      </c>
      <c r="N48">
        <f t="shared" si="21"/>
        <v>7.5560528802582212</v>
      </c>
      <c r="O48">
        <v>90929</v>
      </c>
      <c r="P48">
        <f t="shared" si="22"/>
        <v>0.36371599999999998</v>
      </c>
      <c r="Q48">
        <f t="shared" si="23"/>
        <v>0.36323050712967536</v>
      </c>
      <c r="R48">
        <f t="shared" si="24"/>
        <v>363230.50712967536</v>
      </c>
    </row>
    <row r="49" spans="10:18" x14ac:dyDescent="0.25">
      <c r="J49">
        <v>2117629</v>
      </c>
      <c r="K49">
        <f t="shared" si="18"/>
        <v>2.3283064370807974E-10</v>
      </c>
      <c r="L49">
        <f t="shared" si="19"/>
        <v>4.9304892320489713E-4</v>
      </c>
      <c r="M49">
        <f t="shared" si="20"/>
        <v>493.04892320489711</v>
      </c>
      <c r="N49">
        <f t="shared" si="21"/>
        <v>7.5472053157974983</v>
      </c>
      <c r="O49">
        <v>90472</v>
      </c>
      <c r="P49">
        <f t="shared" si="22"/>
        <v>0.36188799999999999</v>
      </c>
      <c r="Q49">
        <f t="shared" si="23"/>
        <v>0.36139495107679509</v>
      </c>
      <c r="R49">
        <f t="shared" si="24"/>
        <v>361394.95107679511</v>
      </c>
    </row>
    <row r="50" spans="10:18" x14ac:dyDescent="0.25">
      <c r="J50">
        <v>2150044</v>
      </c>
      <c r="K50">
        <f t="shared" si="18"/>
        <v>2.3283064370807974E-10</v>
      </c>
      <c r="L50">
        <f t="shared" si="19"/>
        <v>5.0059612852069459E-4</v>
      </c>
      <c r="M50">
        <f t="shared" si="20"/>
        <v>500.59612852069461</v>
      </c>
      <c r="N50">
        <f t="shared" si="21"/>
        <v>7.5988937187005376</v>
      </c>
      <c r="O50">
        <v>92098</v>
      </c>
      <c r="P50">
        <f t="shared" si="22"/>
        <v>0.368392</v>
      </c>
      <c r="Q50">
        <f t="shared" si="23"/>
        <v>0.36789140387147928</v>
      </c>
      <c r="R50">
        <f t="shared" si="24"/>
        <v>367891.40387147927</v>
      </c>
    </row>
    <row r="51" spans="10:18" x14ac:dyDescent="0.25">
      <c r="J51">
        <v>2182681</v>
      </c>
      <c r="K51">
        <f t="shared" si="18"/>
        <v>2.3283064370807974E-10</v>
      </c>
      <c r="L51">
        <f t="shared" si="19"/>
        <v>5.0819502223939514E-4</v>
      </c>
      <c r="M51">
        <f t="shared" si="20"/>
        <v>508.19502223939514</v>
      </c>
      <c r="N51">
        <f t="shared" si="21"/>
        <v>81.663718466103091</v>
      </c>
      <c r="O51">
        <v>91639</v>
      </c>
      <c r="P51">
        <f t="shared" si="22"/>
        <v>0.36655599999999999</v>
      </c>
      <c r="Q51">
        <f t="shared" si="23"/>
        <v>0.36604780497776057</v>
      </c>
      <c r="R51">
        <f t="shared" si="24"/>
        <v>366047.80497776059</v>
      </c>
    </row>
    <row r="52" spans="10:18" x14ac:dyDescent="0.25">
      <c r="J52">
        <v>2533424</v>
      </c>
      <c r="K52">
        <f t="shared" si="18"/>
        <v>2.3283064370807974E-10</v>
      </c>
      <c r="L52">
        <f t="shared" si="19"/>
        <v>5.898587407054982E-4</v>
      </c>
      <c r="M52">
        <f t="shared" si="20"/>
        <v>589.85874070549824</v>
      </c>
      <c r="N52">
        <f t="shared" si="21"/>
        <v>-589.85874070549824</v>
      </c>
      <c r="O52">
        <v>91184</v>
      </c>
      <c r="P52">
        <f t="shared" si="22"/>
        <v>0.364736</v>
      </c>
      <c r="Q52">
        <f t="shared" si="23"/>
        <v>0.36414614125929451</v>
      </c>
      <c r="R52">
        <f t="shared" si="24"/>
        <v>364146.14125929453</v>
      </c>
    </row>
    <row r="53" spans="10:18" x14ac:dyDescent="0.25">
      <c r="O53">
        <v>90520</v>
      </c>
      <c r="P53">
        <f t="shared" si="22"/>
        <v>0.36208000000000001</v>
      </c>
      <c r="Q53">
        <f t="shared" si="23"/>
        <v>0.36208000000000001</v>
      </c>
      <c r="R53">
        <f t="shared" si="24"/>
        <v>362080</v>
      </c>
    </row>
    <row r="54" spans="10:18" x14ac:dyDescent="0.25">
      <c r="O54">
        <v>91937</v>
      </c>
      <c r="P54">
        <f t="shared" si="22"/>
        <v>0.36774800000000002</v>
      </c>
      <c r="Q54">
        <f t="shared" si="23"/>
        <v>0.36774800000000002</v>
      </c>
      <c r="R54">
        <f>Q54*1000000</f>
        <v>367748</v>
      </c>
    </row>
    <row r="55" spans="10:18" x14ac:dyDescent="0.25">
      <c r="O55">
        <v>2099345</v>
      </c>
    </row>
    <row r="62" spans="10:18" x14ac:dyDescent="0.25">
      <c r="J62" t="s">
        <v>7</v>
      </c>
      <c r="K62" t="s">
        <v>8</v>
      </c>
      <c r="L62" t="s">
        <v>9</v>
      </c>
      <c r="M62" t="s">
        <v>10</v>
      </c>
      <c r="N62" t="s">
        <v>11</v>
      </c>
      <c r="O62" t="s">
        <v>12</v>
      </c>
    </row>
    <row r="63" spans="10:18" x14ac:dyDescent="0.25">
      <c r="J63">
        <v>2320548</v>
      </c>
      <c r="K63">
        <f>1/48000000</f>
        <v>2.0833333333333335E-8</v>
      </c>
      <c r="L63">
        <f>J63*K63*1000000</f>
        <v>48344.750000000007</v>
      </c>
      <c r="M63">
        <v>90574</v>
      </c>
      <c r="N63">
        <f>M63*4</f>
        <v>362296</v>
      </c>
      <c r="O63">
        <f>N63-L63</f>
        <v>313951.25</v>
      </c>
      <c r="P63">
        <f>AVEDEV(O64:O68)</f>
        <v>897.4016666666605</v>
      </c>
      <c r="Q63">
        <f>AVEDEV(N64:N68)</f>
        <v>1832.6400000000024</v>
      </c>
    </row>
    <row r="64" spans="10:18" x14ac:dyDescent="0.25">
      <c r="J64">
        <v>2035437</v>
      </c>
      <c r="K64">
        <f t="shared" ref="K64:K69" si="25">1/48000000</f>
        <v>2.0833333333333335E-8</v>
      </c>
      <c r="L64">
        <f t="shared" ref="L64:L70" si="26">J64*K64*1000000</f>
        <v>42404.9375</v>
      </c>
      <c r="M64">
        <v>91031</v>
      </c>
      <c r="N64">
        <f t="shared" ref="N64:N69" si="27">M64*4</f>
        <v>364124</v>
      </c>
      <c r="O64">
        <f t="shared" ref="O64:O69" si="28">N64-L64</f>
        <v>321719.0625</v>
      </c>
    </row>
    <row r="65" spans="10:16" x14ac:dyDescent="0.25">
      <c r="J65">
        <v>2067918</v>
      </c>
      <c r="K65">
        <f t="shared" si="25"/>
        <v>2.0833333333333335E-8</v>
      </c>
      <c r="L65">
        <f t="shared" si="26"/>
        <v>43081.625000000007</v>
      </c>
      <c r="M65">
        <v>91488</v>
      </c>
      <c r="N65">
        <f t="shared" si="27"/>
        <v>365952</v>
      </c>
      <c r="O65">
        <f t="shared" si="28"/>
        <v>322870.375</v>
      </c>
    </row>
    <row r="66" spans="10:16" x14ac:dyDescent="0.25">
      <c r="J66">
        <v>2102766</v>
      </c>
      <c r="K66">
        <f t="shared" si="25"/>
        <v>2.0833333333333335E-8</v>
      </c>
      <c r="L66">
        <f t="shared" si="26"/>
        <v>43807.625</v>
      </c>
      <c r="M66">
        <v>91945</v>
      </c>
      <c r="N66">
        <f t="shared" si="27"/>
        <v>367780</v>
      </c>
      <c r="O66">
        <f t="shared" si="28"/>
        <v>323972.375</v>
      </c>
    </row>
    <row r="67" spans="10:16" x14ac:dyDescent="0.25">
      <c r="J67">
        <v>2135267</v>
      </c>
      <c r="K67">
        <f t="shared" si="25"/>
        <v>2.0833333333333335E-8</v>
      </c>
      <c r="L67">
        <f t="shared" si="26"/>
        <v>44484.729166666664</v>
      </c>
      <c r="M67">
        <v>92200</v>
      </c>
      <c r="N67">
        <f t="shared" si="27"/>
        <v>368800</v>
      </c>
      <c r="O67">
        <f t="shared" si="28"/>
        <v>324315.27083333331</v>
      </c>
    </row>
    <row r="68" spans="10:16" x14ac:dyDescent="0.25">
      <c r="J68">
        <v>2197571</v>
      </c>
      <c r="K68">
        <f t="shared" si="25"/>
        <v>2.0833333333333335E-8</v>
      </c>
      <c r="L68">
        <f t="shared" si="26"/>
        <v>45782.729166666664</v>
      </c>
      <c r="M68">
        <v>92497</v>
      </c>
      <c r="N68">
        <f t="shared" si="27"/>
        <v>369988</v>
      </c>
      <c r="O68">
        <f t="shared" si="28"/>
        <v>324205.27083333331</v>
      </c>
    </row>
    <row r="69" spans="10:16" x14ac:dyDescent="0.25">
      <c r="J69">
        <v>1269480</v>
      </c>
      <c r="K69">
        <f t="shared" si="25"/>
        <v>2.0833333333333335E-8</v>
      </c>
      <c r="L69">
        <f t="shared" si="26"/>
        <v>26447.500000000004</v>
      </c>
      <c r="M69">
        <v>92953</v>
      </c>
      <c r="N69">
        <f t="shared" si="27"/>
        <v>371812</v>
      </c>
      <c r="O69">
        <f t="shared" si="28"/>
        <v>345364.5</v>
      </c>
    </row>
    <row r="70" spans="10:16" x14ac:dyDescent="0.25">
      <c r="L70">
        <f t="shared" si="26"/>
        <v>0</v>
      </c>
    </row>
    <row r="75" spans="10:16" x14ac:dyDescent="0.25">
      <c r="J75">
        <v>2516256</v>
      </c>
      <c r="K75">
        <f>1/48000000</f>
        <v>2.0833333333333335E-8</v>
      </c>
      <c r="L75">
        <f>J75*K75</f>
        <v>5.2422000000000003E-2</v>
      </c>
      <c r="M75">
        <f>L75*1000000</f>
        <v>52422</v>
      </c>
      <c r="N75">
        <v>92557</v>
      </c>
      <c r="O75">
        <f>N75*4</f>
        <v>370228</v>
      </c>
      <c r="P75">
        <f>O75-M75</f>
        <v>317806</v>
      </c>
    </row>
    <row r="76" spans="10:16" x14ac:dyDescent="0.25">
      <c r="J76">
        <v>2548527</v>
      </c>
      <c r="K76">
        <f>1/48000000</f>
        <v>2.0833333333333335E-8</v>
      </c>
      <c r="L76">
        <f t="shared" ref="L76:L84" si="29">J76*K76</f>
        <v>5.3094312500000004E-2</v>
      </c>
      <c r="M76">
        <f t="shared" ref="M76:M84" si="30">L76*1000000</f>
        <v>53094.312500000007</v>
      </c>
      <c r="N76">
        <v>91893</v>
      </c>
      <c r="O76">
        <f t="shared" ref="O76:O84" si="31">N76*4</f>
        <v>367572</v>
      </c>
      <c r="P76">
        <f t="shared" ref="P76:P84" si="32">O76-M76</f>
        <v>314477.6875</v>
      </c>
    </row>
    <row r="77" spans="10:16" x14ac:dyDescent="0.25">
      <c r="J77">
        <v>2580940</v>
      </c>
      <c r="K77">
        <f t="shared" ref="K77:K84" si="33">1/48000000</f>
        <v>2.0833333333333335E-8</v>
      </c>
      <c r="L77">
        <f t="shared" si="29"/>
        <v>5.3769583333333336E-2</v>
      </c>
      <c r="M77">
        <f t="shared" si="30"/>
        <v>53769.583333333336</v>
      </c>
      <c r="N77">
        <v>91644</v>
      </c>
      <c r="O77">
        <f t="shared" si="31"/>
        <v>366576</v>
      </c>
      <c r="P77">
        <f t="shared" si="32"/>
        <v>312806.41666666669</v>
      </c>
    </row>
    <row r="78" spans="10:16" x14ac:dyDescent="0.25">
      <c r="J78">
        <v>2613603</v>
      </c>
      <c r="K78">
        <f t="shared" si="33"/>
        <v>2.0833333333333335E-8</v>
      </c>
      <c r="L78">
        <f t="shared" si="29"/>
        <v>5.44500625E-2</v>
      </c>
      <c r="M78">
        <f t="shared" si="30"/>
        <v>54450.0625</v>
      </c>
      <c r="N78">
        <v>93062</v>
      </c>
      <c r="O78">
        <f t="shared" si="31"/>
        <v>372248</v>
      </c>
      <c r="P78">
        <f t="shared" si="32"/>
        <v>317797.9375</v>
      </c>
    </row>
    <row r="79" spans="10:16" x14ac:dyDescent="0.25">
      <c r="J79">
        <v>2645895</v>
      </c>
      <c r="K79">
        <f t="shared" si="33"/>
        <v>2.0833333333333335E-8</v>
      </c>
      <c r="L79">
        <f t="shared" si="29"/>
        <v>5.51228125E-2</v>
      </c>
      <c r="M79">
        <f t="shared" si="30"/>
        <v>55122.8125</v>
      </c>
      <c r="N79">
        <v>92606</v>
      </c>
      <c r="O79">
        <f t="shared" si="31"/>
        <v>370424</v>
      </c>
      <c r="P79">
        <f t="shared" si="32"/>
        <v>315301.1875</v>
      </c>
    </row>
    <row r="80" spans="10:16" x14ac:dyDescent="0.25">
      <c r="J80">
        <v>2358292</v>
      </c>
      <c r="K80">
        <f t="shared" si="33"/>
        <v>2.0833333333333335E-8</v>
      </c>
      <c r="L80">
        <f t="shared" si="29"/>
        <v>4.9131083333333339E-2</v>
      </c>
      <c r="M80">
        <f t="shared" si="30"/>
        <v>49131.083333333336</v>
      </c>
      <c r="N80">
        <v>91940</v>
      </c>
      <c r="O80">
        <f t="shared" si="31"/>
        <v>367760</v>
      </c>
      <c r="P80">
        <f t="shared" si="32"/>
        <v>318628.91666666669</v>
      </c>
    </row>
    <row r="81" spans="10:16" x14ac:dyDescent="0.25">
      <c r="J81">
        <v>2390805</v>
      </c>
      <c r="K81">
        <f t="shared" si="33"/>
        <v>2.0833333333333335E-8</v>
      </c>
      <c r="L81">
        <f t="shared" si="29"/>
        <v>4.9808437500000004E-2</v>
      </c>
      <c r="M81">
        <f t="shared" si="30"/>
        <v>49808.437500000007</v>
      </c>
      <c r="N81">
        <v>91483</v>
      </c>
      <c r="O81">
        <f t="shared" si="31"/>
        <v>365932</v>
      </c>
      <c r="P81">
        <f t="shared" si="32"/>
        <v>316123.5625</v>
      </c>
    </row>
    <row r="82" spans="10:16" x14ac:dyDescent="0.25">
      <c r="J82">
        <v>2741851</v>
      </c>
      <c r="K82">
        <f t="shared" si="33"/>
        <v>2.0833333333333335E-8</v>
      </c>
      <c r="L82">
        <f t="shared" si="29"/>
        <v>5.7121895833333339E-2</v>
      </c>
      <c r="M82">
        <f t="shared" si="30"/>
        <v>57121.895833333336</v>
      </c>
      <c r="N82">
        <v>91234</v>
      </c>
      <c r="O82">
        <f t="shared" si="31"/>
        <v>364936</v>
      </c>
      <c r="P82">
        <f t="shared" si="32"/>
        <v>307814.10416666669</v>
      </c>
    </row>
    <row r="83" spans="10:16" x14ac:dyDescent="0.25">
      <c r="J83">
        <v>2454215</v>
      </c>
      <c r="K83">
        <f t="shared" si="33"/>
        <v>2.0833333333333335E-8</v>
      </c>
      <c r="L83">
        <f t="shared" si="29"/>
        <v>5.1129479166666672E-2</v>
      </c>
      <c r="M83">
        <f t="shared" si="30"/>
        <v>51129.479166666672</v>
      </c>
      <c r="N83">
        <v>90568</v>
      </c>
      <c r="O83">
        <f t="shared" si="31"/>
        <v>362272</v>
      </c>
      <c r="P83">
        <f t="shared" si="32"/>
        <v>311142.52083333331</v>
      </c>
    </row>
    <row r="84" spans="10:16" x14ac:dyDescent="0.25">
      <c r="J84">
        <v>8558746</v>
      </c>
      <c r="K84">
        <f t="shared" si="33"/>
        <v>2.0833333333333335E-8</v>
      </c>
      <c r="L84">
        <f t="shared" si="29"/>
        <v>0.17830720833333336</v>
      </c>
      <c r="M84">
        <f t="shared" si="30"/>
        <v>178307.20833333334</v>
      </c>
      <c r="N84">
        <v>89903</v>
      </c>
      <c r="O84">
        <f t="shared" si="31"/>
        <v>359612</v>
      </c>
      <c r="P84">
        <f t="shared" si="32"/>
        <v>181304.79166666666</v>
      </c>
    </row>
    <row r="96" spans="10:16" x14ac:dyDescent="0.25">
      <c r="K96">
        <f>1/48000000</f>
        <v>2.0833333333333335E-8</v>
      </c>
      <c r="L96">
        <f>J96*K96</f>
        <v>0</v>
      </c>
      <c r="M96">
        <f>L96*1000000</f>
        <v>0</v>
      </c>
      <c r="N96">
        <v>90711</v>
      </c>
      <c r="O96">
        <f>N96*4</f>
        <v>362844</v>
      </c>
      <c r="P96">
        <f>O96-M96</f>
        <v>362844</v>
      </c>
    </row>
    <row r="97" spans="10:18" x14ac:dyDescent="0.25">
      <c r="K97">
        <f>1/48000000</f>
        <v>2.0833333333333335E-8</v>
      </c>
      <c r="L97">
        <f t="shared" ref="L97:L105" si="34">J97*K97</f>
        <v>0</v>
      </c>
      <c r="M97">
        <f t="shared" ref="M97:M105" si="35">L97*1000000</f>
        <v>0</v>
      </c>
      <c r="N97">
        <v>91919</v>
      </c>
      <c r="O97">
        <f t="shared" ref="O97:O105" si="36">N97*4</f>
        <v>367676</v>
      </c>
      <c r="P97">
        <f t="shared" ref="P97:P105" si="37">O97-M97</f>
        <v>367676</v>
      </c>
    </row>
    <row r="98" spans="10:18" x14ac:dyDescent="0.25">
      <c r="K98">
        <f t="shared" ref="K98:K105" si="38">1/48000000</f>
        <v>2.0833333333333335E-8</v>
      </c>
      <c r="L98">
        <f t="shared" si="34"/>
        <v>0</v>
      </c>
      <c r="M98">
        <f t="shared" si="35"/>
        <v>0</v>
      </c>
      <c r="N98">
        <v>91463</v>
      </c>
      <c r="O98">
        <f t="shared" si="36"/>
        <v>365852</v>
      </c>
      <c r="P98">
        <f t="shared" si="37"/>
        <v>365852</v>
      </c>
    </row>
    <row r="99" spans="10:18" x14ac:dyDescent="0.25">
      <c r="K99">
        <f t="shared" si="38"/>
        <v>2.0833333333333335E-8</v>
      </c>
      <c r="L99">
        <f t="shared" si="34"/>
        <v>0</v>
      </c>
      <c r="M99">
        <f t="shared" si="35"/>
        <v>0</v>
      </c>
      <c r="N99">
        <v>91006</v>
      </c>
      <c r="O99">
        <f t="shared" si="36"/>
        <v>364024</v>
      </c>
      <c r="P99">
        <f t="shared" si="37"/>
        <v>364024</v>
      </c>
    </row>
    <row r="100" spans="10:18" x14ac:dyDescent="0.25">
      <c r="J100">
        <v>8835298</v>
      </c>
      <c r="K100">
        <f t="shared" si="38"/>
        <v>2.0833333333333335E-8</v>
      </c>
      <c r="L100">
        <f>J100*K100</f>
        <v>0.18406870833333333</v>
      </c>
      <c r="M100">
        <f t="shared" si="35"/>
        <v>184068.70833333334</v>
      </c>
      <c r="N100">
        <v>92215</v>
      </c>
      <c r="O100">
        <f t="shared" si="36"/>
        <v>368860</v>
      </c>
      <c r="P100">
        <f t="shared" si="37"/>
        <v>184791.29166666666</v>
      </c>
    </row>
    <row r="101" spans="10:18" x14ac:dyDescent="0.25">
      <c r="J101">
        <v>8867580</v>
      </c>
      <c r="K101">
        <f t="shared" si="38"/>
        <v>2.0833333333333335E-8</v>
      </c>
      <c r="L101">
        <f t="shared" si="34"/>
        <v>0.18474125000000002</v>
      </c>
      <c r="M101">
        <f t="shared" si="35"/>
        <v>184741.25000000003</v>
      </c>
      <c r="N101">
        <v>91966</v>
      </c>
      <c r="O101">
        <f t="shared" si="36"/>
        <v>367864</v>
      </c>
      <c r="P101">
        <f t="shared" si="37"/>
        <v>183122.74999999997</v>
      </c>
    </row>
    <row r="102" spans="10:18" x14ac:dyDescent="0.25">
      <c r="J102">
        <v>8897384</v>
      </c>
      <c r="K102">
        <f t="shared" si="38"/>
        <v>2.0833333333333335E-8</v>
      </c>
      <c r="L102">
        <f t="shared" si="34"/>
        <v>0.18536216666666669</v>
      </c>
      <c r="M102">
        <f t="shared" si="35"/>
        <v>185362.16666666669</v>
      </c>
      <c r="N102">
        <v>91719</v>
      </c>
      <c r="O102">
        <f t="shared" si="36"/>
        <v>366876</v>
      </c>
      <c r="P102">
        <f t="shared" si="37"/>
        <v>181513.83333333331</v>
      </c>
    </row>
    <row r="103" spans="10:18" x14ac:dyDescent="0.25">
      <c r="J103">
        <v>8931074</v>
      </c>
      <c r="K103">
        <f t="shared" si="38"/>
        <v>2.0833333333333335E-8</v>
      </c>
      <c r="L103">
        <f t="shared" si="34"/>
        <v>0.18606404166666668</v>
      </c>
      <c r="M103">
        <f t="shared" si="35"/>
        <v>186064.04166666669</v>
      </c>
      <c r="N103">
        <v>90637</v>
      </c>
      <c r="O103">
        <f t="shared" si="36"/>
        <v>362548</v>
      </c>
      <c r="P103">
        <f t="shared" si="37"/>
        <v>176483.95833333331</v>
      </c>
    </row>
    <row r="104" spans="10:18" x14ac:dyDescent="0.25">
      <c r="J104">
        <v>8643573</v>
      </c>
      <c r="K104">
        <f t="shared" si="38"/>
        <v>2.0833333333333335E-8</v>
      </c>
      <c r="L104">
        <f t="shared" si="34"/>
        <v>0.18007443750000002</v>
      </c>
      <c r="M104">
        <f t="shared" si="35"/>
        <v>180074.43750000003</v>
      </c>
      <c r="N104">
        <v>90596</v>
      </c>
      <c r="O104">
        <f t="shared" si="36"/>
        <v>362384</v>
      </c>
      <c r="P104">
        <f t="shared" si="37"/>
        <v>182309.56249999997</v>
      </c>
    </row>
    <row r="105" spans="10:18" x14ac:dyDescent="0.25">
      <c r="J105">
        <v>8675914</v>
      </c>
      <c r="K105">
        <f t="shared" si="38"/>
        <v>2.0833333333333335E-8</v>
      </c>
      <c r="L105">
        <f t="shared" si="34"/>
        <v>0.18074820833333335</v>
      </c>
      <c r="M105">
        <f t="shared" si="35"/>
        <v>180748.20833333334</v>
      </c>
      <c r="N105">
        <v>89931</v>
      </c>
      <c r="O105">
        <f t="shared" si="36"/>
        <v>359724</v>
      </c>
      <c r="P105">
        <f t="shared" si="37"/>
        <v>178975.79166666666</v>
      </c>
    </row>
    <row r="110" spans="10:18" x14ac:dyDescent="0.25">
      <c r="J110">
        <v>8762182</v>
      </c>
      <c r="K110">
        <f t="shared" ref="K110:K119" si="39">1/48000000</f>
        <v>2.0833333333333335E-8</v>
      </c>
      <c r="L110">
        <f>J110*K110</f>
        <v>0.18254545833333335</v>
      </c>
      <c r="M110">
        <f>L110*1000000</f>
        <v>182545.45833333334</v>
      </c>
      <c r="N110">
        <v>92049</v>
      </c>
      <c r="O110">
        <f>N110*4</f>
        <v>368196</v>
      </c>
      <c r="P110">
        <f>O110-M110</f>
        <v>185650.54166666666</v>
      </c>
      <c r="Q110">
        <f>AVEDEV(P110:P119)</f>
        <v>2812.4291666666686</v>
      </c>
      <c r="R110">
        <f>AVEDEV(O110:O119)</f>
        <v>2472</v>
      </c>
    </row>
    <row r="111" spans="10:18" x14ac:dyDescent="0.25">
      <c r="J111">
        <v>8797189</v>
      </c>
      <c r="K111">
        <f t="shared" si="39"/>
        <v>2.0833333333333335E-8</v>
      </c>
      <c r="L111">
        <f t="shared" ref="L111:L113" si="40">J111*K111</f>
        <v>0.18327477083333335</v>
      </c>
      <c r="M111">
        <f t="shared" ref="M111:M119" si="41">L111*1000000</f>
        <v>183274.77083333334</v>
      </c>
      <c r="N111">
        <v>91801</v>
      </c>
      <c r="O111">
        <f t="shared" ref="O111:O119" si="42">N111*4</f>
        <v>367204</v>
      </c>
      <c r="P111">
        <f t="shared" ref="P111:P119" si="43">O111-M111</f>
        <v>183929.22916666666</v>
      </c>
    </row>
    <row r="112" spans="10:18" x14ac:dyDescent="0.25">
      <c r="J112">
        <v>8829583</v>
      </c>
      <c r="K112">
        <f t="shared" si="39"/>
        <v>2.0833333333333335E-8</v>
      </c>
      <c r="L112">
        <f t="shared" si="40"/>
        <v>0.18394964583333334</v>
      </c>
      <c r="M112">
        <f t="shared" si="41"/>
        <v>183949.64583333334</v>
      </c>
      <c r="N112">
        <v>93633</v>
      </c>
      <c r="O112">
        <f t="shared" si="42"/>
        <v>374532</v>
      </c>
      <c r="P112">
        <f t="shared" si="43"/>
        <v>190582.35416666666</v>
      </c>
    </row>
    <row r="113" spans="10:19" x14ac:dyDescent="0.25">
      <c r="J113">
        <v>8859605</v>
      </c>
      <c r="K113">
        <f t="shared" si="39"/>
        <v>2.0833333333333335E-8</v>
      </c>
      <c r="L113">
        <f t="shared" si="40"/>
        <v>0.18457510416666667</v>
      </c>
      <c r="M113">
        <f t="shared" si="41"/>
        <v>184575.10416666666</v>
      </c>
      <c r="N113">
        <v>93176</v>
      </c>
      <c r="O113">
        <f t="shared" si="42"/>
        <v>372704</v>
      </c>
      <c r="P113">
        <f t="shared" si="43"/>
        <v>188128.89583333334</v>
      </c>
    </row>
    <row r="114" spans="10:19" x14ac:dyDescent="0.25">
      <c r="J114">
        <v>8894526</v>
      </c>
      <c r="K114">
        <f t="shared" si="39"/>
        <v>2.0833333333333335E-8</v>
      </c>
      <c r="L114">
        <f>J114*K114</f>
        <v>0.185302625</v>
      </c>
      <c r="M114">
        <f t="shared" si="41"/>
        <v>185302.625</v>
      </c>
      <c r="N114">
        <v>92096</v>
      </c>
      <c r="O114">
        <f t="shared" si="42"/>
        <v>368384</v>
      </c>
      <c r="P114">
        <f t="shared" si="43"/>
        <v>183081.375</v>
      </c>
    </row>
    <row r="115" spans="10:19" x14ac:dyDescent="0.25">
      <c r="J115">
        <v>8607033</v>
      </c>
      <c r="K115">
        <f t="shared" si="39"/>
        <v>2.0833333333333335E-8</v>
      </c>
      <c r="L115">
        <f t="shared" ref="L115:L119" si="44">J115*K115</f>
        <v>0.1793131875</v>
      </c>
      <c r="M115">
        <f t="shared" si="41"/>
        <v>179313.1875</v>
      </c>
      <c r="N115">
        <v>92239</v>
      </c>
      <c r="O115">
        <f t="shared" si="42"/>
        <v>368956</v>
      </c>
      <c r="P115">
        <f t="shared" si="43"/>
        <v>189642.8125</v>
      </c>
    </row>
    <row r="116" spans="10:19" x14ac:dyDescent="0.25">
      <c r="J116">
        <v>8636878</v>
      </c>
      <c r="K116">
        <f t="shared" si="39"/>
        <v>2.0833333333333335E-8</v>
      </c>
      <c r="L116">
        <f t="shared" si="44"/>
        <v>0.17993495833333334</v>
      </c>
      <c r="M116">
        <f t="shared" si="41"/>
        <v>179934.95833333334</v>
      </c>
      <c r="N116">
        <v>93682</v>
      </c>
      <c r="O116">
        <f t="shared" si="42"/>
        <v>374728</v>
      </c>
      <c r="P116">
        <f t="shared" si="43"/>
        <v>194793.04166666666</v>
      </c>
    </row>
    <row r="117" spans="10:19" x14ac:dyDescent="0.25">
      <c r="J117">
        <v>8987971</v>
      </c>
      <c r="K117">
        <f t="shared" si="39"/>
        <v>2.0833333333333335E-8</v>
      </c>
      <c r="L117">
        <f t="shared" si="44"/>
        <v>0.18724939583333333</v>
      </c>
      <c r="M117">
        <f t="shared" si="41"/>
        <v>187249.39583333334</v>
      </c>
      <c r="N117">
        <v>93223</v>
      </c>
      <c r="O117">
        <f t="shared" si="42"/>
        <v>372892</v>
      </c>
      <c r="P117">
        <f t="shared" si="43"/>
        <v>185642.60416666666</v>
      </c>
    </row>
    <row r="118" spans="10:19" x14ac:dyDescent="0.25">
      <c r="J118">
        <v>8700269</v>
      </c>
      <c r="K118">
        <f t="shared" si="39"/>
        <v>2.0833333333333335E-8</v>
      </c>
      <c r="L118">
        <f t="shared" si="44"/>
        <v>0.18125560416666667</v>
      </c>
      <c r="M118">
        <f t="shared" si="41"/>
        <v>181255.60416666666</v>
      </c>
      <c r="N118">
        <v>92751</v>
      </c>
      <c r="O118">
        <f t="shared" si="42"/>
        <v>371004</v>
      </c>
      <c r="P118">
        <f t="shared" si="43"/>
        <v>189748.39583333334</v>
      </c>
    </row>
    <row r="119" spans="10:19" x14ac:dyDescent="0.25">
      <c r="J119">
        <v>8732762</v>
      </c>
      <c r="K119">
        <f t="shared" si="39"/>
        <v>2.0833333333333335E-8</v>
      </c>
      <c r="L119">
        <f t="shared" si="44"/>
        <v>0.18193254166666667</v>
      </c>
      <c r="M119">
        <f t="shared" si="41"/>
        <v>181932.54166666666</v>
      </c>
      <c r="N119">
        <v>92100</v>
      </c>
      <c r="O119">
        <f t="shared" si="42"/>
        <v>368400</v>
      </c>
      <c r="P119">
        <f t="shared" si="43"/>
        <v>186467.45833333334</v>
      </c>
    </row>
    <row r="124" spans="10:19" x14ac:dyDescent="0.25">
      <c r="J124">
        <v>8806116</v>
      </c>
      <c r="K124">
        <f t="shared" ref="K124" si="45">1/48000000</f>
        <v>2.0833333333333335E-8</v>
      </c>
      <c r="L124">
        <f>J124*K124</f>
        <v>0.18346075000000001</v>
      </c>
      <c r="M124">
        <f>L124*1000000</f>
        <v>183460.75</v>
      </c>
      <c r="N124">
        <v>92443</v>
      </c>
      <c r="O124">
        <f>N124*4</f>
        <v>369772</v>
      </c>
      <c r="P124">
        <f>O125-O124</f>
        <v>1084</v>
      </c>
      <c r="Q124">
        <f>O124-M124</f>
        <v>186311.25</v>
      </c>
      <c r="R124">
        <f>M125-M124</f>
        <v>1864.125</v>
      </c>
      <c r="S124">
        <f>P124-R124</f>
        <v>-780.125</v>
      </c>
    </row>
    <row r="125" spans="10:19" x14ac:dyDescent="0.25">
      <c r="J125">
        <v>8895594</v>
      </c>
      <c r="K125">
        <f>K124</f>
        <v>2.0833333333333335E-8</v>
      </c>
      <c r="L125">
        <f t="shared" ref="L125" si="46">J125*K125</f>
        <v>0.185324875</v>
      </c>
      <c r="M125">
        <f t="shared" ref="M125" si="47">L125*1000000</f>
        <v>185324.875</v>
      </c>
      <c r="N125">
        <v>92714</v>
      </c>
      <c r="O125">
        <f>N125*4</f>
        <v>370856</v>
      </c>
      <c r="Q125">
        <f>O125-M125</f>
        <v>185531.125</v>
      </c>
    </row>
    <row r="130" spans="9:21" x14ac:dyDescent="0.25">
      <c r="J130">
        <v>4039545608</v>
      </c>
      <c r="K130">
        <f>J131-J130</f>
        <v>-2535</v>
      </c>
    </row>
    <row r="131" spans="9:21" x14ac:dyDescent="0.25">
      <c r="J131">
        <v>4039543073</v>
      </c>
      <c r="K131">
        <f>J131-J133</f>
        <v>8845675</v>
      </c>
      <c r="L131">
        <f>K131/48000000</f>
        <v>0.18428489583333332</v>
      </c>
    </row>
    <row r="133" spans="9:21" x14ac:dyDescent="0.25">
      <c r="J133">
        <v>4030697398</v>
      </c>
      <c r="K133">
        <f>J133-J134</f>
        <v>1280948</v>
      </c>
    </row>
    <row r="134" spans="9:21" x14ac:dyDescent="0.25">
      <c r="J134">
        <v>4029416450</v>
      </c>
      <c r="K134">
        <f>J130-J134</f>
        <v>10129158</v>
      </c>
      <c r="L134">
        <f>K134/48000000</f>
        <v>0.21102412500000001</v>
      </c>
    </row>
    <row r="136" spans="9:21" x14ac:dyDescent="0.25">
      <c r="O136" t="s">
        <v>16</v>
      </c>
      <c r="P136" t="s">
        <v>17</v>
      </c>
      <c r="Q136" t="s">
        <v>18</v>
      </c>
      <c r="T136" t="s">
        <v>19</v>
      </c>
    </row>
    <row r="137" spans="9:21" x14ac:dyDescent="0.25">
      <c r="J137">
        <v>2071666668</v>
      </c>
      <c r="K137">
        <f>J137-J140</f>
        <v>8838741</v>
      </c>
      <c r="L137">
        <f>K137/48000000</f>
        <v>0.1841404375</v>
      </c>
      <c r="N137">
        <v>90357</v>
      </c>
      <c r="O137">
        <f>N137/250000</f>
        <v>0.36142800000000003</v>
      </c>
      <c r="P137">
        <f>O137-L137</f>
        <v>0.17728756250000002</v>
      </c>
      <c r="Q137" t="s">
        <v>13</v>
      </c>
      <c r="R137">
        <f>P138-P137</f>
        <v>6.1791666666671796E-5</v>
      </c>
    </row>
    <row r="138" spans="9:21" x14ac:dyDescent="0.25">
      <c r="J138">
        <v>2071663702</v>
      </c>
      <c r="K138">
        <f>-(J140-J138)</f>
        <v>8835775</v>
      </c>
      <c r="L138">
        <f>K138/48000000</f>
        <v>0.18407864583333333</v>
      </c>
      <c r="M138">
        <f>L138-L131</f>
        <v>-2.0624999999999116E-4</v>
      </c>
      <c r="N138">
        <v>90357</v>
      </c>
      <c r="O138">
        <f>N138/250000</f>
        <v>0.36142800000000003</v>
      </c>
      <c r="P138">
        <f>O138-L138</f>
        <v>0.1773493541666667</v>
      </c>
      <c r="Q138" t="s">
        <v>14</v>
      </c>
      <c r="R138">
        <f>P140-P138</f>
        <v>-2.6680874999999993E-2</v>
      </c>
    </row>
    <row r="139" spans="9:21" x14ac:dyDescent="0.25">
      <c r="K139">
        <f>J138-J137</f>
        <v>-2966</v>
      </c>
    </row>
    <row r="140" spans="9:21" x14ac:dyDescent="0.25">
      <c r="J140">
        <v>2062827927</v>
      </c>
      <c r="K140">
        <f>-(J141-J138)</f>
        <v>10116457</v>
      </c>
      <c r="L140">
        <f>K140/48000000</f>
        <v>0.21075952083333332</v>
      </c>
      <c r="N140">
        <v>90357</v>
      </c>
      <c r="O140">
        <f t="shared" ref="O140:O141" si="48">N140/250000</f>
        <v>0.36142800000000003</v>
      </c>
      <c r="P140">
        <f>O137-L140</f>
        <v>0.1506684791666667</v>
      </c>
      <c r="Q140" t="s">
        <v>14</v>
      </c>
      <c r="R140">
        <f>P138-P140</f>
        <v>2.6680874999999993E-2</v>
      </c>
    </row>
    <row r="141" spans="9:21" x14ac:dyDescent="0.25">
      <c r="J141">
        <v>2061547245</v>
      </c>
      <c r="K141">
        <f>J137-J141</f>
        <v>10119423</v>
      </c>
      <c r="L141">
        <f>K141/48000000</f>
        <v>0.2108213125</v>
      </c>
      <c r="M141">
        <f>L141-L134</f>
        <v>-2.0281250000001028E-4</v>
      </c>
      <c r="N141">
        <v>90357</v>
      </c>
      <c r="O141">
        <f t="shared" si="48"/>
        <v>0.36142800000000003</v>
      </c>
      <c r="P141">
        <f>O138-L141</f>
        <v>0.15060668750000003</v>
      </c>
      <c r="Q141" t="s">
        <v>15</v>
      </c>
      <c r="R141">
        <f>P141-P140</f>
        <v>-6.1791666666671796E-5</v>
      </c>
    </row>
    <row r="142" spans="9:21" x14ac:dyDescent="0.25">
      <c r="K142">
        <f>J140-J141</f>
        <v>1280682</v>
      </c>
      <c r="T142">
        <f>-(P137-P144)</f>
        <v>1.3286562499999988E-2</v>
      </c>
      <c r="U142" t="s">
        <v>20</v>
      </c>
    </row>
    <row r="143" spans="9:21" x14ac:dyDescent="0.25">
      <c r="T143">
        <f t="shared" ref="T143:T146" si="49">-(P138-P145)</f>
        <v>1.3235187499999995E-2</v>
      </c>
      <c r="U143" t="s">
        <v>21</v>
      </c>
    </row>
    <row r="144" spans="9:21" x14ac:dyDescent="0.25">
      <c r="I144">
        <f>K133-K140</f>
        <v>-8835509</v>
      </c>
      <c r="J144">
        <v>1883769558</v>
      </c>
      <c r="K144">
        <f>J144-J147</f>
        <v>9010650</v>
      </c>
      <c r="L144">
        <f>K144/48000000</f>
        <v>0.18772187500000001</v>
      </c>
      <c r="M144">
        <f>L144-L137</f>
        <v>3.5814375000000065E-3</v>
      </c>
      <c r="N144">
        <v>94574</v>
      </c>
      <c r="O144">
        <f>N144/250000</f>
        <v>0.37829600000000002</v>
      </c>
      <c r="P144">
        <f>O144-L144</f>
        <v>0.19057412500000001</v>
      </c>
      <c r="Q144" t="s">
        <v>13</v>
      </c>
      <c r="R144">
        <f>P145-P144</f>
        <v>1.0416666666679397E-5</v>
      </c>
      <c r="T144">
        <f t="shared" si="49"/>
        <v>0</v>
      </c>
    </row>
    <row r="145" spans="9:20" x14ac:dyDescent="0.25">
      <c r="I145">
        <f>I144/48000000</f>
        <v>-0.18407310416666667</v>
      </c>
      <c r="J145">
        <v>1883769058</v>
      </c>
      <c r="K145">
        <f>-(J147-J145)</f>
        <v>9010150</v>
      </c>
      <c r="L145">
        <f>K145/48000000</f>
        <v>0.18771145833333333</v>
      </c>
      <c r="M145">
        <f>L145-L138</f>
        <v>3.6328124999999989E-3</v>
      </c>
      <c r="N145">
        <v>94574</v>
      </c>
      <c r="O145">
        <f>N145/250000</f>
        <v>0.37829600000000002</v>
      </c>
      <c r="P145">
        <f>O145-L145</f>
        <v>0.19058454166666669</v>
      </c>
      <c r="Q145" t="s">
        <v>14</v>
      </c>
      <c r="R145">
        <f>P147-P145</f>
        <v>-2.6675416666666674E-2</v>
      </c>
      <c r="T145">
        <f>-(P140-P147)</f>
        <v>1.3240645833333314E-2</v>
      </c>
    </row>
    <row r="146" spans="9:20" x14ac:dyDescent="0.25">
      <c r="K146">
        <f>J145-J144</f>
        <v>-500</v>
      </c>
      <c r="P146">
        <f t="shared" ref="P146:P147" si="50">O146-L146</f>
        <v>0</v>
      </c>
      <c r="T146">
        <f t="shared" si="49"/>
        <v>1.3292020833333335E-2</v>
      </c>
    </row>
    <row r="147" spans="9:20" x14ac:dyDescent="0.25">
      <c r="J147">
        <v>1874758908</v>
      </c>
      <c r="K147">
        <f>-(J148-J145)</f>
        <v>10290570</v>
      </c>
      <c r="L147">
        <f>K147/48000000</f>
        <v>0.214386875</v>
      </c>
      <c r="M147">
        <f>L147-L140</f>
        <v>3.6273541666666798E-3</v>
      </c>
      <c r="N147">
        <v>94574</v>
      </c>
      <c r="O147">
        <f t="shared" ref="O147:O148" si="51">N147/250000</f>
        <v>0.37829600000000002</v>
      </c>
      <c r="P147">
        <f t="shared" si="50"/>
        <v>0.16390912500000002</v>
      </c>
      <c r="Q147" t="s">
        <v>14</v>
      </c>
      <c r="R147">
        <f>P145-P147</f>
        <v>2.6675416666666674E-2</v>
      </c>
    </row>
    <row r="148" spans="9:20" x14ac:dyDescent="0.25">
      <c r="J148">
        <v>1873478488</v>
      </c>
      <c r="K148">
        <f>J144-J148</f>
        <v>10291070</v>
      </c>
      <c r="L148">
        <f>K148/48000000</f>
        <v>0.21439729166666666</v>
      </c>
      <c r="M148">
        <f>L148-L141</f>
        <v>3.5759791666666596E-3</v>
      </c>
      <c r="N148">
        <v>94574</v>
      </c>
      <c r="O148">
        <f t="shared" si="51"/>
        <v>0.37829600000000002</v>
      </c>
      <c r="P148">
        <f>O145-L148</f>
        <v>0.16389870833333336</v>
      </c>
      <c r="Q148" t="s">
        <v>15</v>
      </c>
      <c r="R148">
        <f>P148-P147</f>
        <v>-1.0416666666651642E-5</v>
      </c>
    </row>
    <row r="150" spans="9:20" x14ac:dyDescent="0.25">
      <c r="K150">
        <f>J147-J148</f>
        <v>1280420</v>
      </c>
    </row>
    <row r="153" spans="9:20" x14ac:dyDescent="0.25">
      <c r="J153">
        <v>4053431844</v>
      </c>
      <c r="K153">
        <f>J154-J156</f>
        <v>8799356</v>
      </c>
      <c r="L153">
        <f>K153/48000000</f>
        <v>0.18331991666666667</v>
      </c>
      <c r="N153">
        <v>91617</v>
      </c>
      <c r="O153">
        <f>N153/250000</f>
        <v>0.36646800000000002</v>
      </c>
      <c r="P153">
        <f>O153-L153</f>
        <v>0.18314808333333335</v>
      </c>
    </row>
    <row r="154" spans="9:20" x14ac:dyDescent="0.25">
      <c r="J154">
        <v>4053428429</v>
      </c>
      <c r="K154">
        <f>J154-J153</f>
        <v>-3415</v>
      </c>
      <c r="N154">
        <v>91617</v>
      </c>
      <c r="O154">
        <f t="shared" ref="O154:O163" si="52">N154/250000</f>
        <v>0.36646800000000002</v>
      </c>
      <c r="P154">
        <f t="shared" ref="P154:P157" si="53">O154-L154</f>
        <v>0.36646800000000002</v>
      </c>
    </row>
    <row r="155" spans="9:20" x14ac:dyDescent="0.25">
      <c r="O155">
        <f t="shared" si="52"/>
        <v>0</v>
      </c>
      <c r="P155">
        <f t="shared" si="53"/>
        <v>0</v>
      </c>
    </row>
    <row r="156" spans="9:20" x14ac:dyDescent="0.25">
      <c r="J156">
        <v>4044629073</v>
      </c>
      <c r="K156">
        <f>-(J157-J153)</f>
        <v>10082925</v>
      </c>
      <c r="L156">
        <f>K156/48000000</f>
        <v>0.21006093749999999</v>
      </c>
      <c r="N156">
        <v>91617</v>
      </c>
      <c r="O156">
        <f t="shared" si="52"/>
        <v>0.36646800000000002</v>
      </c>
      <c r="P156">
        <f t="shared" si="53"/>
        <v>0.15640706250000003</v>
      </c>
    </row>
    <row r="157" spans="9:20" x14ac:dyDescent="0.25">
      <c r="J157">
        <v>4043348919</v>
      </c>
      <c r="K157">
        <f>J157-J156</f>
        <v>-1280154</v>
      </c>
      <c r="N157">
        <v>91617</v>
      </c>
      <c r="O157">
        <f t="shared" si="52"/>
        <v>0.36646800000000002</v>
      </c>
      <c r="P157">
        <f t="shared" si="53"/>
        <v>0.36646800000000002</v>
      </c>
    </row>
    <row r="158" spans="9:20" x14ac:dyDescent="0.25">
      <c r="O158">
        <f t="shared" si="52"/>
        <v>0</v>
      </c>
    </row>
    <row r="159" spans="9:20" x14ac:dyDescent="0.25">
      <c r="O159">
        <f t="shared" si="52"/>
        <v>0</v>
      </c>
    </row>
    <row r="160" spans="9:20" x14ac:dyDescent="0.25">
      <c r="O160">
        <f t="shared" si="52"/>
        <v>0</v>
      </c>
    </row>
    <row r="161" spans="9:21" x14ac:dyDescent="0.25">
      <c r="I161" t="s">
        <v>22</v>
      </c>
      <c r="J161">
        <f>3000/48000000</f>
        <v>6.2500000000000001E-5</v>
      </c>
      <c r="O161">
        <f t="shared" si="52"/>
        <v>0</v>
      </c>
    </row>
    <row r="162" spans="9:21" x14ac:dyDescent="0.25">
      <c r="O162">
        <f t="shared" si="52"/>
        <v>0</v>
      </c>
      <c r="Q162">
        <f>L168-L169</f>
        <v>8915340</v>
      </c>
      <c r="R162">
        <f>Q162/48000000</f>
        <v>0.18573624999999999</v>
      </c>
      <c r="T162">
        <v>92430</v>
      </c>
      <c r="U162">
        <f>T162/250000</f>
        <v>0.36971999999999999</v>
      </c>
    </row>
    <row r="163" spans="9:21" x14ac:dyDescent="0.25">
      <c r="J163">
        <v>1331906267</v>
      </c>
      <c r="K163">
        <f>J164-J163</f>
        <v>-8916501</v>
      </c>
      <c r="L163">
        <f>-K163/48000000</f>
        <v>0.18576043749999999</v>
      </c>
      <c r="N163">
        <v>94702</v>
      </c>
      <c r="O163">
        <f t="shared" si="52"/>
        <v>0.37880799999999998</v>
      </c>
      <c r="P163">
        <f>O163-L163</f>
        <v>0.19304756249999999</v>
      </c>
    </row>
    <row r="164" spans="9:21" x14ac:dyDescent="0.25">
      <c r="J164">
        <v>1322989766</v>
      </c>
    </row>
    <row r="168" spans="9:21" x14ac:dyDescent="0.25">
      <c r="L168">
        <v>2988802816</v>
      </c>
      <c r="M168">
        <f>L168-L169</f>
        <v>8915340</v>
      </c>
      <c r="N168">
        <f>M168/48000000</f>
        <v>0.18573624999999999</v>
      </c>
      <c r="O168">
        <v>92430</v>
      </c>
      <c r="P168">
        <f>O168/250000</f>
        <v>0.36971999999999999</v>
      </c>
      <c r="Q168">
        <f>P168-N168</f>
        <v>0.18398375</v>
      </c>
    </row>
    <row r="169" spans="9:21" x14ac:dyDescent="0.25">
      <c r="L169">
        <v>2979887476</v>
      </c>
    </row>
    <row r="187" spans="9:15" x14ac:dyDescent="0.25">
      <c r="M187" t="s">
        <v>27</v>
      </c>
      <c r="N187" t="s">
        <v>27</v>
      </c>
    </row>
    <row r="188" spans="9:15" x14ac:dyDescent="0.25">
      <c r="M188">
        <f>_xlfn.STDEV.S(M190:M202)</f>
        <v>4.0314501812750416E-3</v>
      </c>
      <c r="N188">
        <f>_xlfn.STDEV.S(N190:N202)</f>
        <v>4.3746739689244285E-3</v>
      </c>
    </row>
    <row r="189" spans="9:15" x14ac:dyDescent="0.25">
      <c r="J189" t="s">
        <v>23</v>
      </c>
      <c r="K189" t="s">
        <v>24</v>
      </c>
      <c r="L189" t="s">
        <v>25</v>
      </c>
      <c r="M189" t="s">
        <v>26</v>
      </c>
      <c r="N189" t="s">
        <v>17</v>
      </c>
    </row>
    <row r="190" spans="9:15" x14ac:dyDescent="0.25">
      <c r="I190">
        <v>1</v>
      </c>
      <c r="J190">
        <v>258169</v>
      </c>
      <c r="K190">
        <f>J190/48000000</f>
        <v>5.3785208333333332E-3</v>
      </c>
      <c r="L190">
        <v>90651</v>
      </c>
      <c r="M190">
        <f>L190/250000</f>
        <v>0.36260399999999998</v>
      </c>
      <c r="N190">
        <f>M190-K190</f>
        <v>0.35722547916666664</v>
      </c>
      <c r="O190">
        <f>AVEDEV(N190:N202)</f>
        <v>3.5609413214990125E-3</v>
      </c>
    </row>
    <row r="191" spans="9:15" x14ac:dyDescent="0.25">
      <c r="I191">
        <v>2</v>
      </c>
      <c r="J191">
        <v>29031</v>
      </c>
      <c r="K191">
        <f t="shared" ref="K191:K196" si="54">J191/48000000</f>
        <v>6.0481249999999999E-4</v>
      </c>
      <c r="L191">
        <v>90459</v>
      </c>
      <c r="M191">
        <f t="shared" ref="M191:M202" si="55">L191/250000</f>
        <v>0.36183599999999999</v>
      </c>
      <c r="N191">
        <f t="shared" ref="N191:N196" si="56">M191-K191</f>
        <v>0.36123118749999999</v>
      </c>
    </row>
    <row r="192" spans="9:15" x14ac:dyDescent="0.25">
      <c r="I192">
        <v>3</v>
      </c>
      <c r="J192">
        <v>284573</v>
      </c>
      <c r="K192">
        <f t="shared" si="54"/>
        <v>5.9286041666666671E-3</v>
      </c>
      <c r="L192">
        <v>92383</v>
      </c>
      <c r="M192">
        <f t="shared" si="55"/>
        <v>0.36953200000000003</v>
      </c>
      <c r="N192">
        <f t="shared" si="56"/>
        <v>0.36360339583333334</v>
      </c>
    </row>
    <row r="193" spans="9:15" x14ac:dyDescent="0.25">
      <c r="I193">
        <v>4</v>
      </c>
      <c r="J193">
        <v>120037</v>
      </c>
      <c r="K193">
        <f t="shared" si="54"/>
        <v>2.5007708333333331E-3</v>
      </c>
      <c r="L193">
        <v>90652</v>
      </c>
      <c r="M193">
        <f t="shared" si="55"/>
        <v>0.36260799999999999</v>
      </c>
      <c r="N193">
        <f t="shared" si="56"/>
        <v>0.36010722916666665</v>
      </c>
    </row>
    <row r="194" spans="9:15" x14ac:dyDescent="0.25">
      <c r="I194">
        <v>5</v>
      </c>
      <c r="J194">
        <v>147107</v>
      </c>
      <c r="K194">
        <f t="shared" si="54"/>
        <v>3.0647291666666666E-3</v>
      </c>
      <c r="L194">
        <v>90196</v>
      </c>
      <c r="M194">
        <f t="shared" si="55"/>
        <v>0.36078399999999999</v>
      </c>
      <c r="N194">
        <f t="shared" si="56"/>
        <v>0.35771927083333332</v>
      </c>
    </row>
    <row r="195" spans="9:15" x14ac:dyDescent="0.25">
      <c r="I195">
        <v>6</v>
      </c>
      <c r="J195">
        <v>184547</v>
      </c>
      <c r="K195">
        <f t="shared" si="54"/>
        <v>3.8447291666666669E-3</v>
      </c>
      <c r="L195">
        <v>91613</v>
      </c>
      <c r="M195">
        <f t="shared" si="55"/>
        <v>0.366452</v>
      </c>
      <c r="N195">
        <f t="shared" si="56"/>
        <v>0.36260727083333333</v>
      </c>
    </row>
    <row r="196" spans="9:15" x14ac:dyDescent="0.25">
      <c r="I196">
        <v>7</v>
      </c>
      <c r="J196">
        <v>216799</v>
      </c>
      <c r="K196">
        <f t="shared" si="54"/>
        <v>4.5166458333333334E-3</v>
      </c>
      <c r="L196">
        <v>91157</v>
      </c>
      <c r="M196">
        <f t="shared" si="55"/>
        <v>0.36462800000000001</v>
      </c>
      <c r="N196">
        <f t="shared" si="56"/>
        <v>0.36011135416666668</v>
      </c>
    </row>
    <row r="197" spans="9:15" x14ac:dyDescent="0.25">
      <c r="I197">
        <v>8</v>
      </c>
      <c r="J197">
        <v>249055</v>
      </c>
      <c r="L197">
        <v>92574</v>
      </c>
      <c r="M197">
        <f>L197/250000</f>
        <v>0.37029600000000001</v>
      </c>
      <c r="N197">
        <f>M197-K197</f>
        <v>0.37029600000000001</v>
      </c>
    </row>
    <row r="198" spans="9:15" x14ac:dyDescent="0.25">
      <c r="I198">
        <v>9</v>
      </c>
      <c r="J198">
        <v>281309</v>
      </c>
      <c r="L198">
        <v>89618</v>
      </c>
      <c r="M198">
        <f t="shared" si="55"/>
        <v>0.35847200000000001</v>
      </c>
      <c r="N198">
        <f t="shared" ref="N198:N202" si="57">M198-K198</f>
        <v>0.35847200000000001</v>
      </c>
    </row>
    <row r="199" spans="9:15" x14ac:dyDescent="0.25">
      <c r="I199">
        <v>10</v>
      </c>
      <c r="J199">
        <v>313563</v>
      </c>
      <c r="L199">
        <v>89578</v>
      </c>
      <c r="M199">
        <f t="shared" si="55"/>
        <v>0.35831200000000002</v>
      </c>
      <c r="N199">
        <f t="shared" si="57"/>
        <v>0.35831200000000002</v>
      </c>
    </row>
    <row r="200" spans="9:15" x14ac:dyDescent="0.25">
      <c r="I200">
        <v>11</v>
      </c>
      <c r="J200">
        <v>25577</v>
      </c>
      <c r="L200">
        <v>90996</v>
      </c>
      <c r="M200">
        <f t="shared" si="55"/>
        <v>0.36398399999999997</v>
      </c>
      <c r="N200">
        <f t="shared" si="57"/>
        <v>0.36398399999999997</v>
      </c>
    </row>
    <row r="201" spans="9:15" x14ac:dyDescent="0.25">
      <c r="I201">
        <v>12</v>
      </c>
      <c r="J201">
        <v>57833</v>
      </c>
      <c r="L201">
        <v>92205</v>
      </c>
      <c r="M201">
        <f t="shared" si="55"/>
        <v>0.36881999999999998</v>
      </c>
      <c r="N201">
        <f t="shared" si="57"/>
        <v>0.36881999999999998</v>
      </c>
    </row>
    <row r="202" spans="9:15" x14ac:dyDescent="0.25">
      <c r="I202">
        <v>13</v>
      </c>
      <c r="J202">
        <v>150563</v>
      </c>
      <c r="L202">
        <v>91957</v>
      </c>
      <c r="M202">
        <f t="shared" si="55"/>
        <v>0.36782799999999999</v>
      </c>
      <c r="N202">
        <f t="shared" si="57"/>
        <v>0.36782799999999999</v>
      </c>
    </row>
    <row r="207" spans="9:15" x14ac:dyDescent="0.25">
      <c r="I207">
        <v>14</v>
      </c>
      <c r="J207">
        <v>255597</v>
      </c>
      <c r="K207">
        <f>J207/48000000</f>
        <v>5.3249374999999998E-3</v>
      </c>
      <c r="L207">
        <v>90153</v>
      </c>
      <c r="M207">
        <f>L207/250000</f>
        <v>0.36061199999999999</v>
      </c>
      <c r="N207">
        <f>M207-K207</f>
        <v>0.35528706249999997</v>
      </c>
      <c r="O207">
        <f>N207*250000</f>
        <v>88821.765625</v>
      </c>
    </row>
    <row r="208" spans="9:15" x14ac:dyDescent="0.25">
      <c r="M208">
        <f t="shared" ref="M208:M271" si="58">L208/250000</f>
        <v>0</v>
      </c>
      <c r="N208">
        <f t="shared" ref="N208:N212" si="59">M208-K208</f>
        <v>0</v>
      </c>
      <c r="O208">
        <f t="shared" ref="O208:O264" si="60">N208*250000</f>
        <v>0</v>
      </c>
    </row>
    <row r="209" spans="9:17" x14ac:dyDescent="0.25">
      <c r="M209">
        <f t="shared" si="58"/>
        <v>0</v>
      </c>
      <c r="N209">
        <f t="shared" si="59"/>
        <v>0</v>
      </c>
      <c r="O209">
        <f t="shared" si="60"/>
        <v>0</v>
      </c>
    </row>
    <row r="210" spans="9:17" x14ac:dyDescent="0.25">
      <c r="I210">
        <v>14.1</v>
      </c>
      <c r="J210">
        <v>255597</v>
      </c>
      <c r="K210">
        <f>J210/48000000</f>
        <v>5.3249374999999998E-3</v>
      </c>
      <c r="L210">
        <v>90168</v>
      </c>
      <c r="M210">
        <f t="shared" si="58"/>
        <v>0.36067199999999999</v>
      </c>
      <c r="N210">
        <f t="shared" si="59"/>
        <v>0.35534706249999998</v>
      </c>
      <c r="O210">
        <f t="shared" si="60"/>
        <v>88836.765625</v>
      </c>
    </row>
    <row r="211" spans="9:17" x14ac:dyDescent="0.25">
      <c r="K211">
        <f t="shared" ref="K211:K274" si="61">J211/48000000</f>
        <v>0</v>
      </c>
      <c r="M211">
        <f t="shared" si="58"/>
        <v>0</v>
      </c>
      <c r="N211">
        <f t="shared" si="59"/>
        <v>0</v>
      </c>
      <c r="O211">
        <f t="shared" si="60"/>
        <v>0</v>
      </c>
    </row>
    <row r="212" spans="9:17" x14ac:dyDescent="0.25">
      <c r="I212">
        <v>15</v>
      </c>
      <c r="J212">
        <v>74651</v>
      </c>
      <c r="K212">
        <f t="shared" si="61"/>
        <v>1.5552291666666666E-3</v>
      </c>
      <c r="L212">
        <v>90708</v>
      </c>
      <c r="M212">
        <f t="shared" si="58"/>
        <v>0.36283199999999999</v>
      </c>
      <c r="N212">
        <f t="shared" si="59"/>
        <v>0.36127677083333332</v>
      </c>
      <c r="O212">
        <f t="shared" si="60"/>
        <v>90319.192708333328</v>
      </c>
    </row>
    <row r="213" spans="9:17" x14ac:dyDescent="0.25">
      <c r="K213">
        <f t="shared" si="61"/>
        <v>0</v>
      </c>
      <c r="M213">
        <f t="shared" si="58"/>
        <v>0</v>
      </c>
      <c r="N213">
        <f t="shared" ref="N213:N236" si="62">M213-K213</f>
        <v>0</v>
      </c>
      <c r="O213">
        <f t="shared" si="60"/>
        <v>0</v>
      </c>
    </row>
    <row r="214" spans="9:17" x14ac:dyDescent="0.25">
      <c r="K214">
        <f t="shared" si="61"/>
        <v>0</v>
      </c>
      <c r="M214">
        <f t="shared" si="58"/>
        <v>0</v>
      </c>
      <c r="N214">
        <f t="shared" si="62"/>
        <v>0</v>
      </c>
      <c r="O214">
        <f t="shared" si="60"/>
        <v>0</v>
      </c>
    </row>
    <row r="215" spans="9:17" x14ac:dyDescent="0.25">
      <c r="K215">
        <f t="shared" si="61"/>
        <v>0</v>
      </c>
      <c r="M215">
        <f t="shared" si="58"/>
        <v>0</v>
      </c>
      <c r="N215">
        <f t="shared" si="62"/>
        <v>0</v>
      </c>
      <c r="O215">
        <f t="shared" si="60"/>
        <v>0</v>
      </c>
    </row>
    <row r="216" spans="9:17" x14ac:dyDescent="0.25">
      <c r="K216">
        <f t="shared" si="61"/>
        <v>0</v>
      </c>
      <c r="M216">
        <f t="shared" si="58"/>
        <v>0</v>
      </c>
      <c r="N216">
        <f t="shared" si="62"/>
        <v>0</v>
      </c>
      <c r="O216">
        <f t="shared" si="60"/>
        <v>0</v>
      </c>
    </row>
    <row r="217" spans="9:17" x14ac:dyDescent="0.25">
      <c r="I217">
        <v>16</v>
      </c>
      <c r="J217">
        <v>335219</v>
      </c>
      <c r="K217">
        <f t="shared" si="61"/>
        <v>6.9837291666666667E-3</v>
      </c>
      <c r="L217">
        <v>90534</v>
      </c>
      <c r="M217">
        <f t="shared" si="58"/>
        <v>0.36213600000000001</v>
      </c>
      <c r="N217">
        <f t="shared" si="62"/>
        <v>0.35515227083333334</v>
      </c>
      <c r="O217">
        <f t="shared" si="60"/>
        <v>88788.067708333328</v>
      </c>
      <c r="Q217">
        <f>_xlfn.STDEV.P(L217:L226)</f>
        <v>897.74147726391698</v>
      </c>
    </row>
    <row r="218" spans="9:17" x14ac:dyDescent="0.25">
      <c r="K218">
        <f t="shared" si="61"/>
        <v>0</v>
      </c>
      <c r="Q218">
        <f>_xlfn.STDEV.P(O217:O226)</f>
        <v>823.75178925682087</v>
      </c>
    </row>
    <row r="219" spans="9:17" x14ac:dyDescent="0.25">
      <c r="I219">
        <v>17</v>
      </c>
      <c r="J219">
        <v>145961</v>
      </c>
      <c r="K219">
        <f t="shared" si="61"/>
        <v>3.0408541666666665E-3</v>
      </c>
      <c r="L219">
        <v>90596</v>
      </c>
      <c r="M219">
        <f t="shared" si="58"/>
        <v>0.36238399999999998</v>
      </c>
      <c r="N219">
        <f t="shared" si="62"/>
        <v>0.35934314583333332</v>
      </c>
      <c r="O219">
        <f t="shared" si="60"/>
        <v>89835.786458333328</v>
      </c>
    </row>
    <row r="220" spans="9:17" x14ac:dyDescent="0.25">
      <c r="K220">
        <f t="shared" si="61"/>
        <v>0</v>
      </c>
    </row>
    <row r="221" spans="9:17" x14ac:dyDescent="0.25">
      <c r="K221">
        <f t="shared" si="61"/>
        <v>0</v>
      </c>
    </row>
    <row r="222" spans="9:17" x14ac:dyDescent="0.25">
      <c r="I222">
        <v>18</v>
      </c>
      <c r="J222">
        <v>342273</v>
      </c>
      <c r="K222">
        <f t="shared" si="61"/>
        <v>7.1306874999999999E-3</v>
      </c>
      <c r="L222">
        <v>90270</v>
      </c>
      <c r="M222">
        <f t="shared" si="58"/>
        <v>0.36108000000000001</v>
      </c>
      <c r="N222">
        <f t="shared" si="62"/>
        <v>0.3539493125</v>
      </c>
      <c r="O222">
        <f t="shared" si="60"/>
        <v>88487.328125</v>
      </c>
    </row>
    <row r="223" spans="9:17" x14ac:dyDescent="0.25">
      <c r="K223">
        <f t="shared" si="61"/>
        <v>0</v>
      </c>
    </row>
    <row r="224" spans="9:17" x14ac:dyDescent="0.25">
      <c r="I224">
        <v>19</v>
      </c>
      <c r="J224">
        <v>122299</v>
      </c>
      <c r="K224">
        <f>J224/48000000</f>
        <v>2.5478958333333334E-3</v>
      </c>
      <c r="L224">
        <v>88271</v>
      </c>
      <c r="M224">
        <f t="shared" si="58"/>
        <v>0.35308400000000001</v>
      </c>
      <c r="N224">
        <f t="shared" si="62"/>
        <v>0.3505361041666667</v>
      </c>
      <c r="O224">
        <f t="shared" si="60"/>
        <v>87634.026041666672</v>
      </c>
    </row>
    <row r="225" spans="9:15" x14ac:dyDescent="0.25">
      <c r="K225">
        <f t="shared" si="61"/>
        <v>0</v>
      </c>
    </row>
    <row r="226" spans="9:15" x14ac:dyDescent="0.25">
      <c r="I226">
        <v>20</v>
      </c>
      <c r="J226">
        <f>118909+40000</f>
        <v>158909</v>
      </c>
      <c r="K226">
        <f t="shared" si="61"/>
        <v>3.3106041666666666E-3</v>
      </c>
      <c r="L226">
        <v>90583</v>
      </c>
      <c r="M226">
        <f t="shared" si="58"/>
        <v>0.36233199999999999</v>
      </c>
      <c r="N226">
        <f t="shared" si="62"/>
        <v>0.35902139583333331</v>
      </c>
      <c r="O226">
        <f t="shared" si="60"/>
        <v>89755.348958333328</v>
      </c>
    </row>
    <row r="227" spans="9:15" x14ac:dyDescent="0.25">
      <c r="K227">
        <f t="shared" si="61"/>
        <v>0</v>
      </c>
      <c r="M227">
        <f t="shared" si="58"/>
        <v>0</v>
      </c>
      <c r="N227">
        <f t="shared" si="62"/>
        <v>0</v>
      </c>
      <c r="O227">
        <f t="shared" si="60"/>
        <v>0</v>
      </c>
    </row>
    <row r="228" spans="9:15" x14ac:dyDescent="0.25">
      <c r="K228">
        <f t="shared" si="61"/>
        <v>0</v>
      </c>
      <c r="M228">
        <f t="shared" si="58"/>
        <v>0</v>
      </c>
      <c r="N228">
        <f t="shared" si="62"/>
        <v>0</v>
      </c>
      <c r="O228">
        <f t="shared" si="60"/>
        <v>0</v>
      </c>
    </row>
    <row r="229" spans="9:15" x14ac:dyDescent="0.25">
      <c r="K229">
        <f t="shared" si="61"/>
        <v>0</v>
      </c>
      <c r="M229">
        <f t="shared" si="58"/>
        <v>0</v>
      </c>
      <c r="N229">
        <f t="shared" si="62"/>
        <v>0</v>
      </c>
      <c r="O229">
        <f t="shared" si="60"/>
        <v>0</v>
      </c>
    </row>
    <row r="230" spans="9:15" x14ac:dyDescent="0.25">
      <c r="K230">
        <f t="shared" si="61"/>
        <v>0</v>
      </c>
      <c r="M230">
        <f t="shared" si="58"/>
        <v>0</v>
      </c>
      <c r="N230">
        <f t="shared" si="62"/>
        <v>0</v>
      </c>
      <c r="O230">
        <f t="shared" si="60"/>
        <v>0</v>
      </c>
    </row>
    <row r="231" spans="9:15" x14ac:dyDescent="0.25">
      <c r="K231">
        <f t="shared" si="61"/>
        <v>0</v>
      </c>
      <c r="M231">
        <f t="shared" si="58"/>
        <v>0</v>
      </c>
      <c r="N231">
        <f t="shared" si="62"/>
        <v>0</v>
      </c>
      <c r="O231">
        <f t="shared" si="60"/>
        <v>0</v>
      </c>
    </row>
    <row r="232" spans="9:15" x14ac:dyDescent="0.25">
      <c r="K232">
        <f t="shared" si="61"/>
        <v>0</v>
      </c>
      <c r="M232">
        <f t="shared" si="58"/>
        <v>0</v>
      </c>
      <c r="N232">
        <f t="shared" si="62"/>
        <v>0</v>
      </c>
      <c r="O232">
        <f t="shared" si="60"/>
        <v>0</v>
      </c>
    </row>
    <row r="233" spans="9:15" x14ac:dyDescent="0.25">
      <c r="K233">
        <f t="shared" si="61"/>
        <v>0</v>
      </c>
      <c r="M233">
        <f t="shared" si="58"/>
        <v>0</v>
      </c>
      <c r="N233">
        <f t="shared" si="62"/>
        <v>0</v>
      </c>
      <c r="O233">
        <f t="shared" si="60"/>
        <v>0</v>
      </c>
    </row>
    <row r="234" spans="9:15" x14ac:dyDescent="0.25">
      <c r="K234">
        <f t="shared" si="61"/>
        <v>0</v>
      </c>
      <c r="M234">
        <f t="shared" si="58"/>
        <v>0</v>
      </c>
      <c r="N234">
        <f t="shared" si="62"/>
        <v>0</v>
      </c>
      <c r="O234">
        <f t="shared" si="60"/>
        <v>0</v>
      </c>
    </row>
    <row r="235" spans="9:15" x14ac:dyDescent="0.25">
      <c r="K235">
        <f t="shared" si="61"/>
        <v>0</v>
      </c>
      <c r="M235">
        <f t="shared" si="58"/>
        <v>0</v>
      </c>
      <c r="N235">
        <f t="shared" si="62"/>
        <v>0</v>
      </c>
      <c r="O235">
        <f t="shared" si="60"/>
        <v>0</v>
      </c>
    </row>
    <row r="236" spans="9:15" x14ac:dyDescent="0.25">
      <c r="K236">
        <f t="shared" si="61"/>
        <v>0</v>
      </c>
      <c r="M236">
        <f t="shared" si="58"/>
        <v>0</v>
      </c>
      <c r="N236">
        <f t="shared" si="62"/>
        <v>0</v>
      </c>
      <c r="O236">
        <f t="shared" si="60"/>
        <v>0</v>
      </c>
    </row>
    <row r="241" spans="9:15" ht="15.75" thickBot="1" x14ac:dyDescent="0.3"/>
    <row r="242" spans="9:15" ht="16.5" thickTop="1" thickBot="1" x14ac:dyDescent="0.3">
      <c r="I242" s="2"/>
      <c r="J242" t="s">
        <v>23</v>
      </c>
      <c r="K242" t="s">
        <v>24</v>
      </c>
      <c r="L242" t="s">
        <v>25</v>
      </c>
      <c r="M242" t="s">
        <v>26</v>
      </c>
      <c r="N242" t="s">
        <v>28</v>
      </c>
      <c r="O242" t="s">
        <v>29</v>
      </c>
    </row>
    <row r="243" spans="9:15" ht="15.75" thickTop="1" x14ac:dyDescent="0.25">
      <c r="I243">
        <v>22</v>
      </c>
      <c r="J243">
        <v>292461</v>
      </c>
      <c r="K243">
        <f t="shared" si="61"/>
        <v>6.0929375000000003E-3</v>
      </c>
      <c r="L243">
        <v>89963</v>
      </c>
      <c r="M243">
        <f t="shared" si="58"/>
        <v>0.35985200000000001</v>
      </c>
      <c r="N243">
        <f>M243-K243</f>
        <v>0.3537590625</v>
      </c>
      <c r="O243">
        <f t="shared" si="60"/>
        <v>88439.765625</v>
      </c>
    </row>
    <row r="244" spans="9:15" x14ac:dyDescent="0.25">
      <c r="K244">
        <f t="shared" si="61"/>
        <v>0</v>
      </c>
      <c r="M244">
        <f t="shared" si="58"/>
        <v>0</v>
      </c>
      <c r="N244">
        <f t="shared" ref="N244:N255" si="63">M244-K244</f>
        <v>0</v>
      </c>
    </row>
    <row r="245" spans="9:15" x14ac:dyDescent="0.25">
      <c r="I245">
        <v>23</v>
      </c>
      <c r="J245">
        <v>87711</v>
      </c>
      <c r="K245">
        <f t="shared" si="61"/>
        <v>1.8273124999999999E-3</v>
      </c>
      <c r="L245">
        <v>92686</v>
      </c>
      <c r="M245">
        <f t="shared" si="58"/>
        <v>0.37074400000000002</v>
      </c>
      <c r="N245">
        <f t="shared" si="63"/>
        <v>0.36891668750000001</v>
      </c>
      <c r="O245">
        <f t="shared" si="60"/>
        <v>92229.171875</v>
      </c>
    </row>
    <row r="246" spans="9:15" x14ac:dyDescent="0.25">
      <c r="K246">
        <f t="shared" si="61"/>
        <v>0</v>
      </c>
      <c r="M246">
        <f t="shared" si="58"/>
        <v>0</v>
      </c>
      <c r="N246">
        <f t="shared" si="63"/>
        <v>0</v>
      </c>
    </row>
    <row r="247" spans="9:15" x14ac:dyDescent="0.25">
      <c r="I247">
        <v>24</v>
      </c>
      <c r="J247">
        <v>156593</v>
      </c>
      <c r="K247">
        <f t="shared" si="61"/>
        <v>3.2623541666666669E-3</v>
      </c>
      <c r="L247">
        <v>92168</v>
      </c>
      <c r="M247">
        <f t="shared" si="58"/>
        <v>0.368672</v>
      </c>
      <c r="N247">
        <f t="shared" si="63"/>
        <v>0.36540964583333335</v>
      </c>
      <c r="O247">
        <f t="shared" si="60"/>
        <v>91352.411458333343</v>
      </c>
    </row>
    <row r="248" spans="9:15" x14ac:dyDescent="0.25">
      <c r="K248">
        <f t="shared" si="61"/>
        <v>0</v>
      </c>
      <c r="M248">
        <f t="shared" si="58"/>
        <v>0</v>
      </c>
      <c r="N248">
        <f t="shared" si="63"/>
        <v>0</v>
      </c>
    </row>
    <row r="249" spans="9:15" x14ac:dyDescent="0.25">
      <c r="I249">
        <v>25</v>
      </c>
      <c r="J249">
        <v>214775</v>
      </c>
      <c r="K249">
        <f t="shared" si="61"/>
        <v>4.4744791666666665E-3</v>
      </c>
      <c r="L249">
        <v>90392</v>
      </c>
      <c r="M249">
        <f t="shared" si="58"/>
        <v>0.361568</v>
      </c>
      <c r="N249">
        <f t="shared" si="63"/>
        <v>0.35709352083333334</v>
      </c>
      <c r="O249">
        <f t="shared" si="60"/>
        <v>89273.380208333343</v>
      </c>
    </row>
    <row r="250" spans="9:15" x14ac:dyDescent="0.25">
      <c r="K250">
        <f t="shared" si="61"/>
        <v>0</v>
      </c>
      <c r="M250">
        <f t="shared" si="58"/>
        <v>0</v>
      </c>
      <c r="N250">
        <f t="shared" si="63"/>
        <v>0</v>
      </c>
    </row>
    <row r="251" spans="9:15" x14ac:dyDescent="0.25">
      <c r="I251">
        <v>26</v>
      </c>
      <c r="J251">
        <v>265945</v>
      </c>
      <c r="K251">
        <f t="shared" si="61"/>
        <v>5.5405208333333331E-3</v>
      </c>
      <c r="L251">
        <v>90258</v>
      </c>
      <c r="M251">
        <f t="shared" si="58"/>
        <v>0.36103200000000002</v>
      </c>
      <c r="N251">
        <f t="shared" si="63"/>
        <v>0.35549147916666668</v>
      </c>
      <c r="O251">
        <f t="shared" si="60"/>
        <v>88872.869791666672</v>
      </c>
    </row>
    <row r="252" spans="9:15" x14ac:dyDescent="0.25">
      <c r="K252">
        <f t="shared" si="61"/>
        <v>0</v>
      </c>
      <c r="M252">
        <f t="shared" si="58"/>
        <v>0</v>
      </c>
      <c r="N252">
        <f t="shared" si="63"/>
        <v>0</v>
      </c>
    </row>
    <row r="253" spans="9:15" x14ac:dyDescent="0.25">
      <c r="K253">
        <f t="shared" si="61"/>
        <v>0</v>
      </c>
      <c r="M253">
        <f t="shared" si="58"/>
        <v>0</v>
      </c>
      <c r="N253">
        <f t="shared" si="63"/>
        <v>0</v>
      </c>
    </row>
    <row r="254" spans="9:15" x14ac:dyDescent="0.25">
      <c r="K254">
        <f t="shared" si="61"/>
        <v>0</v>
      </c>
      <c r="M254">
        <f t="shared" si="58"/>
        <v>0</v>
      </c>
      <c r="N254">
        <f t="shared" si="63"/>
        <v>0</v>
      </c>
    </row>
    <row r="255" spans="9:15" x14ac:dyDescent="0.25">
      <c r="I255">
        <v>27</v>
      </c>
      <c r="J255">
        <v>210647</v>
      </c>
      <c r="K255">
        <f t="shared" si="61"/>
        <v>4.3884791666666664E-3</v>
      </c>
      <c r="L255">
        <v>88719</v>
      </c>
      <c r="M255">
        <f t="shared" si="58"/>
        <v>0.35487600000000002</v>
      </c>
      <c r="N255">
        <f t="shared" si="63"/>
        <v>0.35048752083333334</v>
      </c>
      <c r="O255">
        <f t="shared" si="60"/>
        <v>87621.880208333343</v>
      </c>
    </row>
    <row r="256" spans="9:15" x14ac:dyDescent="0.25">
      <c r="K256">
        <f t="shared" si="61"/>
        <v>0</v>
      </c>
    </row>
    <row r="257" spans="9:15" x14ac:dyDescent="0.25">
      <c r="I257">
        <v>28</v>
      </c>
      <c r="J257">
        <v>183377</v>
      </c>
      <c r="K257">
        <f t="shared" si="61"/>
        <v>3.8203541666666668E-3</v>
      </c>
      <c r="L257">
        <v>92125</v>
      </c>
      <c r="M257">
        <f t="shared" si="58"/>
        <v>0.36849999999999999</v>
      </c>
      <c r="N257">
        <f t="shared" ref="N257" si="64">M257-K257</f>
        <v>0.36467964583333334</v>
      </c>
      <c r="O257">
        <f t="shared" si="60"/>
        <v>91169.911458333343</v>
      </c>
    </row>
    <row r="258" spans="9:15" x14ac:dyDescent="0.25">
      <c r="K258">
        <f t="shared" si="61"/>
        <v>0</v>
      </c>
      <c r="M258">
        <f t="shared" si="58"/>
        <v>0</v>
      </c>
      <c r="N258">
        <f t="shared" ref="N258:N260" si="65">M258-K258</f>
        <v>0</v>
      </c>
    </row>
    <row r="259" spans="9:15" x14ac:dyDescent="0.25">
      <c r="K259">
        <f t="shared" si="61"/>
        <v>0</v>
      </c>
      <c r="M259">
        <f t="shared" si="58"/>
        <v>0</v>
      </c>
      <c r="N259">
        <f t="shared" si="65"/>
        <v>0</v>
      </c>
    </row>
    <row r="260" spans="9:15" x14ac:dyDescent="0.25">
      <c r="I260">
        <v>29</v>
      </c>
      <c r="J260">
        <v>353527</v>
      </c>
      <c r="K260">
        <f t="shared" si="61"/>
        <v>7.3651458333333329E-3</v>
      </c>
      <c r="L260">
        <v>90692</v>
      </c>
      <c r="M260">
        <f t="shared" si="58"/>
        <v>0.36276799999999998</v>
      </c>
      <c r="N260">
        <f t="shared" si="65"/>
        <v>0.35540285416666667</v>
      </c>
      <c r="O260">
        <f t="shared" si="60"/>
        <v>88850.713541666672</v>
      </c>
    </row>
    <row r="261" spans="9:15" x14ac:dyDescent="0.25">
      <c r="K261">
        <f t="shared" si="61"/>
        <v>0</v>
      </c>
      <c r="M261">
        <f t="shared" si="58"/>
        <v>0</v>
      </c>
      <c r="N261">
        <f t="shared" ref="N261:N262" si="66">M261-K261</f>
        <v>0</v>
      </c>
    </row>
    <row r="262" spans="9:15" x14ac:dyDescent="0.25">
      <c r="I262">
        <v>30</v>
      </c>
      <c r="J262">
        <v>243291</v>
      </c>
      <c r="K262">
        <f t="shared" si="61"/>
        <v>5.0685625000000002E-3</v>
      </c>
      <c r="L262">
        <v>90019</v>
      </c>
      <c r="M262">
        <f t="shared" si="58"/>
        <v>0.36007600000000001</v>
      </c>
      <c r="N262">
        <f t="shared" si="66"/>
        <v>0.35500743750000002</v>
      </c>
      <c r="O262">
        <f t="shared" si="60"/>
        <v>88751.859375</v>
      </c>
    </row>
    <row r="263" spans="9:15" x14ac:dyDescent="0.25">
      <c r="K263">
        <f t="shared" si="61"/>
        <v>0</v>
      </c>
    </row>
    <row r="264" spans="9:15" x14ac:dyDescent="0.25">
      <c r="I264">
        <v>31</v>
      </c>
      <c r="J264">
        <v>45571</v>
      </c>
      <c r="K264">
        <f t="shared" si="61"/>
        <v>9.4939583333333334E-4</v>
      </c>
      <c r="L264">
        <v>92593</v>
      </c>
      <c r="M264">
        <f t="shared" si="58"/>
        <v>0.37037199999999998</v>
      </c>
      <c r="N264">
        <f t="shared" ref="N264:N272" si="67">M264-K264</f>
        <v>0.36942260416666667</v>
      </c>
      <c r="O264">
        <f t="shared" si="60"/>
        <v>92355.651041666672</v>
      </c>
    </row>
    <row r="265" spans="9:15" x14ac:dyDescent="0.25">
      <c r="K265">
        <f t="shared" si="61"/>
        <v>0</v>
      </c>
      <c r="L265" t="s">
        <v>27</v>
      </c>
      <c r="M265" t="e">
        <f t="shared" si="58"/>
        <v>#VALUE!</v>
      </c>
      <c r="N265" t="e">
        <f t="shared" si="67"/>
        <v>#VALUE!</v>
      </c>
      <c r="O265" t="s">
        <v>27</v>
      </c>
    </row>
    <row r="266" spans="9:15" x14ac:dyDescent="0.25">
      <c r="K266">
        <f t="shared" si="61"/>
        <v>0</v>
      </c>
      <c r="L266">
        <f>_xlfn.STDEV.P(L243:L264)</f>
        <v>1274.7962386201177</v>
      </c>
      <c r="M266">
        <f t="shared" si="58"/>
        <v>5.0991849544804709E-3</v>
      </c>
      <c r="N266">
        <f t="shared" si="67"/>
        <v>5.0991849544804709E-3</v>
      </c>
      <c r="O266">
        <f>_xlfn.STDEV.P(O243:O264)</f>
        <v>1623.7534015994329</v>
      </c>
    </row>
    <row r="267" spans="9:15" x14ac:dyDescent="0.25">
      <c r="K267">
        <f t="shared" si="61"/>
        <v>0</v>
      </c>
      <c r="M267">
        <f t="shared" si="58"/>
        <v>0</v>
      </c>
      <c r="N267">
        <f t="shared" si="67"/>
        <v>0</v>
      </c>
    </row>
    <row r="268" spans="9:15" x14ac:dyDescent="0.25">
      <c r="K268">
        <f t="shared" si="61"/>
        <v>0</v>
      </c>
      <c r="M268">
        <f t="shared" si="58"/>
        <v>0</v>
      </c>
      <c r="N268">
        <f t="shared" si="67"/>
        <v>0</v>
      </c>
    </row>
    <row r="269" spans="9:15" x14ac:dyDescent="0.25">
      <c r="K269">
        <f t="shared" si="61"/>
        <v>0</v>
      </c>
      <c r="M269">
        <f t="shared" si="58"/>
        <v>0</v>
      </c>
      <c r="N269">
        <f t="shared" si="67"/>
        <v>0</v>
      </c>
    </row>
    <row r="270" spans="9:15" x14ac:dyDescent="0.25">
      <c r="K270">
        <f t="shared" si="61"/>
        <v>0</v>
      </c>
      <c r="M270">
        <f t="shared" si="58"/>
        <v>0</v>
      </c>
      <c r="N270">
        <f t="shared" si="67"/>
        <v>0</v>
      </c>
    </row>
    <row r="271" spans="9:15" x14ac:dyDescent="0.25">
      <c r="K271">
        <f t="shared" si="61"/>
        <v>0</v>
      </c>
      <c r="M271">
        <f t="shared" si="58"/>
        <v>0</v>
      </c>
      <c r="N271">
        <f t="shared" si="67"/>
        <v>0</v>
      </c>
    </row>
    <row r="272" spans="9:15" x14ac:dyDescent="0.25">
      <c r="I272" t="s">
        <v>30</v>
      </c>
      <c r="K272">
        <f t="shared" si="61"/>
        <v>0</v>
      </c>
      <c r="M272">
        <f t="shared" ref="M272" si="68">L272/250000</f>
        <v>0</v>
      </c>
      <c r="N272">
        <f t="shared" si="67"/>
        <v>0</v>
      </c>
    </row>
    <row r="273" spans="9:15" x14ac:dyDescent="0.25">
      <c r="I273">
        <v>1</v>
      </c>
      <c r="J273">
        <v>357929</v>
      </c>
      <c r="K273">
        <f t="shared" si="61"/>
        <v>7.4568541666666663E-3</v>
      </c>
      <c r="L273">
        <v>89971</v>
      </c>
      <c r="M273">
        <f>L273/250000</f>
        <v>0.35988399999999998</v>
      </c>
      <c r="N273">
        <f>M273-K273</f>
        <v>0.35242714583333329</v>
      </c>
      <c r="O273">
        <f t="shared" ref="O273:O336" si="69">N273*250000</f>
        <v>88106.786458333328</v>
      </c>
    </row>
    <row r="274" spans="9:15" x14ac:dyDescent="0.25">
      <c r="K274">
        <f t="shared" si="61"/>
        <v>0</v>
      </c>
      <c r="M274">
        <f t="shared" ref="M274:M337" si="70">L274/250000</f>
        <v>0</v>
      </c>
      <c r="N274">
        <f t="shared" ref="N274:N275" si="71">M274-K274</f>
        <v>0</v>
      </c>
      <c r="O274">
        <f t="shared" si="69"/>
        <v>0</v>
      </c>
    </row>
    <row r="275" spans="9:15" x14ac:dyDescent="0.25">
      <c r="I275">
        <v>2</v>
      </c>
      <c r="J275">
        <v>330203</v>
      </c>
      <c r="K275">
        <f t="shared" ref="K275:K282" si="72">J275/48000000</f>
        <v>6.8792291666666663E-3</v>
      </c>
      <c r="L275">
        <v>90560</v>
      </c>
      <c r="M275">
        <f t="shared" si="70"/>
        <v>0.36224000000000001</v>
      </c>
      <c r="N275">
        <f t="shared" si="71"/>
        <v>0.35536077083333334</v>
      </c>
      <c r="O275">
        <f t="shared" si="69"/>
        <v>88840.192708333328</v>
      </c>
    </row>
    <row r="276" spans="9:15" x14ac:dyDescent="0.25">
      <c r="K276">
        <f t="shared" si="72"/>
        <v>0</v>
      </c>
    </row>
    <row r="277" spans="9:15" x14ac:dyDescent="0.25">
      <c r="K277">
        <f t="shared" si="72"/>
        <v>0</v>
      </c>
    </row>
    <row r="278" spans="9:15" x14ac:dyDescent="0.25">
      <c r="I278" t="s">
        <v>31</v>
      </c>
      <c r="K278">
        <f t="shared" si="72"/>
        <v>0</v>
      </c>
    </row>
    <row r="279" spans="9:15" x14ac:dyDescent="0.25">
      <c r="I279">
        <v>1</v>
      </c>
      <c r="J279">
        <f>280009+40000*4</f>
        <v>440009</v>
      </c>
      <c r="K279">
        <f t="shared" si="72"/>
        <v>9.1668541666666669E-3</v>
      </c>
      <c r="L279">
        <v>90148</v>
      </c>
      <c r="M279">
        <f t="shared" si="70"/>
        <v>0.36059200000000002</v>
      </c>
      <c r="N279">
        <f t="shared" ref="N279" si="73">M279-K279</f>
        <v>0.35142514583333334</v>
      </c>
      <c r="O279">
        <f t="shared" si="69"/>
        <v>87856.286458333328</v>
      </c>
    </row>
    <row r="280" spans="9:15" x14ac:dyDescent="0.25">
      <c r="K280">
        <f t="shared" si="72"/>
        <v>0</v>
      </c>
    </row>
    <row r="281" spans="9:15" x14ac:dyDescent="0.25">
      <c r="I281">
        <v>2</v>
      </c>
      <c r="J281">
        <v>529197</v>
      </c>
      <c r="K281">
        <f t="shared" si="72"/>
        <v>1.10249375E-2</v>
      </c>
      <c r="L281">
        <v>90579</v>
      </c>
      <c r="M281">
        <f t="shared" si="70"/>
        <v>0.36231600000000003</v>
      </c>
      <c r="N281">
        <f t="shared" ref="N281:N283" si="74">M281-K281</f>
        <v>0.35129106250000003</v>
      </c>
      <c r="O281">
        <f t="shared" si="69"/>
        <v>87822.765625</v>
      </c>
    </row>
    <row r="282" spans="9:15" x14ac:dyDescent="0.25">
      <c r="K282">
        <f t="shared" si="72"/>
        <v>0</v>
      </c>
    </row>
    <row r="283" spans="9:15" x14ac:dyDescent="0.25">
      <c r="I283">
        <v>3</v>
      </c>
      <c r="J283">
        <f>522963</f>
        <v>522963</v>
      </c>
      <c r="K283">
        <f>J283/48000000</f>
        <v>1.08950625E-2</v>
      </c>
      <c r="L283">
        <v>90602</v>
      </c>
      <c r="M283">
        <f t="shared" si="70"/>
        <v>0.36240800000000001</v>
      </c>
      <c r="N283">
        <f t="shared" si="74"/>
        <v>0.35151293750000001</v>
      </c>
      <c r="O283">
        <f t="shared" si="69"/>
        <v>87878.234375</v>
      </c>
    </row>
    <row r="284" spans="9:15" x14ac:dyDescent="0.25">
      <c r="K284">
        <f t="shared" ref="K284:K347" si="75">J284/48000000</f>
        <v>0</v>
      </c>
    </row>
    <row r="285" spans="9:15" x14ac:dyDescent="0.25">
      <c r="I285">
        <v>4</v>
      </c>
      <c r="J285">
        <f>242647-40000*2</f>
        <v>162647</v>
      </c>
      <c r="K285">
        <f t="shared" si="75"/>
        <v>3.3884791666666668E-3</v>
      </c>
      <c r="L285">
        <v>88717</v>
      </c>
      <c r="M285">
        <f t="shared" si="70"/>
        <v>0.35486800000000002</v>
      </c>
      <c r="N285">
        <f t="shared" ref="N285" si="76">M285-K285</f>
        <v>0.35147952083333334</v>
      </c>
      <c r="O285">
        <f t="shared" si="69"/>
        <v>87869.880208333328</v>
      </c>
    </row>
    <row r="287" spans="9:15" x14ac:dyDescent="0.25">
      <c r="I287">
        <v>5</v>
      </c>
      <c r="J287">
        <v>455908</v>
      </c>
      <c r="K287">
        <f t="shared" si="75"/>
        <v>9.4980833333333341E-3</v>
      </c>
      <c r="L287">
        <v>90560</v>
      </c>
      <c r="M287">
        <f t="shared" si="70"/>
        <v>0.36224000000000001</v>
      </c>
      <c r="N287">
        <f t="shared" ref="N287" si="77">M287-K287</f>
        <v>0.35274191666666666</v>
      </c>
      <c r="O287">
        <f t="shared" si="69"/>
        <v>88185.479166666657</v>
      </c>
    </row>
    <row r="290" spans="9:15" x14ac:dyDescent="0.25">
      <c r="I290">
        <v>6</v>
      </c>
      <c r="J290">
        <v>383654</v>
      </c>
      <c r="K290">
        <f t="shared" si="75"/>
        <v>7.9927916666666671E-3</v>
      </c>
      <c r="L290">
        <v>88719</v>
      </c>
      <c r="M290">
        <f t="shared" si="70"/>
        <v>0.35487600000000002</v>
      </c>
      <c r="N290">
        <f t="shared" ref="N290:N300" si="78">M290-K290</f>
        <v>0.34688320833333336</v>
      </c>
      <c r="O290">
        <f t="shared" si="69"/>
        <v>86720.802083333343</v>
      </c>
    </row>
    <row r="291" spans="9:15" x14ac:dyDescent="0.25">
      <c r="K291">
        <f t="shared" si="75"/>
        <v>0</v>
      </c>
      <c r="M291">
        <f t="shared" si="70"/>
        <v>0</v>
      </c>
      <c r="N291">
        <f t="shared" si="78"/>
        <v>0</v>
      </c>
      <c r="O291">
        <f t="shared" si="69"/>
        <v>0</v>
      </c>
    </row>
    <row r="292" spans="9:15" x14ac:dyDescent="0.25">
      <c r="I292">
        <v>7</v>
      </c>
      <c r="J292">
        <f>252997+12*40000</f>
        <v>732997</v>
      </c>
      <c r="K292">
        <f t="shared" si="75"/>
        <v>1.5270770833333334E-2</v>
      </c>
      <c r="L292">
        <v>92686</v>
      </c>
      <c r="M292">
        <f t="shared" si="70"/>
        <v>0.37074400000000002</v>
      </c>
      <c r="N292">
        <f t="shared" si="78"/>
        <v>0.35547322916666668</v>
      </c>
      <c r="O292">
        <f t="shared" si="69"/>
        <v>88868.307291666672</v>
      </c>
    </row>
    <row r="293" spans="9:15" x14ac:dyDescent="0.25">
      <c r="K293">
        <f t="shared" si="75"/>
        <v>0</v>
      </c>
      <c r="M293">
        <f t="shared" si="70"/>
        <v>0</v>
      </c>
      <c r="N293">
        <f t="shared" si="78"/>
        <v>0</v>
      </c>
      <c r="O293">
        <f t="shared" si="69"/>
        <v>0</v>
      </c>
    </row>
    <row r="294" spans="9:15" x14ac:dyDescent="0.25">
      <c r="I294">
        <v>9</v>
      </c>
      <c r="J294">
        <v>318757</v>
      </c>
      <c r="K294">
        <f t="shared" si="75"/>
        <v>6.6407708333333336E-3</v>
      </c>
      <c r="L294">
        <v>90519</v>
      </c>
      <c r="M294">
        <f t="shared" si="70"/>
        <v>0.36207600000000001</v>
      </c>
      <c r="N294">
        <f t="shared" si="78"/>
        <v>0.3554352291666667</v>
      </c>
      <c r="O294">
        <f t="shared" si="69"/>
        <v>88858.807291666672</v>
      </c>
    </row>
    <row r="295" spans="9:15" x14ac:dyDescent="0.25">
      <c r="K295">
        <f t="shared" si="75"/>
        <v>0</v>
      </c>
      <c r="M295">
        <f t="shared" si="70"/>
        <v>0</v>
      </c>
      <c r="N295">
        <f t="shared" si="78"/>
        <v>0</v>
      </c>
      <c r="O295">
        <f t="shared" si="69"/>
        <v>0</v>
      </c>
    </row>
    <row r="296" spans="9:15" x14ac:dyDescent="0.25">
      <c r="I296">
        <v>10</v>
      </c>
      <c r="J296">
        <f>555433-40000*6</f>
        <v>315433</v>
      </c>
      <c r="K296">
        <f t="shared" si="75"/>
        <v>6.5715208333333337E-3</v>
      </c>
      <c r="L296">
        <v>90382</v>
      </c>
      <c r="M296">
        <f t="shared" si="70"/>
        <v>0.36152800000000002</v>
      </c>
      <c r="N296">
        <f t="shared" si="78"/>
        <v>0.35495647916666667</v>
      </c>
      <c r="O296">
        <f t="shared" si="69"/>
        <v>88739.119791666672</v>
      </c>
    </row>
    <row r="297" spans="9:15" x14ac:dyDescent="0.25">
      <c r="J297" t="s">
        <v>32</v>
      </c>
    </row>
    <row r="298" spans="9:15" x14ac:dyDescent="0.25">
      <c r="I298">
        <v>11</v>
      </c>
      <c r="J298">
        <f>319763</f>
        <v>319763</v>
      </c>
      <c r="K298">
        <f t="shared" si="75"/>
        <v>6.6617291666666665E-3</v>
      </c>
      <c r="L298">
        <v>92704</v>
      </c>
      <c r="M298">
        <f t="shared" si="70"/>
        <v>0.37081599999999998</v>
      </c>
      <c r="N298">
        <f t="shared" si="78"/>
        <v>0.36415427083333329</v>
      </c>
      <c r="O298">
        <f t="shared" si="69"/>
        <v>91038.567708333328</v>
      </c>
    </row>
    <row r="299" spans="9:15" x14ac:dyDescent="0.25">
      <c r="K299">
        <f t="shared" si="75"/>
        <v>0</v>
      </c>
      <c r="M299">
        <f t="shared" si="70"/>
        <v>0</v>
      </c>
      <c r="N299">
        <f t="shared" si="78"/>
        <v>0</v>
      </c>
      <c r="O299">
        <f t="shared" si="69"/>
        <v>0</v>
      </c>
    </row>
    <row r="300" spans="9:15" x14ac:dyDescent="0.25">
      <c r="I300">
        <v>12</v>
      </c>
      <c r="J300">
        <v>421715</v>
      </c>
      <c r="K300">
        <f t="shared" si="75"/>
        <v>8.7857291666666674E-3</v>
      </c>
      <c r="L300">
        <v>92541</v>
      </c>
      <c r="M300">
        <f t="shared" si="70"/>
        <v>0.37016399999999999</v>
      </c>
      <c r="N300">
        <f t="shared" si="78"/>
        <v>0.36137827083333335</v>
      </c>
      <c r="O300">
        <f t="shared" si="69"/>
        <v>90344.567708333343</v>
      </c>
    </row>
    <row r="301" spans="9:15" x14ac:dyDescent="0.25">
      <c r="K301">
        <f t="shared" si="75"/>
        <v>0</v>
      </c>
      <c r="M301">
        <f t="shared" si="70"/>
        <v>0</v>
      </c>
      <c r="N301">
        <f t="shared" ref="N301:N314" si="79">M301-K301</f>
        <v>0</v>
      </c>
      <c r="O301">
        <f t="shared" si="69"/>
        <v>0</v>
      </c>
    </row>
    <row r="302" spans="9:15" x14ac:dyDescent="0.25">
      <c r="I302">
        <v>13</v>
      </c>
      <c r="J302">
        <f>197694+40000*4</f>
        <v>357694</v>
      </c>
      <c r="K302">
        <f t="shared" si="75"/>
        <v>7.451958333333333E-3</v>
      </c>
      <c r="L302">
        <v>90587</v>
      </c>
      <c r="M302">
        <f t="shared" si="70"/>
        <v>0.362348</v>
      </c>
      <c r="N302">
        <f t="shared" si="79"/>
        <v>0.35489604166666666</v>
      </c>
      <c r="O302">
        <f t="shared" si="69"/>
        <v>88724.010416666672</v>
      </c>
    </row>
    <row r="303" spans="9:15" x14ac:dyDescent="0.25">
      <c r="J303" t="s">
        <v>33</v>
      </c>
      <c r="M303">
        <f t="shared" si="70"/>
        <v>0</v>
      </c>
      <c r="N303">
        <f t="shared" si="79"/>
        <v>0</v>
      </c>
      <c r="O303">
        <f t="shared" si="69"/>
        <v>0</v>
      </c>
    </row>
    <row r="304" spans="9:15" x14ac:dyDescent="0.25">
      <c r="I304">
        <v>14</v>
      </c>
      <c r="J304">
        <v>121329</v>
      </c>
      <c r="K304">
        <f t="shared" si="75"/>
        <v>2.5276875E-3</v>
      </c>
      <c r="L304">
        <v>90157</v>
      </c>
      <c r="M304">
        <f t="shared" si="70"/>
        <v>0.360628</v>
      </c>
      <c r="N304">
        <f t="shared" si="79"/>
        <v>0.35810031250000002</v>
      </c>
      <c r="O304">
        <f t="shared" si="69"/>
        <v>89525.078125</v>
      </c>
    </row>
    <row r="305" spans="9:17" x14ac:dyDescent="0.25">
      <c r="K305">
        <f t="shared" si="75"/>
        <v>0</v>
      </c>
      <c r="M305">
        <f t="shared" si="70"/>
        <v>0</v>
      </c>
      <c r="N305">
        <f t="shared" si="79"/>
        <v>0</v>
      </c>
      <c r="O305">
        <f t="shared" si="69"/>
        <v>0</v>
      </c>
    </row>
    <row r="306" spans="9:17" x14ac:dyDescent="0.25">
      <c r="I306">
        <v>15</v>
      </c>
      <c r="J306">
        <f>47959+40000*6</f>
        <v>287959</v>
      </c>
      <c r="K306">
        <f t="shared" si="75"/>
        <v>5.9991458333333338E-3</v>
      </c>
      <c r="L306">
        <v>90218</v>
      </c>
      <c r="M306">
        <f t="shared" si="70"/>
        <v>0.36087200000000003</v>
      </c>
      <c r="N306">
        <f t="shared" si="79"/>
        <v>0.3548728541666667</v>
      </c>
      <c r="O306">
        <f t="shared" si="69"/>
        <v>88718.213541666672</v>
      </c>
    </row>
    <row r="307" spans="9:17" x14ac:dyDescent="0.25">
      <c r="K307">
        <f t="shared" si="75"/>
        <v>0</v>
      </c>
      <c r="M307">
        <f t="shared" si="70"/>
        <v>0</v>
      </c>
      <c r="N307">
        <f t="shared" si="79"/>
        <v>0</v>
      </c>
      <c r="O307">
        <f t="shared" si="69"/>
        <v>0</v>
      </c>
    </row>
    <row r="308" spans="9:17" x14ac:dyDescent="0.25">
      <c r="I308">
        <v>16</v>
      </c>
      <c r="J308">
        <v>325111</v>
      </c>
      <c r="K308">
        <f t="shared" si="75"/>
        <v>6.7731458333333333E-3</v>
      </c>
      <c r="L308">
        <v>90450</v>
      </c>
      <c r="M308">
        <f t="shared" si="70"/>
        <v>0.36180000000000001</v>
      </c>
      <c r="N308">
        <f t="shared" si="79"/>
        <v>0.35502685416666668</v>
      </c>
      <c r="O308">
        <f t="shared" si="69"/>
        <v>88756.713541666672</v>
      </c>
    </row>
    <row r="309" spans="9:17" x14ac:dyDescent="0.25">
      <c r="J309" t="s">
        <v>34</v>
      </c>
      <c r="P309" t="s">
        <v>35</v>
      </c>
      <c r="Q309" t="s">
        <v>36</v>
      </c>
    </row>
    <row r="310" spans="9:17" x14ac:dyDescent="0.25">
      <c r="I310">
        <v>17</v>
      </c>
      <c r="J310">
        <v>543997</v>
      </c>
      <c r="K310">
        <f t="shared" si="75"/>
        <v>1.1333270833333334E-2</v>
      </c>
      <c r="L310">
        <v>90719</v>
      </c>
      <c r="M310">
        <f t="shared" si="70"/>
        <v>0.36287599999999998</v>
      </c>
      <c r="N310">
        <f t="shared" si="79"/>
        <v>0.35154272916666662</v>
      </c>
      <c r="O310">
        <f t="shared" si="69"/>
        <v>87885.682291666657</v>
      </c>
      <c r="P310">
        <v>4</v>
      </c>
      <c r="Q310">
        <v>1</v>
      </c>
    </row>
    <row r="311" spans="9:17" x14ac:dyDescent="0.25">
      <c r="K311">
        <f t="shared" si="75"/>
        <v>0</v>
      </c>
      <c r="M311">
        <f t="shared" si="70"/>
        <v>0</v>
      </c>
      <c r="N311">
        <f t="shared" si="79"/>
        <v>0</v>
      </c>
      <c r="O311">
        <f t="shared" si="69"/>
        <v>0</v>
      </c>
    </row>
    <row r="312" spans="9:17" x14ac:dyDescent="0.25">
      <c r="I312">
        <v>18</v>
      </c>
      <c r="J312">
        <f>548331-40000*0</f>
        <v>548331</v>
      </c>
      <c r="K312">
        <f t="shared" si="75"/>
        <v>1.14235625E-2</v>
      </c>
      <c r="L312">
        <v>90166</v>
      </c>
      <c r="M312">
        <f t="shared" si="70"/>
        <v>0.36066399999999998</v>
      </c>
      <c r="N312">
        <f t="shared" si="79"/>
        <v>0.3492404375</v>
      </c>
      <c r="O312">
        <f t="shared" si="69"/>
        <v>87310.109375</v>
      </c>
      <c r="P312">
        <v>4</v>
      </c>
      <c r="Q312">
        <v>1</v>
      </c>
    </row>
    <row r="313" spans="9:17" x14ac:dyDescent="0.25">
      <c r="K313">
        <f t="shared" si="75"/>
        <v>0</v>
      </c>
      <c r="M313">
        <f t="shared" si="70"/>
        <v>0</v>
      </c>
      <c r="N313">
        <f t="shared" si="79"/>
        <v>0</v>
      </c>
      <c r="O313">
        <f t="shared" si="69"/>
        <v>0</v>
      </c>
    </row>
    <row r="314" spans="9:17" x14ac:dyDescent="0.25">
      <c r="I314">
        <v>19</v>
      </c>
      <c r="J314">
        <f>272235+40000*8</f>
        <v>592235</v>
      </c>
      <c r="K314">
        <f t="shared" si="75"/>
        <v>1.2338229166666667E-2</v>
      </c>
      <c r="L314">
        <v>90512</v>
      </c>
      <c r="M314">
        <f t="shared" si="70"/>
        <v>0.36204799999999998</v>
      </c>
      <c r="N314">
        <f t="shared" si="79"/>
        <v>0.34970977083333332</v>
      </c>
      <c r="O314">
        <f t="shared" si="69"/>
        <v>87427.442708333328</v>
      </c>
      <c r="P314">
        <v>6</v>
      </c>
      <c r="Q314">
        <v>1</v>
      </c>
    </row>
    <row r="315" spans="9:17" x14ac:dyDescent="0.25">
      <c r="K315">
        <f t="shared" si="75"/>
        <v>0</v>
      </c>
      <c r="M315">
        <f t="shared" si="70"/>
        <v>0</v>
      </c>
      <c r="N315">
        <f t="shared" ref="N315:N321" si="80">M315-K315</f>
        <v>0</v>
      </c>
      <c r="O315">
        <f t="shared" si="69"/>
        <v>0</v>
      </c>
    </row>
    <row r="316" spans="9:17" x14ac:dyDescent="0.25">
      <c r="I316">
        <v>20</v>
      </c>
      <c r="J316">
        <f>242043+40000*16</f>
        <v>882043</v>
      </c>
      <c r="K316">
        <f t="shared" si="75"/>
        <v>1.8375895833333333E-2</v>
      </c>
      <c r="L316">
        <v>91941</v>
      </c>
      <c r="M316">
        <f t="shared" si="70"/>
        <v>0.36776399999999998</v>
      </c>
      <c r="N316">
        <f t="shared" si="80"/>
        <v>0.34938810416666666</v>
      </c>
      <c r="O316">
        <f t="shared" si="69"/>
        <v>87347.026041666672</v>
      </c>
    </row>
    <row r="317" spans="9:17" x14ac:dyDescent="0.25">
      <c r="K317">
        <f t="shared" si="75"/>
        <v>0</v>
      </c>
      <c r="M317">
        <f t="shared" si="70"/>
        <v>0</v>
      </c>
      <c r="N317">
        <f t="shared" si="80"/>
        <v>0</v>
      </c>
      <c r="O317">
        <f t="shared" si="69"/>
        <v>0</v>
      </c>
    </row>
    <row r="318" spans="9:17" x14ac:dyDescent="0.25">
      <c r="I318">
        <v>21</v>
      </c>
      <c r="J318">
        <f>246691+40000*16</f>
        <v>886691</v>
      </c>
      <c r="K318">
        <f t="shared" si="75"/>
        <v>1.8472729166666667E-2</v>
      </c>
      <c r="L318">
        <v>92199</v>
      </c>
      <c r="M318">
        <f t="shared" si="70"/>
        <v>0.36879600000000001</v>
      </c>
      <c r="N318">
        <f t="shared" si="80"/>
        <v>0.35032327083333337</v>
      </c>
      <c r="O318">
        <f t="shared" si="69"/>
        <v>87580.817708333343</v>
      </c>
    </row>
    <row r="319" spans="9:17" x14ac:dyDescent="0.25">
      <c r="K319">
        <f t="shared" si="75"/>
        <v>0</v>
      </c>
      <c r="M319">
        <f t="shared" si="70"/>
        <v>0</v>
      </c>
      <c r="N319">
        <f t="shared" si="80"/>
        <v>0</v>
      </c>
      <c r="O319">
        <f t="shared" si="69"/>
        <v>0</v>
      </c>
    </row>
    <row r="320" spans="9:17" x14ac:dyDescent="0.25">
      <c r="I320">
        <v>22</v>
      </c>
      <c r="J320">
        <v>379293</v>
      </c>
      <c r="K320">
        <f t="shared" si="75"/>
        <v>7.9019374999999992E-3</v>
      </c>
      <c r="L320">
        <v>90395</v>
      </c>
      <c r="M320">
        <f t="shared" si="70"/>
        <v>0.36158000000000001</v>
      </c>
      <c r="N320">
        <f t="shared" si="80"/>
        <v>0.3536780625</v>
      </c>
      <c r="O320">
        <f t="shared" si="69"/>
        <v>88419.515625</v>
      </c>
    </row>
    <row r="321" spans="9:17" x14ac:dyDescent="0.25">
      <c r="K321">
        <f t="shared" si="75"/>
        <v>0</v>
      </c>
      <c r="M321">
        <f t="shared" si="70"/>
        <v>0</v>
      </c>
      <c r="N321">
        <f t="shared" si="80"/>
        <v>0</v>
      </c>
      <c r="O321">
        <f t="shared" si="69"/>
        <v>0</v>
      </c>
    </row>
    <row r="322" spans="9:17" x14ac:dyDescent="0.25">
      <c r="I322">
        <v>23</v>
      </c>
      <c r="J322">
        <v>553003</v>
      </c>
      <c r="K322">
        <f t="shared" si="75"/>
        <v>1.1520895833333333E-2</v>
      </c>
      <c r="L322">
        <v>90378</v>
      </c>
      <c r="M322">
        <f t="shared" si="70"/>
        <v>0.361512</v>
      </c>
      <c r="N322">
        <f t="shared" ref="N322:N330" si="81">M322-K322</f>
        <v>0.34999110416666668</v>
      </c>
      <c r="O322">
        <f t="shared" si="69"/>
        <v>87497.776041666672</v>
      </c>
    </row>
    <row r="323" spans="9:17" x14ac:dyDescent="0.25">
      <c r="K323">
        <f t="shared" si="75"/>
        <v>0</v>
      </c>
      <c r="M323">
        <f t="shared" si="70"/>
        <v>0</v>
      </c>
      <c r="N323">
        <f t="shared" si="81"/>
        <v>0</v>
      </c>
      <c r="O323">
        <f t="shared" si="69"/>
        <v>0</v>
      </c>
    </row>
    <row r="324" spans="9:17" x14ac:dyDescent="0.25">
      <c r="I324">
        <v>24</v>
      </c>
      <c r="J324">
        <v>410911</v>
      </c>
      <c r="K324">
        <f t="shared" si="75"/>
        <v>8.5606458333333333E-3</v>
      </c>
      <c r="L324">
        <v>90639</v>
      </c>
      <c r="M324">
        <f t="shared" si="70"/>
        <v>0.36255599999999999</v>
      </c>
      <c r="N324">
        <f t="shared" si="81"/>
        <v>0.35399535416666666</v>
      </c>
      <c r="O324">
        <f t="shared" si="69"/>
        <v>88498.838541666672</v>
      </c>
    </row>
    <row r="325" spans="9:17" x14ac:dyDescent="0.25">
      <c r="K325">
        <f t="shared" si="75"/>
        <v>0</v>
      </c>
      <c r="M325">
        <f t="shared" si="70"/>
        <v>0</v>
      </c>
      <c r="N325">
        <f t="shared" si="81"/>
        <v>0</v>
      </c>
      <c r="O325">
        <f t="shared" si="69"/>
        <v>0</v>
      </c>
    </row>
    <row r="326" spans="9:17" x14ac:dyDescent="0.25">
      <c r="I326">
        <v>25</v>
      </c>
      <c r="J326">
        <v>547455</v>
      </c>
      <c r="K326">
        <f t="shared" si="75"/>
        <v>1.1405312500000001E-2</v>
      </c>
      <c r="M326">
        <f t="shared" si="70"/>
        <v>0</v>
      </c>
      <c r="N326">
        <f t="shared" si="81"/>
        <v>-1.1405312500000001E-2</v>
      </c>
      <c r="O326">
        <f t="shared" si="69"/>
        <v>-2851.328125</v>
      </c>
    </row>
    <row r="327" spans="9:17" x14ac:dyDescent="0.25">
      <c r="J327" t="s">
        <v>37</v>
      </c>
      <c r="M327">
        <f t="shared" si="70"/>
        <v>0</v>
      </c>
      <c r="N327">
        <f t="shared" si="81"/>
        <v>0</v>
      </c>
      <c r="O327">
        <f t="shared" si="69"/>
        <v>0</v>
      </c>
    </row>
    <row r="328" spans="9:17" x14ac:dyDescent="0.25">
      <c r="I328">
        <v>26</v>
      </c>
      <c r="J328">
        <v>471167</v>
      </c>
      <c r="K328">
        <f t="shared" si="75"/>
        <v>9.8159791666666673E-3</v>
      </c>
      <c r="L328">
        <v>90288</v>
      </c>
      <c r="M328">
        <f t="shared" si="70"/>
        <v>0.36115199999999997</v>
      </c>
      <c r="N328">
        <f t="shared" si="81"/>
        <v>0.35133602083333332</v>
      </c>
      <c r="O328">
        <f t="shared" si="69"/>
        <v>87834.005208333328</v>
      </c>
    </row>
    <row r="329" spans="9:17" x14ac:dyDescent="0.25">
      <c r="K329">
        <f t="shared" si="75"/>
        <v>0</v>
      </c>
      <c r="M329">
        <f t="shared" si="70"/>
        <v>0</v>
      </c>
      <c r="N329">
        <f t="shared" si="81"/>
        <v>0</v>
      </c>
      <c r="O329">
        <f t="shared" si="69"/>
        <v>0</v>
      </c>
    </row>
    <row r="330" spans="9:17" x14ac:dyDescent="0.25">
      <c r="I330">
        <v>27</v>
      </c>
      <c r="J330">
        <v>360267</v>
      </c>
      <c r="K330">
        <f t="shared" si="75"/>
        <v>7.5055625000000001E-3</v>
      </c>
      <c r="L330">
        <v>90590</v>
      </c>
      <c r="M330">
        <f t="shared" si="70"/>
        <v>0.36236000000000002</v>
      </c>
      <c r="N330">
        <f t="shared" si="81"/>
        <v>0.35485443750000001</v>
      </c>
      <c r="O330">
        <f t="shared" si="69"/>
        <v>88713.609375</v>
      </c>
    </row>
    <row r="331" spans="9:17" x14ac:dyDescent="0.25">
      <c r="K331">
        <f t="shared" si="75"/>
        <v>0</v>
      </c>
      <c r="M331">
        <f t="shared" si="70"/>
        <v>0</v>
      </c>
      <c r="N331">
        <f t="shared" ref="N331:N356" si="82">M331-K331</f>
        <v>0</v>
      </c>
      <c r="O331">
        <f t="shared" si="69"/>
        <v>0</v>
      </c>
    </row>
    <row r="332" spans="9:17" x14ac:dyDescent="0.25">
      <c r="I332">
        <v>28</v>
      </c>
      <c r="J332">
        <v>309927</v>
      </c>
      <c r="K332">
        <f t="shared" si="75"/>
        <v>6.4568124999999999E-3</v>
      </c>
      <c r="L332">
        <v>91624</v>
      </c>
      <c r="M332">
        <f t="shared" si="70"/>
        <v>0.36649599999999999</v>
      </c>
      <c r="N332">
        <f t="shared" si="82"/>
        <v>0.36003918749999997</v>
      </c>
      <c r="O332">
        <f t="shared" si="69"/>
        <v>90009.796874999985</v>
      </c>
      <c r="P332">
        <v>0</v>
      </c>
      <c r="Q332">
        <v>1</v>
      </c>
    </row>
    <row r="333" spans="9:17" x14ac:dyDescent="0.25">
      <c r="K333">
        <f t="shared" si="75"/>
        <v>0</v>
      </c>
      <c r="M333">
        <f t="shared" si="70"/>
        <v>0</v>
      </c>
      <c r="N333">
        <f t="shared" si="82"/>
        <v>0</v>
      </c>
      <c r="O333">
        <f t="shared" si="69"/>
        <v>0</v>
      </c>
    </row>
    <row r="334" spans="9:17" x14ac:dyDescent="0.25">
      <c r="I334">
        <v>29</v>
      </c>
      <c r="J334">
        <v>516757</v>
      </c>
      <c r="K334">
        <f t="shared" si="75"/>
        <v>1.0765770833333334E-2</v>
      </c>
      <c r="L334">
        <v>92675</v>
      </c>
      <c r="M334">
        <f t="shared" si="70"/>
        <v>0.37069999999999997</v>
      </c>
      <c r="N334">
        <f t="shared" si="82"/>
        <v>0.35993422916666662</v>
      </c>
      <c r="O334">
        <f t="shared" si="69"/>
        <v>89983.557291666657</v>
      </c>
      <c r="P334">
        <v>7</v>
      </c>
      <c r="Q334">
        <v>2</v>
      </c>
    </row>
    <row r="335" spans="9:17" x14ac:dyDescent="0.25">
      <c r="K335">
        <f t="shared" si="75"/>
        <v>0</v>
      </c>
      <c r="M335">
        <f t="shared" si="70"/>
        <v>0</v>
      </c>
      <c r="N335">
        <f t="shared" si="82"/>
        <v>0</v>
      </c>
      <c r="O335">
        <f t="shared" si="69"/>
        <v>0</v>
      </c>
    </row>
    <row r="336" spans="9:17" x14ac:dyDescent="0.25">
      <c r="I336">
        <v>30</v>
      </c>
      <c r="J336">
        <v>333529</v>
      </c>
      <c r="K336">
        <f t="shared" si="75"/>
        <v>6.9485208333333335E-3</v>
      </c>
      <c r="L336">
        <v>92135</v>
      </c>
      <c r="M336">
        <f t="shared" si="70"/>
        <v>0.36853999999999998</v>
      </c>
      <c r="N336">
        <f t="shared" si="82"/>
        <v>0.36159147916666662</v>
      </c>
      <c r="O336">
        <f t="shared" si="69"/>
        <v>90397.869791666657</v>
      </c>
      <c r="P336">
        <v>0</v>
      </c>
      <c r="Q336">
        <v>3</v>
      </c>
    </row>
    <row r="337" spans="9:17" x14ac:dyDescent="0.25">
      <c r="K337">
        <f t="shared" si="75"/>
        <v>0</v>
      </c>
      <c r="M337">
        <f t="shared" si="70"/>
        <v>0</v>
      </c>
      <c r="N337">
        <f t="shared" si="82"/>
        <v>0</v>
      </c>
      <c r="O337">
        <f t="shared" ref="O337:O400" si="83">N337*250000</f>
        <v>0</v>
      </c>
    </row>
    <row r="338" spans="9:17" x14ac:dyDescent="0.25">
      <c r="I338">
        <v>31</v>
      </c>
      <c r="J338">
        <v>131225</v>
      </c>
      <c r="K338">
        <f t="shared" si="75"/>
        <v>2.7338541666666666E-3</v>
      </c>
      <c r="L338">
        <v>92619</v>
      </c>
      <c r="M338">
        <f t="shared" ref="M338:M401" si="84">L338/250000</f>
        <v>0.37047600000000003</v>
      </c>
      <c r="N338">
        <f t="shared" si="82"/>
        <v>0.36774214583333337</v>
      </c>
      <c r="O338">
        <f t="shared" si="83"/>
        <v>91935.536458333343</v>
      </c>
      <c r="P338">
        <v>6</v>
      </c>
      <c r="Q338">
        <v>4</v>
      </c>
    </row>
    <row r="339" spans="9:17" x14ac:dyDescent="0.25">
      <c r="K339">
        <f t="shared" si="75"/>
        <v>0</v>
      </c>
      <c r="M339">
        <f t="shared" si="84"/>
        <v>0</v>
      </c>
      <c r="N339">
        <f t="shared" si="82"/>
        <v>0</v>
      </c>
      <c r="O339">
        <f t="shared" si="83"/>
        <v>0</v>
      </c>
    </row>
    <row r="340" spans="9:17" x14ac:dyDescent="0.25">
      <c r="I340">
        <v>32</v>
      </c>
      <c r="J340">
        <v>213955</v>
      </c>
      <c r="K340">
        <f t="shared" si="75"/>
        <v>4.4573958333333332E-3</v>
      </c>
      <c r="L340">
        <v>92528</v>
      </c>
      <c r="M340">
        <f t="shared" si="84"/>
        <v>0.370112</v>
      </c>
      <c r="N340">
        <f t="shared" si="82"/>
        <v>0.36565460416666667</v>
      </c>
      <c r="O340">
        <f t="shared" si="83"/>
        <v>91413.651041666672</v>
      </c>
      <c r="P340">
        <v>3</v>
      </c>
      <c r="Q340">
        <v>5</v>
      </c>
    </row>
    <row r="341" spans="9:17" x14ac:dyDescent="0.25">
      <c r="K341">
        <f t="shared" si="75"/>
        <v>0</v>
      </c>
      <c r="M341">
        <f t="shared" si="84"/>
        <v>0</v>
      </c>
      <c r="N341">
        <f t="shared" si="82"/>
        <v>0</v>
      </c>
      <c r="O341">
        <f t="shared" si="83"/>
        <v>0</v>
      </c>
    </row>
    <row r="342" spans="9:17" x14ac:dyDescent="0.25">
      <c r="I342">
        <v>33</v>
      </c>
      <c r="J342">
        <v>281215</v>
      </c>
      <c r="K342">
        <f t="shared" si="75"/>
        <v>5.8586458333333338E-3</v>
      </c>
      <c r="L342">
        <v>92180</v>
      </c>
      <c r="M342">
        <f t="shared" si="84"/>
        <v>0.36871999999999999</v>
      </c>
      <c r="N342">
        <f t="shared" si="82"/>
        <v>0.36286135416666665</v>
      </c>
      <c r="O342">
        <f t="shared" si="83"/>
        <v>90715.338541666657</v>
      </c>
      <c r="P342">
        <v>4</v>
      </c>
      <c r="Q342">
        <v>6</v>
      </c>
    </row>
    <row r="343" spans="9:17" x14ac:dyDescent="0.25">
      <c r="K343">
        <f t="shared" si="75"/>
        <v>0</v>
      </c>
      <c r="M343">
        <f t="shared" si="84"/>
        <v>0</v>
      </c>
      <c r="N343">
        <f t="shared" si="82"/>
        <v>0</v>
      </c>
      <c r="O343">
        <f t="shared" si="83"/>
        <v>0</v>
      </c>
    </row>
    <row r="344" spans="9:17" x14ac:dyDescent="0.25">
      <c r="I344">
        <v>34</v>
      </c>
      <c r="J344">
        <v>29279</v>
      </c>
      <c r="K344">
        <f t="shared" si="75"/>
        <v>6.0997916666666666E-4</v>
      </c>
      <c r="L344">
        <v>92336</v>
      </c>
      <c r="M344">
        <f t="shared" si="84"/>
        <v>0.36934400000000001</v>
      </c>
      <c r="N344">
        <f t="shared" si="82"/>
        <v>0.36873402083333334</v>
      </c>
      <c r="O344">
        <f t="shared" si="83"/>
        <v>92183.505208333328</v>
      </c>
      <c r="P344">
        <v>3</v>
      </c>
      <c r="Q344">
        <v>7</v>
      </c>
    </row>
    <row r="345" spans="9:17" x14ac:dyDescent="0.25">
      <c r="K345">
        <f t="shared" si="75"/>
        <v>0</v>
      </c>
      <c r="M345">
        <f t="shared" si="84"/>
        <v>0</v>
      </c>
      <c r="N345">
        <f t="shared" si="82"/>
        <v>0</v>
      </c>
      <c r="O345">
        <f t="shared" si="83"/>
        <v>0</v>
      </c>
    </row>
    <row r="346" spans="9:17" x14ac:dyDescent="0.25">
      <c r="I346">
        <v>35</v>
      </c>
      <c r="J346">
        <v>329955</v>
      </c>
      <c r="K346">
        <f t="shared" si="75"/>
        <v>6.8740625E-3</v>
      </c>
      <c r="L346">
        <v>92486</v>
      </c>
      <c r="M346">
        <f t="shared" si="84"/>
        <v>0.369944</v>
      </c>
      <c r="N346">
        <f t="shared" si="82"/>
        <v>0.3630699375</v>
      </c>
      <c r="O346">
        <f t="shared" si="83"/>
        <v>90767.484375</v>
      </c>
      <c r="P346">
        <v>0</v>
      </c>
      <c r="Q346">
        <v>1</v>
      </c>
    </row>
    <row r="347" spans="9:17" x14ac:dyDescent="0.25">
      <c r="K347">
        <f t="shared" si="75"/>
        <v>0</v>
      </c>
      <c r="M347">
        <f t="shared" si="84"/>
        <v>0</v>
      </c>
      <c r="N347">
        <f t="shared" si="82"/>
        <v>0</v>
      </c>
      <c r="O347">
        <f t="shared" si="83"/>
        <v>0</v>
      </c>
    </row>
    <row r="348" spans="9:17" x14ac:dyDescent="0.25">
      <c r="I348">
        <v>36</v>
      </c>
      <c r="J348">
        <v>491403</v>
      </c>
      <c r="K348">
        <f t="shared" ref="K348:K411" si="85">J348/48000000</f>
        <v>1.02375625E-2</v>
      </c>
      <c r="L348">
        <v>92192</v>
      </c>
      <c r="M348">
        <f t="shared" si="84"/>
        <v>0.36876799999999998</v>
      </c>
      <c r="N348">
        <f t="shared" si="82"/>
        <v>0.35853043749999997</v>
      </c>
      <c r="O348">
        <f t="shared" si="83"/>
        <v>89632.609374999985</v>
      </c>
      <c r="P348">
        <v>0</v>
      </c>
      <c r="Q348">
        <v>2</v>
      </c>
    </row>
    <row r="349" spans="9:17" x14ac:dyDescent="0.25">
      <c r="K349">
        <f t="shared" si="85"/>
        <v>0</v>
      </c>
      <c r="M349">
        <f t="shared" si="84"/>
        <v>0</v>
      </c>
      <c r="N349">
        <f t="shared" si="82"/>
        <v>0</v>
      </c>
      <c r="O349">
        <f t="shared" si="83"/>
        <v>0</v>
      </c>
    </row>
    <row r="350" spans="9:17" x14ac:dyDescent="0.25">
      <c r="I350">
        <v>37</v>
      </c>
      <c r="J350">
        <v>408733</v>
      </c>
      <c r="K350">
        <f t="shared" si="85"/>
        <v>8.515270833333333E-3</v>
      </c>
      <c r="L350">
        <v>92252</v>
      </c>
      <c r="M350">
        <f t="shared" si="84"/>
        <v>0.369008</v>
      </c>
      <c r="N350">
        <f t="shared" si="82"/>
        <v>0.36049272916666669</v>
      </c>
      <c r="O350">
        <f t="shared" si="83"/>
        <v>90123.182291666672</v>
      </c>
      <c r="P350">
        <v>0</v>
      </c>
      <c r="Q350">
        <v>3</v>
      </c>
    </row>
    <row r="351" spans="9:17" x14ac:dyDescent="0.25">
      <c r="K351">
        <f t="shared" si="85"/>
        <v>0</v>
      </c>
      <c r="M351">
        <f t="shared" si="84"/>
        <v>0</v>
      </c>
      <c r="N351">
        <f t="shared" si="82"/>
        <v>0</v>
      </c>
      <c r="O351">
        <f t="shared" si="83"/>
        <v>0</v>
      </c>
    </row>
    <row r="352" spans="9:17" x14ac:dyDescent="0.25">
      <c r="I352">
        <v>38</v>
      </c>
      <c r="J352">
        <v>431201</v>
      </c>
      <c r="K352">
        <f t="shared" si="85"/>
        <v>8.9833541666666673E-3</v>
      </c>
      <c r="L352">
        <v>93572</v>
      </c>
      <c r="M352">
        <f t="shared" si="84"/>
        <v>0.37428800000000001</v>
      </c>
      <c r="N352">
        <f t="shared" si="82"/>
        <v>0.36530464583333333</v>
      </c>
      <c r="O352">
        <f t="shared" si="83"/>
        <v>91326.161458333328</v>
      </c>
      <c r="P352">
        <v>6</v>
      </c>
      <c r="Q352">
        <v>4</v>
      </c>
    </row>
    <row r="353" spans="9:17" ht="42" customHeight="1" x14ac:dyDescent="0.25">
      <c r="J353" t="s">
        <v>38</v>
      </c>
      <c r="K353" s="5" t="s">
        <v>39</v>
      </c>
      <c r="L353" s="5"/>
      <c r="M353" s="5"/>
      <c r="N353" s="5"/>
      <c r="O353" s="5"/>
      <c r="P353" s="5"/>
      <c r="Q353" s="5"/>
    </row>
    <row r="354" spans="9:17" x14ac:dyDescent="0.25">
      <c r="I354">
        <v>39</v>
      </c>
      <c r="J354">
        <v>16008845</v>
      </c>
      <c r="K354">
        <f t="shared" si="85"/>
        <v>0.33351760416666665</v>
      </c>
      <c r="L354">
        <v>90452</v>
      </c>
      <c r="M354">
        <f t="shared" si="84"/>
        <v>0.36180800000000002</v>
      </c>
      <c r="N354">
        <f t="shared" si="82"/>
        <v>2.829039583333337E-2</v>
      </c>
      <c r="O354">
        <f t="shared" si="83"/>
        <v>7072.598958333343</v>
      </c>
      <c r="P354">
        <v>5</v>
      </c>
      <c r="Q354">
        <v>1</v>
      </c>
    </row>
    <row r="355" spans="9:17" x14ac:dyDescent="0.25">
      <c r="K355">
        <f t="shared" si="85"/>
        <v>0</v>
      </c>
      <c r="M355">
        <f t="shared" si="84"/>
        <v>0</v>
      </c>
      <c r="N355">
        <f t="shared" si="82"/>
        <v>0</v>
      </c>
      <c r="O355">
        <f t="shared" si="83"/>
        <v>0</v>
      </c>
    </row>
    <row r="356" spans="9:17" x14ac:dyDescent="0.25">
      <c r="I356">
        <v>40</v>
      </c>
      <c r="J356">
        <v>16454747</v>
      </c>
      <c r="K356">
        <f t="shared" si="85"/>
        <v>0.34280722916666667</v>
      </c>
      <c r="L356">
        <v>92127</v>
      </c>
      <c r="M356">
        <f t="shared" si="84"/>
        <v>0.368508</v>
      </c>
      <c r="N356">
        <f t="shared" si="82"/>
        <v>2.5700770833333331E-2</v>
      </c>
      <c r="O356">
        <f t="shared" si="83"/>
        <v>6425.192708333333</v>
      </c>
      <c r="P356">
        <v>6</v>
      </c>
      <c r="Q356">
        <v>2</v>
      </c>
    </row>
    <row r="357" spans="9:17" x14ac:dyDescent="0.25">
      <c r="K357">
        <f t="shared" si="85"/>
        <v>0</v>
      </c>
      <c r="M357">
        <f t="shared" si="84"/>
        <v>0</v>
      </c>
      <c r="N357">
        <f t="shared" ref="N357:N385" si="86">M357-K357</f>
        <v>0</v>
      </c>
      <c r="O357">
        <f t="shared" si="83"/>
        <v>0</v>
      </c>
    </row>
    <row r="358" spans="9:17" x14ac:dyDescent="0.25">
      <c r="I358">
        <v>41</v>
      </c>
      <c r="J358">
        <v>16403485</v>
      </c>
      <c r="K358">
        <f t="shared" si="85"/>
        <v>0.34173927083333333</v>
      </c>
      <c r="L358">
        <v>92706</v>
      </c>
      <c r="M358">
        <f t="shared" si="84"/>
        <v>0.37082399999999999</v>
      </c>
      <c r="N358">
        <f t="shared" si="86"/>
        <v>2.9084729166666656E-2</v>
      </c>
      <c r="O358">
        <f t="shared" si="83"/>
        <v>7271.1822916666642</v>
      </c>
      <c r="P358">
        <v>1</v>
      </c>
      <c r="Q358">
        <v>3</v>
      </c>
    </row>
    <row r="359" spans="9:17" x14ac:dyDescent="0.25">
      <c r="K359">
        <f t="shared" si="85"/>
        <v>0</v>
      </c>
      <c r="M359">
        <f t="shared" si="84"/>
        <v>0</v>
      </c>
      <c r="N359">
        <f t="shared" si="86"/>
        <v>0</v>
      </c>
      <c r="O359">
        <f t="shared" si="83"/>
        <v>0</v>
      </c>
    </row>
    <row r="360" spans="9:17" x14ac:dyDescent="0.25">
      <c r="I360">
        <v>42</v>
      </c>
      <c r="J360">
        <v>16048081</v>
      </c>
      <c r="K360">
        <f t="shared" si="85"/>
        <v>0.33433502083333333</v>
      </c>
      <c r="L360">
        <v>90445</v>
      </c>
      <c r="M360">
        <f t="shared" si="84"/>
        <v>0.36177999999999999</v>
      </c>
      <c r="N360">
        <f t="shared" si="86"/>
        <v>2.7444979166666661E-2</v>
      </c>
      <c r="O360">
        <f t="shared" si="83"/>
        <v>6861.2447916666652</v>
      </c>
      <c r="P360">
        <v>5</v>
      </c>
      <c r="Q360">
        <v>4</v>
      </c>
    </row>
    <row r="361" spans="9:17" x14ac:dyDescent="0.25">
      <c r="J361" t="s">
        <v>40</v>
      </c>
      <c r="M361">
        <f t="shared" si="84"/>
        <v>0</v>
      </c>
      <c r="N361">
        <f t="shared" si="86"/>
        <v>0</v>
      </c>
      <c r="O361">
        <f t="shared" si="83"/>
        <v>0</v>
      </c>
    </row>
    <row r="362" spans="9:17" x14ac:dyDescent="0.25">
      <c r="I362">
        <v>43</v>
      </c>
      <c r="J362">
        <v>16430987</v>
      </c>
      <c r="K362">
        <f t="shared" si="85"/>
        <v>0.34231222916666665</v>
      </c>
      <c r="L362">
        <v>90565</v>
      </c>
      <c r="M362">
        <f t="shared" si="84"/>
        <v>0.36226000000000003</v>
      </c>
      <c r="N362">
        <f t="shared" si="86"/>
        <v>1.9947770833333378E-2</v>
      </c>
      <c r="O362">
        <f t="shared" si="83"/>
        <v>4986.9427083333449</v>
      </c>
    </row>
    <row r="363" spans="9:17" x14ac:dyDescent="0.25">
      <c r="K363">
        <f t="shared" si="85"/>
        <v>0</v>
      </c>
      <c r="M363">
        <f t="shared" si="84"/>
        <v>0</v>
      </c>
      <c r="N363">
        <f t="shared" si="86"/>
        <v>0</v>
      </c>
      <c r="O363">
        <f t="shared" si="83"/>
        <v>0</v>
      </c>
    </row>
    <row r="364" spans="9:17" x14ac:dyDescent="0.25">
      <c r="I364">
        <v>44</v>
      </c>
      <c r="J364">
        <v>16266817</v>
      </c>
      <c r="K364">
        <f t="shared" si="85"/>
        <v>0.33889202083333331</v>
      </c>
      <c r="L364">
        <v>92564</v>
      </c>
      <c r="M364">
        <f t="shared" si="84"/>
        <v>0.37025599999999997</v>
      </c>
      <c r="N364">
        <f t="shared" si="86"/>
        <v>3.1363979166666667E-2</v>
      </c>
      <c r="O364">
        <f t="shared" si="83"/>
        <v>7840.994791666667</v>
      </c>
    </row>
    <row r="365" spans="9:17" x14ac:dyDescent="0.25">
      <c r="K365">
        <f t="shared" si="85"/>
        <v>0</v>
      </c>
      <c r="M365">
        <f t="shared" si="84"/>
        <v>0</v>
      </c>
      <c r="N365">
        <f t="shared" si="86"/>
        <v>0</v>
      </c>
      <c r="O365">
        <f t="shared" si="83"/>
        <v>0</v>
      </c>
    </row>
    <row r="366" spans="9:17" x14ac:dyDescent="0.25">
      <c r="I366">
        <v>45</v>
      </c>
      <c r="J366">
        <v>16187939</v>
      </c>
      <c r="K366">
        <f t="shared" si="85"/>
        <v>0.33724872916666665</v>
      </c>
      <c r="L366">
        <v>90343</v>
      </c>
      <c r="M366">
        <f t="shared" si="84"/>
        <v>0.36137200000000003</v>
      </c>
      <c r="N366">
        <f t="shared" si="86"/>
        <v>2.4123270833333377E-2</v>
      </c>
      <c r="O366">
        <f t="shared" si="83"/>
        <v>6030.8177083333439</v>
      </c>
    </row>
    <row r="367" spans="9:17" x14ac:dyDescent="0.25">
      <c r="K367">
        <f t="shared" si="85"/>
        <v>0</v>
      </c>
      <c r="M367">
        <f t="shared" si="84"/>
        <v>0</v>
      </c>
      <c r="N367">
        <f t="shared" si="86"/>
        <v>0</v>
      </c>
      <c r="O367">
        <f t="shared" si="83"/>
        <v>0</v>
      </c>
    </row>
    <row r="368" spans="9:17" x14ac:dyDescent="0.25">
      <c r="I368">
        <v>46</v>
      </c>
      <c r="J368">
        <v>16585901</v>
      </c>
      <c r="K368">
        <f t="shared" si="85"/>
        <v>0.34553960416666668</v>
      </c>
      <c r="L368">
        <v>92623</v>
      </c>
      <c r="M368">
        <f t="shared" si="84"/>
        <v>0.37049199999999999</v>
      </c>
      <c r="N368">
        <f t="shared" si="86"/>
        <v>2.4952395833333307E-2</v>
      </c>
      <c r="O368">
        <f t="shared" si="83"/>
        <v>6238.0989583333267</v>
      </c>
    </row>
    <row r="369" spans="9:17" x14ac:dyDescent="0.25">
      <c r="K369">
        <f t="shared" si="85"/>
        <v>0</v>
      </c>
      <c r="M369">
        <f t="shared" si="84"/>
        <v>0</v>
      </c>
      <c r="N369">
        <f t="shared" si="86"/>
        <v>0</v>
      </c>
      <c r="O369">
        <f t="shared" si="83"/>
        <v>0</v>
      </c>
    </row>
    <row r="370" spans="9:17" x14ac:dyDescent="0.25">
      <c r="I370">
        <v>47</v>
      </c>
      <c r="J370">
        <v>15993163</v>
      </c>
      <c r="K370">
        <f t="shared" si="85"/>
        <v>0.33319089583333333</v>
      </c>
      <c r="L370">
        <v>92665</v>
      </c>
      <c r="M370">
        <f t="shared" si="84"/>
        <v>0.37065999999999999</v>
      </c>
      <c r="N370">
        <f t="shared" si="86"/>
        <v>3.7469104166666656E-2</v>
      </c>
      <c r="O370">
        <f t="shared" si="83"/>
        <v>9367.2760416666642</v>
      </c>
    </row>
    <row r="371" spans="9:17" x14ac:dyDescent="0.25">
      <c r="J371" t="s">
        <v>41</v>
      </c>
      <c r="K371" t="e">
        <f t="shared" si="85"/>
        <v>#VALUE!</v>
      </c>
      <c r="M371">
        <f t="shared" si="84"/>
        <v>0</v>
      </c>
      <c r="N371" t="e">
        <f t="shared" si="86"/>
        <v>#VALUE!</v>
      </c>
      <c r="O371" t="e">
        <f t="shared" si="83"/>
        <v>#VALUE!</v>
      </c>
    </row>
    <row r="372" spans="9:17" x14ac:dyDescent="0.25">
      <c r="I372">
        <v>48</v>
      </c>
      <c r="J372">
        <v>16164253</v>
      </c>
      <c r="K372">
        <f t="shared" si="85"/>
        <v>0.33675527083333334</v>
      </c>
      <c r="L372">
        <v>90636</v>
      </c>
      <c r="M372">
        <f t="shared" si="84"/>
        <v>0.36254399999999998</v>
      </c>
      <c r="N372">
        <f t="shared" si="86"/>
        <v>2.5788729166666635E-2</v>
      </c>
      <c r="O372">
        <f t="shared" si="83"/>
        <v>6447.1822916666588</v>
      </c>
    </row>
    <row r="373" spans="9:17" x14ac:dyDescent="0.25">
      <c r="K373">
        <f t="shared" si="85"/>
        <v>0</v>
      </c>
      <c r="M373">
        <f t="shared" si="84"/>
        <v>0</v>
      </c>
      <c r="N373">
        <f t="shared" si="86"/>
        <v>0</v>
      </c>
      <c r="O373">
        <f t="shared" si="83"/>
        <v>0</v>
      </c>
    </row>
    <row r="374" spans="9:17" x14ac:dyDescent="0.25">
      <c r="I374">
        <v>49</v>
      </c>
      <c r="J374">
        <v>20976955</v>
      </c>
      <c r="K374">
        <f t="shared" si="85"/>
        <v>0.43701989583333334</v>
      </c>
      <c r="L374">
        <v>147730</v>
      </c>
      <c r="M374">
        <f t="shared" si="84"/>
        <v>0.59092</v>
      </c>
      <c r="N374">
        <f t="shared" si="86"/>
        <v>0.15390010416666666</v>
      </c>
      <c r="O374">
        <f t="shared" si="83"/>
        <v>38475.026041666664</v>
      </c>
    </row>
    <row r="375" spans="9:17" x14ac:dyDescent="0.25">
      <c r="K375">
        <f t="shared" si="85"/>
        <v>0</v>
      </c>
      <c r="M375">
        <f t="shared" si="84"/>
        <v>0</v>
      </c>
      <c r="N375">
        <f t="shared" si="86"/>
        <v>0</v>
      </c>
      <c r="O375">
        <f t="shared" si="83"/>
        <v>0</v>
      </c>
    </row>
    <row r="376" spans="9:17" x14ac:dyDescent="0.25">
      <c r="I376">
        <v>50</v>
      </c>
      <c r="J376">
        <v>16393805</v>
      </c>
      <c r="K376">
        <f t="shared" si="85"/>
        <v>0.34153760416666668</v>
      </c>
      <c r="L376">
        <v>90374</v>
      </c>
      <c r="M376">
        <f t="shared" si="84"/>
        <v>0.36149599999999998</v>
      </c>
      <c r="N376">
        <f t="shared" si="86"/>
        <v>1.9958395833333309E-2</v>
      </c>
      <c r="O376">
        <f t="shared" si="83"/>
        <v>4989.5989583333276</v>
      </c>
    </row>
    <row r="377" spans="9:17" x14ac:dyDescent="0.25">
      <c r="J377" t="s">
        <v>42</v>
      </c>
    </row>
    <row r="378" spans="9:17" x14ac:dyDescent="0.25">
      <c r="J378">
        <v>16288005</v>
      </c>
      <c r="K378">
        <f t="shared" si="85"/>
        <v>0.3393334375</v>
      </c>
      <c r="L378">
        <v>90655</v>
      </c>
      <c r="M378">
        <f t="shared" si="84"/>
        <v>0.36262</v>
      </c>
      <c r="N378">
        <f t="shared" si="86"/>
        <v>2.3286562499999997E-2</v>
      </c>
      <c r="O378">
        <f t="shared" si="83"/>
        <v>5821.6406249999991</v>
      </c>
    </row>
    <row r="379" spans="9:17" x14ac:dyDescent="0.25">
      <c r="K379">
        <f t="shared" si="85"/>
        <v>0</v>
      </c>
      <c r="M379">
        <f t="shared" si="84"/>
        <v>0</v>
      </c>
      <c r="N379">
        <f t="shared" si="86"/>
        <v>0</v>
      </c>
      <c r="O379">
        <f t="shared" si="83"/>
        <v>0</v>
      </c>
    </row>
    <row r="380" spans="9:17" x14ac:dyDescent="0.25">
      <c r="J380">
        <v>16254005</v>
      </c>
      <c r="K380">
        <f t="shared" si="85"/>
        <v>0.33862510416666669</v>
      </c>
      <c r="L380">
        <v>89848</v>
      </c>
      <c r="M380">
        <f t="shared" si="84"/>
        <v>0.35939199999999999</v>
      </c>
      <c r="N380">
        <f t="shared" si="86"/>
        <v>2.0766895833333299E-2</v>
      </c>
      <c r="O380">
        <f t="shared" si="83"/>
        <v>5191.7239583333248</v>
      </c>
      <c r="P380" t="s">
        <v>44</v>
      </c>
    </row>
    <row r="381" spans="9:17" x14ac:dyDescent="0.25">
      <c r="J381" t="s">
        <v>43</v>
      </c>
      <c r="K381" t="e">
        <f t="shared" si="85"/>
        <v>#VALUE!</v>
      </c>
      <c r="M381">
        <f t="shared" si="84"/>
        <v>0</v>
      </c>
      <c r="N381" t="e">
        <f t="shared" si="86"/>
        <v>#VALUE!</v>
      </c>
      <c r="O381" t="e">
        <f t="shared" si="83"/>
        <v>#VALUE!</v>
      </c>
    </row>
    <row r="382" spans="9:17" x14ac:dyDescent="0.25">
      <c r="I382">
        <v>51</v>
      </c>
      <c r="J382">
        <v>16309753</v>
      </c>
      <c r="K382">
        <f t="shared" si="85"/>
        <v>0.33978652083333333</v>
      </c>
      <c r="L382">
        <v>88719</v>
      </c>
      <c r="M382">
        <f t="shared" si="84"/>
        <v>0.35487600000000002</v>
      </c>
      <c r="N382">
        <f t="shared" si="86"/>
        <v>1.5089479166666697E-2</v>
      </c>
      <c r="O382">
        <f t="shared" si="83"/>
        <v>3772.3697916666742</v>
      </c>
      <c r="P382">
        <v>3</v>
      </c>
      <c r="Q382">
        <v>1</v>
      </c>
    </row>
    <row r="383" spans="9:17" x14ac:dyDescent="0.25">
      <c r="K383">
        <f t="shared" si="85"/>
        <v>0</v>
      </c>
      <c r="M383">
        <f t="shared" si="84"/>
        <v>0</v>
      </c>
      <c r="N383">
        <f t="shared" si="86"/>
        <v>0</v>
      </c>
      <c r="O383">
        <f t="shared" si="83"/>
        <v>0</v>
      </c>
    </row>
    <row r="384" spans="9:17" x14ac:dyDescent="0.25">
      <c r="I384">
        <v>52</v>
      </c>
      <c r="J384">
        <v>16483169</v>
      </c>
      <c r="K384">
        <f t="shared" si="85"/>
        <v>0.34339935416666667</v>
      </c>
      <c r="L384">
        <v>90426</v>
      </c>
      <c r="M384">
        <f t="shared" si="84"/>
        <v>0.36170400000000003</v>
      </c>
      <c r="N384">
        <f t="shared" si="86"/>
        <v>1.8304645833333355E-2</v>
      </c>
      <c r="O384">
        <f t="shared" si="83"/>
        <v>4576.1614583333385</v>
      </c>
      <c r="P384">
        <v>0</v>
      </c>
      <c r="Q384">
        <v>2</v>
      </c>
    </row>
    <row r="385" spans="9:17" x14ac:dyDescent="0.25">
      <c r="K385">
        <f t="shared" si="85"/>
        <v>0</v>
      </c>
      <c r="M385">
        <f t="shared" si="84"/>
        <v>0</v>
      </c>
      <c r="N385">
        <f t="shared" si="86"/>
        <v>0</v>
      </c>
      <c r="O385">
        <f t="shared" si="83"/>
        <v>0</v>
      </c>
    </row>
    <row r="386" spans="9:17" x14ac:dyDescent="0.25">
      <c r="I386">
        <v>53</v>
      </c>
      <c r="J386">
        <v>16383297</v>
      </c>
      <c r="K386">
        <f t="shared" si="85"/>
        <v>0.3413186875</v>
      </c>
      <c r="L386">
        <v>90719</v>
      </c>
      <c r="M386">
        <f t="shared" si="84"/>
        <v>0.36287599999999998</v>
      </c>
      <c r="N386">
        <f t="shared" ref="N386:N433" si="87">M386-K386</f>
        <v>2.1557312499999981E-2</v>
      </c>
      <c r="O386">
        <f t="shared" si="83"/>
        <v>5389.3281249999955</v>
      </c>
      <c r="P386">
        <v>3</v>
      </c>
      <c r="Q386">
        <v>3</v>
      </c>
    </row>
    <row r="387" spans="9:17" x14ac:dyDescent="0.25">
      <c r="K387">
        <f t="shared" si="85"/>
        <v>0</v>
      </c>
      <c r="M387">
        <f t="shared" si="84"/>
        <v>0</v>
      </c>
      <c r="N387">
        <f t="shared" si="87"/>
        <v>0</v>
      </c>
      <c r="O387">
        <f t="shared" si="83"/>
        <v>0</v>
      </c>
    </row>
    <row r="388" spans="9:17" x14ac:dyDescent="0.25">
      <c r="I388">
        <v>54</v>
      </c>
      <c r="J388">
        <v>16549249</v>
      </c>
      <c r="K388">
        <f t="shared" si="85"/>
        <v>0.34477602083333331</v>
      </c>
      <c r="L388">
        <v>92011</v>
      </c>
      <c r="M388">
        <f t="shared" si="84"/>
        <v>0.36804399999999998</v>
      </c>
      <c r="N388">
        <f t="shared" si="87"/>
        <v>2.3267979166666675E-2</v>
      </c>
      <c r="O388">
        <f t="shared" si="83"/>
        <v>5816.9947916666688</v>
      </c>
      <c r="P388">
        <v>4</v>
      </c>
      <c r="Q388">
        <v>4</v>
      </c>
    </row>
    <row r="389" spans="9:17" x14ac:dyDescent="0.25">
      <c r="J389" t="s">
        <v>45</v>
      </c>
      <c r="M389">
        <f t="shared" si="84"/>
        <v>0</v>
      </c>
      <c r="N389">
        <f t="shared" si="87"/>
        <v>0</v>
      </c>
      <c r="O389">
        <f t="shared" si="83"/>
        <v>0</v>
      </c>
    </row>
    <row r="390" spans="9:17" x14ac:dyDescent="0.25">
      <c r="I390">
        <f>I388+1</f>
        <v>55</v>
      </c>
      <c r="J390">
        <v>16609135</v>
      </c>
      <c r="K390">
        <f t="shared" si="85"/>
        <v>0.34602364583333334</v>
      </c>
      <c r="L390">
        <v>90657</v>
      </c>
      <c r="M390">
        <f t="shared" si="84"/>
        <v>0.36262800000000001</v>
      </c>
      <c r="N390">
        <f t="shared" si="87"/>
        <v>1.6604354166666668E-2</v>
      </c>
      <c r="O390">
        <f t="shared" si="83"/>
        <v>4151.088541666667</v>
      </c>
    </row>
    <row r="391" spans="9:17" x14ac:dyDescent="0.25">
      <c r="K391">
        <f t="shared" si="85"/>
        <v>0</v>
      </c>
      <c r="M391">
        <f t="shared" si="84"/>
        <v>0</v>
      </c>
      <c r="N391">
        <f t="shared" si="87"/>
        <v>0</v>
      </c>
      <c r="O391">
        <f t="shared" si="83"/>
        <v>0</v>
      </c>
    </row>
    <row r="392" spans="9:17" x14ac:dyDescent="0.25">
      <c r="I392">
        <f t="shared" ref="I392" si="88">I390+1</f>
        <v>56</v>
      </c>
      <c r="J392">
        <v>16306951</v>
      </c>
      <c r="K392">
        <f t="shared" si="85"/>
        <v>0.33972814583333333</v>
      </c>
      <c r="L392">
        <v>90546</v>
      </c>
      <c r="M392">
        <f>L392/250000</f>
        <v>0.36218400000000001</v>
      </c>
      <c r="N392">
        <f t="shared" si="87"/>
        <v>2.2455854166666678E-2</v>
      </c>
      <c r="O392">
        <f t="shared" si="83"/>
        <v>5613.9635416666697</v>
      </c>
    </row>
    <row r="393" spans="9:17" x14ac:dyDescent="0.25">
      <c r="K393">
        <f t="shared" si="85"/>
        <v>0</v>
      </c>
      <c r="M393">
        <f>L393/250000</f>
        <v>0</v>
      </c>
      <c r="N393">
        <f t="shared" si="87"/>
        <v>0</v>
      </c>
      <c r="O393">
        <f t="shared" si="83"/>
        <v>0</v>
      </c>
    </row>
    <row r="394" spans="9:17" x14ac:dyDescent="0.25">
      <c r="I394">
        <f t="shared" ref="I394" si="89">I392+1</f>
        <v>57</v>
      </c>
      <c r="J394">
        <v>16470217</v>
      </c>
      <c r="K394">
        <f t="shared" si="85"/>
        <v>0.34312952083333331</v>
      </c>
      <c r="L394">
        <v>90565</v>
      </c>
      <c r="M394">
        <f t="shared" si="84"/>
        <v>0.36226000000000003</v>
      </c>
      <c r="N394">
        <f t="shared" si="87"/>
        <v>1.9130479166666714E-2</v>
      </c>
      <c r="O394">
        <f t="shared" si="83"/>
        <v>4782.6197916666788</v>
      </c>
    </row>
    <row r="395" spans="9:17" x14ac:dyDescent="0.25">
      <c r="J395" t="s">
        <v>46</v>
      </c>
      <c r="K395" t="e">
        <f t="shared" si="85"/>
        <v>#VALUE!</v>
      </c>
      <c r="M395">
        <f t="shared" si="84"/>
        <v>0</v>
      </c>
      <c r="N395" t="e">
        <f t="shared" si="87"/>
        <v>#VALUE!</v>
      </c>
      <c r="O395" t="e">
        <f t="shared" si="83"/>
        <v>#VALUE!</v>
      </c>
    </row>
    <row r="396" spans="9:17" x14ac:dyDescent="0.25">
      <c r="I396">
        <f t="shared" ref="I396" si="90">I394+1</f>
        <v>58</v>
      </c>
      <c r="J396">
        <v>16673619</v>
      </c>
      <c r="K396">
        <f t="shared" si="85"/>
        <v>0.34736706249999999</v>
      </c>
      <c r="L396">
        <v>89943</v>
      </c>
      <c r="M396">
        <f t="shared" si="84"/>
        <v>0.35977199999999998</v>
      </c>
      <c r="N396">
        <f t="shared" si="87"/>
        <v>1.2404937499999991E-2</v>
      </c>
      <c r="O396">
        <f t="shared" si="83"/>
        <v>3101.2343749999977</v>
      </c>
    </row>
    <row r="397" spans="9:17" x14ac:dyDescent="0.25">
      <c r="J397" t="s">
        <v>47</v>
      </c>
      <c r="K397" t="e">
        <f t="shared" si="85"/>
        <v>#VALUE!</v>
      </c>
      <c r="M397">
        <f t="shared" si="84"/>
        <v>0</v>
      </c>
      <c r="N397" t="e">
        <f t="shared" si="87"/>
        <v>#VALUE!</v>
      </c>
      <c r="O397" t="e">
        <f t="shared" si="83"/>
        <v>#VALUE!</v>
      </c>
    </row>
    <row r="398" spans="9:17" x14ac:dyDescent="0.25">
      <c r="I398">
        <f t="shared" ref="I398" si="91">I396+1</f>
        <v>59</v>
      </c>
      <c r="J398">
        <v>17014401</v>
      </c>
      <c r="K398">
        <f t="shared" si="85"/>
        <v>0.35446668749999999</v>
      </c>
      <c r="L398">
        <v>92341</v>
      </c>
      <c r="M398">
        <f t="shared" si="84"/>
        <v>0.36936400000000003</v>
      </c>
      <c r="N398">
        <f t="shared" si="87"/>
        <v>1.4897312500000037E-2</v>
      </c>
      <c r="O398">
        <f t="shared" si="83"/>
        <v>3724.3281250000091</v>
      </c>
    </row>
    <row r="399" spans="9:17" x14ac:dyDescent="0.25">
      <c r="K399">
        <f>J399/48000000</f>
        <v>0</v>
      </c>
      <c r="M399">
        <f t="shared" si="84"/>
        <v>0</v>
      </c>
      <c r="N399">
        <f t="shared" ref="N399:N405" si="92">M399-K399</f>
        <v>0</v>
      </c>
      <c r="O399">
        <f t="shared" si="83"/>
        <v>0</v>
      </c>
    </row>
    <row r="400" spans="9:17" x14ac:dyDescent="0.25">
      <c r="I400">
        <f t="shared" ref="I400" si="93">I398+1</f>
        <v>60</v>
      </c>
      <c r="J400">
        <v>16649201</v>
      </c>
      <c r="K400">
        <f t="shared" ref="K400:K401" si="94">J400/48000000</f>
        <v>0.34685835416666666</v>
      </c>
      <c r="L400">
        <v>92119</v>
      </c>
      <c r="M400">
        <f t="shared" si="84"/>
        <v>0.36847600000000003</v>
      </c>
      <c r="N400">
        <f t="shared" si="92"/>
        <v>2.1617645833333365E-2</v>
      </c>
      <c r="O400">
        <f t="shared" si="83"/>
        <v>5404.4114583333412</v>
      </c>
    </row>
    <row r="401" spans="9:15" x14ac:dyDescent="0.25">
      <c r="K401">
        <f t="shared" si="94"/>
        <v>0</v>
      </c>
      <c r="M401">
        <f t="shared" si="84"/>
        <v>0</v>
      </c>
      <c r="N401">
        <f t="shared" si="92"/>
        <v>0</v>
      </c>
      <c r="O401">
        <f t="shared" ref="O401:O412" si="95">N401*250000</f>
        <v>0</v>
      </c>
    </row>
    <row r="402" spans="9:15" x14ac:dyDescent="0.25">
      <c r="I402">
        <f t="shared" ref="I402" si="96">I400+1</f>
        <v>61</v>
      </c>
      <c r="J402">
        <v>16574421</v>
      </c>
      <c r="K402">
        <f t="shared" si="85"/>
        <v>0.3453004375</v>
      </c>
      <c r="L402">
        <v>91741</v>
      </c>
      <c r="M402">
        <f t="shared" ref="M402:M465" si="97">L402/250000</f>
        <v>0.36696400000000001</v>
      </c>
      <c r="N402">
        <f t="shared" si="92"/>
        <v>2.1663562500000011E-2</v>
      </c>
      <c r="O402">
        <f t="shared" si="95"/>
        <v>5415.8906250000027</v>
      </c>
    </row>
    <row r="403" spans="9:15" x14ac:dyDescent="0.25">
      <c r="K403">
        <f t="shared" si="85"/>
        <v>0</v>
      </c>
      <c r="M403">
        <f t="shared" si="97"/>
        <v>0</v>
      </c>
      <c r="N403">
        <f t="shared" si="92"/>
        <v>0</v>
      </c>
      <c r="O403">
        <f t="shared" si="95"/>
        <v>0</v>
      </c>
    </row>
    <row r="404" spans="9:15" ht="15.75" thickBot="1" x14ac:dyDescent="0.3">
      <c r="I404">
        <f t="shared" ref="I404" si="98">I402+1</f>
        <v>62</v>
      </c>
      <c r="J404">
        <v>16936847</v>
      </c>
      <c r="K404">
        <f t="shared" si="85"/>
        <v>0.35285097916666669</v>
      </c>
      <c r="L404">
        <v>93185</v>
      </c>
      <c r="M404">
        <f t="shared" si="97"/>
        <v>0.37274000000000002</v>
      </c>
      <c r="N404">
        <f t="shared" si="92"/>
        <v>1.9889020833333326E-2</v>
      </c>
      <c r="O404">
        <f t="shared" si="95"/>
        <v>4972.2552083333312</v>
      </c>
    </row>
    <row r="405" spans="9:15" ht="16.5" thickTop="1" thickBot="1" x14ac:dyDescent="0.3">
      <c r="J405" s="2" t="s">
        <v>48</v>
      </c>
      <c r="K405" s="2"/>
      <c r="L405" s="2"/>
      <c r="M405" s="2">
        <f t="shared" si="97"/>
        <v>0</v>
      </c>
      <c r="N405" s="2">
        <f t="shared" si="92"/>
        <v>0</v>
      </c>
      <c r="O405" s="2">
        <f t="shared" si="95"/>
        <v>0</v>
      </c>
    </row>
    <row r="406" spans="9:15" ht="15.75" thickTop="1" x14ac:dyDescent="0.25">
      <c r="I406">
        <f t="shared" ref="I406" si="99">I404+1</f>
        <v>63</v>
      </c>
      <c r="J406">
        <v>16446363</v>
      </c>
      <c r="K406">
        <f t="shared" si="85"/>
        <v>0.34263256250000002</v>
      </c>
      <c r="L406">
        <v>91265</v>
      </c>
      <c r="M406">
        <f t="shared" si="97"/>
        <v>0.36506</v>
      </c>
      <c r="N406">
        <f t="shared" ref="N406:N412" si="100">M406-K406</f>
        <v>2.242743749999998E-2</v>
      </c>
      <c r="O406">
        <f t="shared" si="95"/>
        <v>5606.8593749999955</v>
      </c>
    </row>
    <row r="408" spans="9:15" x14ac:dyDescent="0.25">
      <c r="I408">
        <f t="shared" ref="I408" si="101">I406+1</f>
        <v>64</v>
      </c>
      <c r="J408">
        <v>16397039</v>
      </c>
      <c r="K408">
        <f t="shared" si="85"/>
        <v>0.34160497916666666</v>
      </c>
      <c r="L408">
        <v>90809</v>
      </c>
      <c r="M408">
        <f t="shared" si="97"/>
        <v>0.363236</v>
      </c>
      <c r="N408">
        <f t="shared" si="100"/>
        <v>2.1631020833333348E-2</v>
      </c>
      <c r="O408">
        <f t="shared" si="95"/>
        <v>5407.7552083333367</v>
      </c>
    </row>
    <row r="409" spans="9:15" x14ac:dyDescent="0.25">
      <c r="K409">
        <f t="shared" si="85"/>
        <v>0</v>
      </c>
      <c r="M409">
        <f t="shared" si="97"/>
        <v>0</v>
      </c>
      <c r="N409">
        <f t="shared" si="100"/>
        <v>0</v>
      </c>
      <c r="O409">
        <f t="shared" si="95"/>
        <v>0</v>
      </c>
    </row>
    <row r="410" spans="9:15" x14ac:dyDescent="0.25">
      <c r="I410">
        <f t="shared" ref="I410" si="102">I408+1</f>
        <v>65</v>
      </c>
      <c r="J410">
        <v>16671805</v>
      </c>
      <c r="K410">
        <f t="shared" si="85"/>
        <v>0.34732927083333331</v>
      </c>
      <c r="L410">
        <v>92247</v>
      </c>
      <c r="M410">
        <f t="shared" si="97"/>
        <v>0.36898799999999998</v>
      </c>
      <c r="N410">
        <f t="shared" si="100"/>
        <v>2.1658729166666668E-2</v>
      </c>
      <c r="O410">
        <f t="shared" si="95"/>
        <v>5414.682291666667</v>
      </c>
    </row>
    <row r="411" spans="9:15" x14ac:dyDescent="0.25">
      <c r="K411">
        <f t="shared" si="85"/>
        <v>0</v>
      </c>
      <c r="M411">
        <f t="shared" si="97"/>
        <v>0</v>
      </c>
      <c r="N411">
        <f t="shared" si="100"/>
        <v>0</v>
      </c>
      <c r="O411">
        <f t="shared" si="95"/>
        <v>0</v>
      </c>
    </row>
    <row r="412" spans="9:15" x14ac:dyDescent="0.25">
      <c r="I412">
        <f t="shared" ref="I412" si="103">I410+1</f>
        <v>66</v>
      </c>
      <c r="J412">
        <f>16330053+40000*4</f>
        <v>16490053</v>
      </c>
      <c r="K412">
        <f t="shared" ref="K412:K475" si="104">J412/48000000</f>
        <v>0.34354277083333334</v>
      </c>
      <c r="L412">
        <v>90029</v>
      </c>
      <c r="M412">
        <f t="shared" si="97"/>
        <v>0.36011599999999999</v>
      </c>
      <c r="N412">
        <f t="shared" si="100"/>
        <v>1.6573229166666648E-2</v>
      </c>
      <c r="O412">
        <f t="shared" si="95"/>
        <v>4143.3072916666615</v>
      </c>
    </row>
    <row r="413" spans="9:15" x14ac:dyDescent="0.25">
      <c r="J413" t="s">
        <v>49</v>
      </c>
    </row>
    <row r="414" spans="9:15" x14ac:dyDescent="0.25">
      <c r="I414">
        <f t="shared" ref="I414" si="105">I412+1</f>
        <v>67</v>
      </c>
      <c r="J414">
        <v>16976485</v>
      </c>
      <c r="K414">
        <f t="shared" si="104"/>
        <v>0.35367677083333332</v>
      </c>
      <c r="L414">
        <v>93205</v>
      </c>
      <c r="M414">
        <f t="shared" si="97"/>
        <v>0.37281999999999998</v>
      </c>
      <c r="N414">
        <f t="shared" si="87"/>
        <v>1.9143229166666664E-2</v>
      </c>
      <c r="O414">
        <f t="shared" ref="O414:O477" si="106">N414*250000</f>
        <v>4785.8072916666661</v>
      </c>
    </row>
    <row r="415" spans="9:15" x14ac:dyDescent="0.25">
      <c r="K415">
        <f t="shared" si="104"/>
        <v>0</v>
      </c>
      <c r="M415">
        <f t="shared" si="97"/>
        <v>0</v>
      </c>
      <c r="N415">
        <f t="shared" si="87"/>
        <v>0</v>
      </c>
      <c r="O415">
        <f t="shared" si="106"/>
        <v>0</v>
      </c>
    </row>
    <row r="416" spans="9:15" x14ac:dyDescent="0.25">
      <c r="I416">
        <f t="shared" ref="I416" si="107">I414+1</f>
        <v>68</v>
      </c>
      <c r="J416">
        <v>16492851</v>
      </c>
      <c r="K416">
        <f t="shared" si="104"/>
        <v>0.3436010625</v>
      </c>
      <c r="L416">
        <v>92132</v>
      </c>
      <c r="M416">
        <f t="shared" si="97"/>
        <v>0.36852800000000002</v>
      </c>
      <c r="N416">
        <f t="shared" si="87"/>
        <v>2.4926937500000024E-2</v>
      </c>
      <c r="O416">
        <f t="shared" si="106"/>
        <v>6231.7343750000064</v>
      </c>
    </row>
    <row r="417" spans="9:18" x14ac:dyDescent="0.25">
      <c r="J417" t="s">
        <v>50</v>
      </c>
      <c r="K417" t="e">
        <f t="shared" si="104"/>
        <v>#VALUE!</v>
      </c>
      <c r="M417">
        <f t="shared" si="97"/>
        <v>0</v>
      </c>
      <c r="N417" t="e">
        <f t="shared" si="87"/>
        <v>#VALUE!</v>
      </c>
      <c r="O417" t="e">
        <f t="shared" si="106"/>
        <v>#VALUE!</v>
      </c>
    </row>
    <row r="418" spans="9:18" x14ac:dyDescent="0.25">
      <c r="I418">
        <f t="shared" ref="I418" si="108">I416+1</f>
        <v>69</v>
      </c>
      <c r="J418">
        <v>16597255</v>
      </c>
      <c r="K418">
        <f t="shared" si="104"/>
        <v>0.34577614583333333</v>
      </c>
      <c r="L418">
        <v>92690</v>
      </c>
      <c r="M418">
        <f t="shared" si="97"/>
        <v>0.37075999999999998</v>
      </c>
      <c r="N418">
        <f t="shared" si="87"/>
        <v>2.4983854166666652E-2</v>
      </c>
      <c r="O418">
        <f t="shared" si="106"/>
        <v>6245.9635416666633</v>
      </c>
    </row>
    <row r="419" spans="9:18" x14ac:dyDescent="0.25">
      <c r="K419">
        <f t="shared" si="104"/>
        <v>0</v>
      </c>
      <c r="M419">
        <f t="shared" si="97"/>
        <v>0</v>
      </c>
      <c r="N419">
        <f t="shared" si="87"/>
        <v>0</v>
      </c>
      <c r="O419">
        <f t="shared" si="106"/>
        <v>0</v>
      </c>
    </row>
    <row r="420" spans="9:18" x14ac:dyDescent="0.25">
      <c r="I420">
        <f t="shared" ref="I420" si="109">I418+1</f>
        <v>70</v>
      </c>
      <c r="J420">
        <v>16486839</v>
      </c>
      <c r="K420">
        <f t="shared" si="104"/>
        <v>0.34347581249999998</v>
      </c>
      <c r="L420">
        <v>90636</v>
      </c>
      <c r="M420">
        <f t="shared" si="97"/>
        <v>0.36254399999999998</v>
      </c>
      <c r="N420">
        <f t="shared" si="87"/>
        <v>1.90681875E-2</v>
      </c>
      <c r="O420">
        <f t="shared" si="106"/>
        <v>4767.046875</v>
      </c>
      <c r="P420">
        <v>4</v>
      </c>
      <c r="Q420">
        <v>2</v>
      </c>
    </row>
    <row r="421" spans="9:18" x14ac:dyDescent="0.25">
      <c r="K421">
        <f t="shared" si="104"/>
        <v>0</v>
      </c>
      <c r="M421">
        <f t="shared" si="97"/>
        <v>0</v>
      </c>
      <c r="N421">
        <f t="shared" si="87"/>
        <v>0</v>
      </c>
      <c r="O421">
        <f t="shared" si="106"/>
        <v>0</v>
      </c>
      <c r="P421">
        <v>3</v>
      </c>
      <c r="Q421">
        <v>5</v>
      </c>
    </row>
    <row r="422" spans="9:18" x14ac:dyDescent="0.25">
      <c r="I422">
        <f t="shared" ref="I422" si="110">I420+1</f>
        <v>71</v>
      </c>
      <c r="J422">
        <f>16826419</f>
        <v>16826419</v>
      </c>
      <c r="K422">
        <f t="shared" si="104"/>
        <v>0.35055039583333331</v>
      </c>
      <c r="L422">
        <v>92214</v>
      </c>
      <c r="M422">
        <f t="shared" si="97"/>
        <v>0.36885600000000002</v>
      </c>
      <c r="N422">
        <f t="shared" si="87"/>
        <v>1.8305604166666711E-2</v>
      </c>
      <c r="O422">
        <f t="shared" si="106"/>
        <v>4576.4010416666779</v>
      </c>
      <c r="P422">
        <v>6</v>
      </c>
      <c r="Q422">
        <v>3</v>
      </c>
    </row>
    <row r="423" spans="9:18" x14ac:dyDescent="0.25">
      <c r="K423">
        <f t="shared" si="104"/>
        <v>0</v>
      </c>
      <c r="M423">
        <f t="shared" si="97"/>
        <v>0</v>
      </c>
      <c r="N423">
        <f t="shared" si="87"/>
        <v>0</v>
      </c>
      <c r="O423">
        <f t="shared" si="106"/>
        <v>0</v>
      </c>
      <c r="P423">
        <v>1</v>
      </c>
      <c r="Q423">
        <v>4</v>
      </c>
    </row>
    <row r="424" spans="9:18" x14ac:dyDescent="0.25">
      <c r="I424">
        <f t="shared" ref="I424" si="111">I422+1</f>
        <v>72</v>
      </c>
      <c r="J424">
        <v>16354101</v>
      </c>
      <c r="K424">
        <f t="shared" si="104"/>
        <v>0.34071043750000002</v>
      </c>
      <c r="L424">
        <v>90167</v>
      </c>
      <c r="M424">
        <f t="shared" si="97"/>
        <v>0.36066799999999999</v>
      </c>
      <c r="N424">
        <f t="shared" si="87"/>
        <v>1.995756249999997E-2</v>
      </c>
      <c r="O424">
        <f t="shared" si="106"/>
        <v>4989.3906249999927</v>
      </c>
      <c r="P424">
        <v>3</v>
      </c>
      <c r="Q424">
        <v>4</v>
      </c>
    </row>
    <row r="425" spans="9:18" x14ac:dyDescent="0.25">
      <c r="K425">
        <f t="shared" si="104"/>
        <v>0</v>
      </c>
      <c r="M425">
        <f t="shared" si="97"/>
        <v>0</v>
      </c>
      <c r="N425">
        <f t="shared" si="87"/>
        <v>0</v>
      </c>
      <c r="O425">
        <f t="shared" si="106"/>
        <v>0</v>
      </c>
      <c r="P425">
        <v>4</v>
      </c>
      <c r="Q425">
        <v>3</v>
      </c>
      <c r="R425" t="s">
        <v>51</v>
      </c>
    </row>
    <row r="426" spans="9:18" x14ac:dyDescent="0.25">
      <c r="I426" t="s">
        <v>52</v>
      </c>
      <c r="J426" t="s">
        <v>53</v>
      </c>
      <c r="K426" t="e">
        <f t="shared" si="104"/>
        <v>#VALUE!</v>
      </c>
      <c r="M426">
        <f t="shared" si="97"/>
        <v>0</v>
      </c>
      <c r="N426" t="e">
        <f t="shared" si="87"/>
        <v>#VALUE!</v>
      </c>
      <c r="O426" t="e">
        <f t="shared" si="106"/>
        <v>#VALUE!</v>
      </c>
    </row>
    <row r="427" spans="9:18" x14ac:dyDescent="0.25">
      <c r="I427">
        <v>73</v>
      </c>
      <c r="J427">
        <v>16567173</v>
      </c>
      <c r="K427">
        <f t="shared" si="104"/>
        <v>0.34514943749999999</v>
      </c>
      <c r="L427">
        <v>90856</v>
      </c>
      <c r="M427">
        <f t="shared" si="97"/>
        <v>0.36342400000000002</v>
      </c>
      <c r="N427">
        <f t="shared" si="87"/>
        <v>1.8274562500000036E-2</v>
      </c>
      <c r="O427">
        <f t="shared" si="106"/>
        <v>4568.6406250000091</v>
      </c>
      <c r="P427">
        <v>4</v>
      </c>
      <c r="Q427">
        <v>1</v>
      </c>
    </row>
    <row r="428" spans="9:18" x14ac:dyDescent="0.25">
      <c r="K428">
        <f t="shared" si="104"/>
        <v>0</v>
      </c>
      <c r="M428">
        <f t="shared" si="97"/>
        <v>0</v>
      </c>
      <c r="N428">
        <f t="shared" si="87"/>
        <v>0</v>
      </c>
      <c r="O428">
        <f t="shared" si="106"/>
        <v>0</v>
      </c>
    </row>
    <row r="429" spans="9:18" x14ac:dyDescent="0.25">
      <c r="I429">
        <v>74</v>
      </c>
      <c r="J429">
        <v>16722831</v>
      </c>
      <c r="K429">
        <f t="shared" si="104"/>
        <v>0.34839231250000002</v>
      </c>
      <c r="L429">
        <v>92303</v>
      </c>
      <c r="M429">
        <f t="shared" si="97"/>
        <v>0.36921199999999998</v>
      </c>
      <c r="N429">
        <f t="shared" si="87"/>
        <v>2.0819687499999961E-2</v>
      </c>
      <c r="O429">
        <f t="shared" si="106"/>
        <v>5204.92187499999</v>
      </c>
      <c r="P429">
        <v>7</v>
      </c>
      <c r="Q429">
        <v>2</v>
      </c>
    </row>
    <row r="430" spans="9:18" x14ac:dyDescent="0.25">
      <c r="I430" t="s">
        <v>55</v>
      </c>
      <c r="J430" t="s">
        <v>54</v>
      </c>
      <c r="K430" t="e">
        <f t="shared" si="104"/>
        <v>#VALUE!</v>
      </c>
      <c r="M430">
        <f t="shared" si="97"/>
        <v>0</v>
      </c>
      <c r="N430" t="e">
        <f t="shared" si="87"/>
        <v>#VALUE!</v>
      </c>
      <c r="O430" t="e">
        <f t="shared" si="106"/>
        <v>#VALUE!</v>
      </c>
    </row>
    <row r="431" spans="9:18" x14ac:dyDescent="0.25">
      <c r="I431">
        <v>75</v>
      </c>
      <c r="J431">
        <v>16757639</v>
      </c>
      <c r="K431">
        <f t="shared" si="104"/>
        <v>0.34911747916666669</v>
      </c>
      <c r="L431">
        <v>92882</v>
      </c>
      <c r="M431">
        <f t="shared" si="97"/>
        <v>0.37152800000000002</v>
      </c>
      <c r="N431">
        <f t="shared" si="87"/>
        <v>2.2410520833333336E-2</v>
      </c>
      <c r="O431">
        <f t="shared" si="106"/>
        <v>5602.6302083333339</v>
      </c>
      <c r="P431">
        <v>7</v>
      </c>
      <c r="Q431">
        <v>1</v>
      </c>
    </row>
    <row r="432" spans="9:18" x14ac:dyDescent="0.25">
      <c r="K432">
        <f t="shared" si="104"/>
        <v>0</v>
      </c>
      <c r="M432">
        <f t="shared" si="97"/>
        <v>0</v>
      </c>
      <c r="N432">
        <f t="shared" si="87"/>
        <v>0</v>
      </c>
      <c r="O432">
        <f t="shared" si="106"/>
        <v>0</v>
      </c>
    </row>
    <row r="433" spans="9:18" x14ac:dyDescent="0.25">
      <c r="I433">
        <f>I431+1</f>
        <v>76</v>
      </c>
      <c r="J433">
        <v>16699681</v>
      </c>
      <c r="K433">
        <f t="shared" si="104"/>
        <v>0.34791002083333333</v>
      </c>
      <c r="L433">
        <v>91959</v>
      </c>
      <c r="M433">
        <f t="shared" si="97"/>
        <v>0.367836</v>
      </c>
      <c r="N433">
        <f t="shared" si="87"/>
        <v>1.9925979166666663E-2</v>
      </c>
      <c r="O433">
        <f t="shared" si="106"/>
        <v>4981.4947916666661</v>
      </c>
      <c r="P433">
        <v>1</v>
      </c>
      <c r="Q433">
        <v>2</v>
      </c>
    </row>
    <row r="435" spans="9:18" x14ac:dyDescent="0.25">
      <c r="I435">
        <f t="shared" ref="I435" si="112">I433+1</f>
        <v>77</v>
      </c>
      <c r="J435">
        <v>16634417</v>
      </c>
      <c r="K435">
        <f t="shared" si="104"/>
        <v>0.34655035416666669</v>
      </c>
      <c r="L435">
        <v>92262</v>
      </c>
      <c r="M435">
        <f t="shared" si="97"/>
        <v>0.36904799999999999</v>
      </c>
      <c r="N435">
        <f>M435-K435</f>
        <v>2.2497645833333302E-2</v>
      </c>
      <c r="O435">
        <f t="shared" si="106"/>
        <v>5624.4114583333258</v>
      </c>
      <c r="P435">
        <v>4</v>
      </c>
      <c r="Q435">
        <v>3</v>
      </c>
    </row>
    <row r="437" spans="9:18" x14ac:dyDescent="0.25">
      <c r="I437">
        <f t="shared" ref="I437" si="113">I435+1</f>
        <v>78</v>
      </c>
      <c r="J437">
        <v>16569153</v>
      </c>
      <c r="K437">
        <f>J437/48000000</f>
        <v>0.34519068749999998</v>
      </c>
      <c r="L437">
        <v>92123</v>
      </c>
      <c r="M437">
        <f t="shared" si="97"/>
        <v>0.36849199999999999</v>
      </c>
      <c r="N437">
        <f>M437-K437</f>
        <v>2.3301312500000004E-2</v>
      </c>
      <c r="O437">
        <f t="shared" si="106"/>
        <v>5825.3281250000009</v>
      </c>
      <c r="P437">
        <v>7</v>
      </c>
      <c r="Q437">
        <v>4</v>
      </c>
    </row>
    <row r="439" spans="9:18" x14ac:dyDescent="0.25">
      <c r="I439">
        <f t="shared" ref="I439" si="114">I437+1</f>
        <v>79</v>
      </c>
      <c r="J439">
        <v>16835693</v>
      </c>
      <c r="K439">
        <f t="shared" si="104"/>
        <v>0.35074360416666667</v>
      </c>
      <c r="L439">
        <v>93297</v>
      </c>
      <c r="M439">
        <f t="shared" si="97"/>
        <v>0.37318800000000002</v>
      </c>
      <c r="N439">
        <f t="shared" ref="N439:N500" si="115">M439-K439</f>
        <v>2.2444395833333353E-2</v>
      </c>
      <c r="O439">
        <f t="shared" si="106"/>
        <v>5611.0989583333385</v>
      </c>
      <c r="P439">
        <v>0</v>
      </c>
      <c r="Q439">
        <v>5</v>
      </c>
    </row>
    <row r="441" spans="9:18" x14ac:dyDescent="0.25">
      <c r="I441">
        <f t="shared" ref="I441" si="116">I439+1</f>
        <v>80</v>
      </c>
      <c r="J441">
        <v>16711899</v>
      </c>
      <c r="K441">
        <f t="shared" si="104"/>
        <v>0.3481645625</v>
      </c>
      <c r="L441">
        <v>92846</v>
      </c>
      <c r="M441">
        <f t="shared" si="97"/>
        <v>0.37138399999999999</v>
      </c>
      <c r="N441">
        <f t="shared" si="115"/>
        <v>2.3219437499999995E-2</v>
      </c>
      <c r="O441">
        <f t="shared" si="106"/>
        <v>5804.8593749999991</v>
      </c>
      <c r="P441">
        <v>4</v>
      </c>
      <c r="Q441">
        <v>6</v>
      </c>
    </row>
    <row r="442" spans="9:18" x14ac:dyDescent="0.25">
      <c r="K442">
        <f t="shared" si="104"/>
        <v>0</v>
      </c>
      <c r="M442">
        <f t="shared" si="97"/>
        <v>0</v>
      </c>
      <c r="N442">
        <f t="shared" si="115"/>
        <v>0</v>
      </c>
      <c r="O442">
        <f t="shared" si="106"/>
        <v>0</v>
      </c>
    </row>
    <row r="443" spans="9:18" x14ac:dyDescent="0.25">
      <c r="I443">
        <f t="shared" ref="I443" si="117">I441+1</f>
        <v>81</v>
      </c>
      <c r="J443">
        <v>16445503</v>
      </c>
      <c r="K443">
        <f t="shared" si="104"/>
        <v>0.34261464583333334</v>
      </c>
      <c r="L443">
        <v>91476</v>
      </c>
      <c r="M443">
        <f t="shared" si="97"/>
        <v>0.36590400000000001</v>
      </c>
      <c r="N443">
        <f t="shared" si="115"/>
        <v>2.3289354166666665E-2</v>
      </c>
      <c r="O443">
        <f t="shared" si="106"/>
        <v>5822.3385416666661</v>
      </c>
      <c r="P443">
        <v>5</v>
      </c>
      <c r="Q443">
        <v>7</v>
      </c>
    </row>
    <row r="444" spans="9:18" x14ac:dyDescent="0.25">
      <c r="K444">
        <f t="shared" si="104"/>
        <v>0</v>
      </c>
      <c r="M444">
        <f t="shared" si="97"/>
        <v>0</v>
      </c>
      <c r="N444">
        <f t="shared" si="115"/>
        <v>0</v>
      </c>
      <c r="O444">
        <f t="shared" si="106"/>
        <v>0</v>
      </c>
    </row>
    <row r="445" spans="9:18" x14ac:dyDescent="0.25">
      <c r="I445">
        <f t="shared" ref="I445" si="118">I443+1</f>
        <v>82</v>
      </c>
      <c r="J445">
        <v>16711711</v>
      </c>
      <c r="K445">
        <f t="shared" si="104"/>
        <v>0.34816064583333334</v>
      </c>
      <c r="L445">
        <v>92851</v>
      </c>
      <c r="M445">
        <f t="shared" si="97"/>
        <v>0.37140400000000001</v>
      </c>
      <c r="N445">
        <f t="shared" si="115"/>
        <v>2.3243354166666674E-2</v>
      </c>
      <c r="O445">
        <f t="shared" si="106"/>
        <v>5810.8385416666688</v>
      </c>
      <c r="P445">
        <v>0</v>
      </c>
      <c r="Q445">
        <v>0</v>
      </c>
    </row>
    <row r="446" spans="9:18" x14ac:dyDescent="0.25">
      <c r="K446">
        <f t="shared" si="104"/>
        <v>0</v>
      </c>
      <c r="M446">
        <f t="shared" si="97"/>
        <v>0</v>
      </c>
      <c r="N446">
        <f t="shared" si="115"/>
        <v>0</v>
      </c>
      <c r="O446">
        <f t="shared" si="106"/>
        <v>0</v>
      </c>
    </row>
    <row r="447" spans="9:18" x14ac:dyDescent="0.25">
      <c r="I447">
        <f t="shared" ref="I447" si="119">I445+1</f>
        <v>83</v>
      </c>
      <c r="J447">
        <f>16349189</f>
        <v>16349189</v>
      </c>
      <c r="K447">
        <f t="shared" si="104"/>
        <v>0.34060810416666665</v>
      </c>
      <c r="L447">
        <v>90754</v>
      </c>
      <c r="M447">
        <f t="shared" si="97"/>
        <v>0.36301600000000001</v>
      </c>
      <c r="N447">
        <f t="shared" si="115"/>
        <v>2.2407895833333358E-2</v>
      </c>
      <c r="O447">
        <f t="shared" si="106"/>
        <v>5601.9739583333394</v>
      </c>
      <c r="P447">
        <v>2</v>
      </c>
      <c r="Q447">
        <v>1</v>
      </c>
      <c r="R447" t="s">
        <v>56</v>
      </c>
    </row>
    <row r="448" spans="9:18" x14ac:dyDescent="0.25">
      <c r="K448">
        <f t="shared" si="104"/>
        <v>0</v>
      </c>
      <c r="M448">
        <f t="shared" si="97"/>
        <v>0</v>
      </c>
      <c r="N448">
        <f t="shared" si="115"/>
        <v>0</v>
      </c>
      <c r="O448">
        <f t="shared" si="106"/>
        <v>0</v>
      </c>
    </row>
    <row r="449" spans="9:19" x14ac:dyDescent="0.25">
      <c r="I449">
        <f t="shared" ref="I449" si="120">I447+1</f>
        <v>84</v>
      </c>
      <c r="J449">
        <v>16734845</v>
      </c>
      <c r="K449">
        <f t="shared" si="104"/>
        <v>0.34864260416666665</v>
      </c>
      <c r="L449">
        <v>92602</v>
      </c>
      <c r="M449">
        <f t="shared" si="97"/>
        <v>0.37040800000000002</v>
      </c>
      <c r="N449">
        <f t="shared" si="115"/>
        <v>2.1765395833333367E-2</v>
      </c>
      <c r="O449">
        <f t="shared" si="106"/>
        <v>5441.3489583333421</v>
      </c>
      <c r="P449">
        <v>7</v>
      </c>
      <c r="Q449">
        <v>3</v>
      </c>
    </row>
    <row r="450" spans="9:19" x14ac:dyDescent="0.25">
      <c r="K450">
        <f t="shared" si="104"/>
        <v>0</v>
      </c>
      <c r="M450">
        <f t="shared" si="97"/>
        <v>0</v>
      </c>
      <c r="N450">
        <f t="shared" si="115"/>
        <v>0</v>
      </c>
      <c r="O450">
        <f t="shared" si="106"/>
        <v>0</v>
      </c>
    </row>
    <row r="451" spans="9:19" x14ac:dyDescent="0.25">
      <c r="I451">
        <f t="shared" ref="I451" si="121">I449+1</f>
        <v>85</v>
      </c>
      <c r="J451">
        <v>16649563</v>
      </c>
      <c r="K451">
        <f t="shared" si="104"/>
        <v>0.34686589583333333</v>
      </c>
      <c r="L451">
        <v>92518</v>
      </c>
      <c r="M451">
        <f t="shared" si="97"/>
        <v>0.37007200000000001</v>
      </c>
      <c r="N451">
        <f t="shared" si="115"/>
        <v>2.3206104166666686E-2</v>
      </c>
      <c r="O451">
        <f t="shared" si="106"/>
        <v>5801.5260416666715</v>
      </c>
      <c r="P451">
        <v>0</v>
      </c>
      <c r="Q451">
        <v>4</v>
      </c>
    </row>
    <row r="452" spans="9:19" x14ac:dyDescent="0.25">
      <c r="K452">
        <f t="shared" si="104"/>
        <v>0</v>
      </c>
      <c r="M452">
        <f t="shared" si="97"/>
        <v>0</v>
      </c>
      <c r="N452">
        <f t="shared" si="115"/>
        <v>0</v>
      </c>
      <c r="O452">
        <f t="shared" si="106"/>
        <v>0</v>
      </c>
    </row>
    <row r="453" spans="9:19" x14ac:dyDescent="0.25">
      <c r="I453">
        <f t="shared" ref="I453" si="122">I451+1</f>
        <v>86</v>
      </c>
      <c r="J453">
        <v>16581893</v>
      </c>
      <c r="K453">
        <f t="shared" si="104"/>
        <v>0.34545610416666667</v>
      </c>
      <c r="L453">
        <v>92183</v>
      </c>
      <c r="M453">
        <f t="shared" si="97"/>
        <v>0.368732</v>
      </c>
      <c r="N453">
        <f t="shared" si="115"/>
        <v>2.3275895833333338E-2</v>
      </c>
      <c r="O453">
        <f t="shared" si="106"/>
        <v>5818.9739583333348</v>
      </c>
      <c r="P453">
        <v>3</v>
      </c>
      <c r="Q453">
        <v>5</v>
      </c>
    </row>
    <row r="454" spans="9:19" x14ac:dyDescent="0.25">
      <c r="K454">
        <f t="shared" si="104"/>
        <v>0</v>
      </c>
      <c r="M454">
        <f t="shared" si="97"/>
        <v>0</v>
      </c>
      <c r="N454">
        <f t="shared" si="115"/>
        <v>0</v>
      </c>
      <c r="O454">
        <f t="shared" si="106"/>
        <v>0</v>
      </c>
      <c r="P454">
        <v>4</v>
      </c>
    </row>
    <row r="455" spans="9:19" x14ac:dyDescent="0.25">
      <c r="I455">
        <f t="shared" ref="I455" si="123">I453+1</f>
        <v>87</v>
      </c>
      <c r="J455">
        <v>16496339</v>
      </c>
      <c r="K455">
        <f t="shared" si="104"/>
        <v>0.34367372916666666</v>
      </c>
      <c r="L455">
        <v>91326</v>
      </c>
      <c r="M455">
        <f t="shared" si="97"/>
        <v>0.36530400000000002</v>
      </c>
      <c r="N455">
        <f t="shared" si="115"/>
        <v>2.1630270833333354E-2</v>
      </c>
      <c r="O455">
        <f t="shared" si="106"/>
        <v>5407.5677083333385</v>
      </c>
      <c r="P455">
        <v>3</v>
      </c>
      <c r="Q455">
        <v>6</v>
      </c>
    </row>
    <row r="456" spans="9:19" x14ac:dyDescent="0.25">
      <c r="K456">
        <f t="shared" si="104"/>
        <v>0</v>
      </c>
      <c r="M456">
        <f t="shared" si="97"/>
        <v>0</v>
      </c>
      <c r="N456">
        <f t="shared" si="115"/>
        <v>0</v>
      </c>
      <c r="O456">
        <f t="shared" si="106"/>
        <v>0</v>
      </c>
      <c r="P456">
        <v>4</v>
      </c>
    </row>
    <row r="457" spans="9:19" x14ac:dyDescent="0.25">
      <c r="I457" t="s">
        <v>57</v>
      </c>
      <c r="K457">
        <f t="shared" si="104"/>
        <v>0</v>
      </c>
      <c r="M457">
        <f t="shared" si="97"/>
        <v>0</v>
      </c>
      <c r="N457">
        <f t="shared" si="115"/>
        <v>0</v>
      </c>
      <c r="O457">
        <f t="shared" si="106"/>
        <v>0</v>
      </c>
    </row>
    <row r="458" spans="9:19" x14ac:dyDescent="0.25">
      <c r="I458">
        <f>88</f>
        <v>88</v>
      </c>
      <c r="J458">
        <v>16738231</v>
      </c>
      <c r="K458">
        <f t="shared" si="104"/>
        <v>0.34871314583333335</v>
      </c>
      <c r="L458">
        <v>91988</v>
      </c>
      <c r="M458">
        <f t="shared" si="97"/>
        <v>0.367952</v>
      </c>
      <c r="N458">
        <f t="shared" si="115"/>
        <v>1.9238854166666652E-2</v>
      </c>
      <c r="O458">
        <f t="shared" si="106"/>
        <v>4809.7135416666633</v>
      </c>
      <c r="P458">
        <v>0</v>
      </c>
      <c r="Q458">
        <v>1</v>
      </c>
      <c r="R458">
        <v>2</v>
      </c>
    </row>
    <row r="459" spans="9:19" x14ac:dyDescent="0.25">
      <c r="K459">
        <f t="shared" si="104"/>
        <v>0</v>
      </c>
      <c r="M459">
        <f t="shared" si="97"/>
        <v>0</v>
      </c>
      <c r="N459">
        <f t="shared" si="115"/>
        <v>0</v>
      </c>
      <c r="O459">
        <f t="shared" si="106"/>
        <v>0</v>
      </c>
      <c r="Q459">
        <v>6</v>
      </c>
      <c r="R459">
        <v>7</v>
      </c>
    </row>
    <row r="460" spans="9:19" x14ac:dyDescent="0.25">
      <c r="I460">
        <f>I458+1</f>
        <v>89</v>
      </c>
      <c r="J460">
        <f>16610035-3*40000</f>
        <v>16490035</v>
      </c>
      <c r="K460">
        <f t="shared" si="104"/>
        <v>0.34354239583333335</v>
      </c>
      <c r="L460">
        <v>91712</v>
      </c>
      <c r="M460">
        <f t="shared" si="97"/>
        <v>0.36684800000000001</v>
      </c>
      <c r="N460">
        <f t="shared" si="115"/>
        <v>2.330560416666666E-2</v>
      </c>
      <c r="O460">
        <f t="shared" si="106"/>
        <v>5826.4010416666652</v>
      </c>
      <c r="P460">
        <v>4</v>
      </c>
      <c r="Q460">
        <v>2</v>
      </c>
      <c r="R460">
        <v>3</v>
      </c>
      <c r="S460">
        <v>3</v>
      </c>
    </row>
    <row r="461" spans="9:19" x14ac:dyDescent="0.25">
      <c r="K461">
        <f t="shared" si="104"/>
        <v>0</v>
      </c>
      <c r="M461">
        <f t="shared" si="97"/>
        <v>0</v>
      </c>
      <c r="N461">
        <f t="shared" si="115"/>
        <v>0</v>
      </c>
      <c r="O461">
        <f t="shared" si="106"/>
        <v>0</v>
      </c>
      <c r="Q461">
        <v>5</v>
      </c>
      <c r="R461">
        <v>6</v>
      </c>
    </row>
    <row r="462" spans="9:19" x14ac:dyDescent="0.25">
      <c r="I462">
        <f t="shared" ref="I462" si="124">I460+1</f>
        <v>90</v>
      </c>
      <c r="J462" t="s">
        <v>58</v>
      </c>
      <c r="M462">
        <f t="shared" si="97"/>
        <v>0</v>
      </c>
      <c r="N462">
        <f t="shared" si="115"/>
        <v>0</v>
      </c>
      <c r="O462">
        <f t="shared" si="106"/>
        <v>0</v>
      </c>
    </row>
    <row r="463" spans="9:19" x14ac:dyDescent="0.25">
      <c r="J463">
        <v>16286041</v>
      </c>
      <c r="K463">
        <f t="shared" si="104"/>
        <v>0.33929252083333333</v>
      </c>
      <c r="L463">
        <v>90639</v>
      </c>
      <c r="M463">
        <f t="shared" si="97"/>
        <v>0.36255599999999999</v>
      </c>
      <c r="N463">
        <f t="shared" si="115"/>
        <v>2.3263479166666656E-2</v>
      </c>
      <c r="O463">
        <f t="shared" si="106"/>
        <v>5815.8697916666642</v>
      </c>
      <c r="P463">
        <v>5</v>
      </c>
      <c r="Q463">
        <v>1</v>
      </c>
    </row>
    <row r="464" spans="9:19" x14ac:dyDescent="0.25">
      <c r="I464">
        <f t="shared" ref="I464" si="125">I462+1</f>
        <v>91</v>
      </c>
      <c r="K464">
        <f t="shared" si="104"/>
        <v>0</v>
      </c>
      <c r="M464">
        <f t="shared" si="97"/>
        <v>0</v>
      </c>
      <c r="N464">
        <f t="shared" si="115"/>
        <v>0</v>
      </c>
      <c r="O464">
        <f t="shared" si="106"/>
        <v>0</v>
      </c>
    </row>
    <row r="465" spans="9:17" x14ac:dyDescent="0.25">
      <c r="J465">
        <v>16797365</v>
      </c>
      <c r="K465">
        <f t="shared" si="104"/>
        <v>0.34994510416666669</v>
      </c>
      <c r="L465">
        <v>93099</v>
      </c>
      <c r="M465">
        <f t="shared" si="97"/>
        <v>0.372396</v>
      </c>
      <c r="N465">
        <f t="shared" si="115"/>
        <v>2.2450895833333318E-2</v>
      </c>
      <c r="O465">
        <f t="shared" si="106"/>
        <v>5612.7239583333294</v>
      </c>
      <c r="P465">
        <v>6</v>
      </c>
      <c r="Q465">
        <v>2</v>
      </c>
    </row>
    <row r="466" spans="9:17" x14ac:dyDescent="0.25">
      <c r="I466">
        <f t="shared" ref="I466" si="126">I464+1</f>
        <v>92</v>
      </c>
      <c r="J466" t="s">
        <v>59</v>
      </c>
      <c r="M466">
        <f t="shared" ref="M466:M529" si="127">L466/250000</f>
        <v>0</v>
      </c>
      <c r="N466">
        <f t="shared" si="115"/>
        <v>0</v>
      </c>
      <c r="O466">
        <f t="shared" si="106"/>
        <v>0</v>
      </c>
    </row>
    <row r="467" spans="9:17" x14ac:dyDescent="0.25">
      <c r="J467">
        <v>16453635</v>
      </c>
      <c r="K467">
        <f t="shared" si="104"/>
        <v>0.34278406249999999</v>
      </c>
      <c r="L467">
        <v>91564</v>
      </c>
      <c r="M467">
        <f t="shared" si="127"/>
        <v>0.36625600000000003</v>
      </c>
      <c r="N467">
        <f t="shared" si="115"/>
        <v>2.347193750000004E-2</v>
      </c>
      <c r="O467">
        <f t="shared" si="106"/>
        <v>5867.98437500001</v>
      </c>
      <c r="P467">
        <v>7</v>
      </c>
      <c r="Q467">
        <v>2</v>
      </c>
    </row>
    <row r="468" spans="9:17" x14ac:dyDescent="0.25">
      <c r="I468">
        <f t="shared" ref="I468" si="128">I466+1</f>
        <v>93</v>
      </c>
      <c r="K468">
        <f t="shared" si="104"/>
        <v>0</v>
      </c>
      <c r="M468">
        <f t="shared" si="127"/>
        <v>0</v>
      </c>
      <c r="N468">
        <f t="shared" si="115"/>
        <v>0</v>
      </c>
      <c r="O468">
        <f t="shared" si="106"/>
        <v>0</v>
      </c>
    </row>
    <row r="469" spans="9:17" x14ac:dyDescent="0.25">
      <c r="J469">
        <v>16704703</v>
      </c>
      <c r="K469">
        <f t="shared" si="104"/>
        <v>0.34801464583333336</v>
      </c>
      <c r="L469">
        <v>92616</v>
      </c>
      <c r="M469">
        <f t="shared" si="127"/>
        <v>0.37046400000000002</v>
      </c>
      <c r="N469">
        <f t="shared" si="115"/>
        <v>2.2449354166666657E-2</v>
      </c>
      <c r="O469">
        <f t="shared" si="106"/>
        <v>5612.3385416666642</v>
      </c>
      <c r="P469">
        <v>7</v>
      </c>
      <c r="Q469">
        <v>1</v>
      </c>
    </row>
    <row r="470" spans="9:17" x14ac:dyDescent="0.25">
      <c r="I470">
        <f t="shared" ref="I470" si="129">I468+1</f>
        <v>94</v>
      </c>
      <c r="K470">
        <f t="shared" si="104"/>
        <v>0</v>
      </c>
      <c r="M470">
        <f t="shared" si="127"/>
        <v>0</v>
      </c>
      <c r="N470">
        <f t="shared" si="115"/>
        <v>0</v>
      </c>
      <c r="O470">
        <f t="shared" si="106"/>
        <v>0</v>
      </c>
    </row>
    <row r="471" spans="9:17" x14ac:dyDescent="0.25">
      <c r="J471">
        <v>16579145</v>
      </c>
      <c r="K471">
        <f t="shared" si="104"/>
        <v>0.34539885416666666</v>
      </c>
      <c r="L471">
        <v>91749</v>
      </c>
      <c r="M471">
        <f t="shared" si="127"/>
        <v>0.36699599999999999</v>
      </c>
      <c r="N471">
        <f t="shared" si="115"/>
        <v>2.1597145833333331E-2</v>
      </c>
      <c r="O471">
        <f t="shared" si="106"/>
        <v>5399.286458333333</v>
      </c>
      <c r="P471">
        <v>0</v>
      </c>
      <c r="Q471">
        <v>3</v>
      </c>
    </row>
    <row r="472" spans="9:17" x14ac:dyDescent="0.25">
      <c r="I472">
        <f t="shared" ref="I472" si="130">I470+1</f>
        <v>95</v>
      </c>
      <c r="K472">
        <f t="shared" si="104"/>
        <v>0</v>
      </c>
      <c r="M472">
        <f t="shared" si="127"/>
        <v>0</v>
      </c>
      <c r="N472">
        <f t="shared" si="115"/>
        <v>0</v>
      </c>
      <c r="O472">
        <f t="shared" si="106"/>
        <v>0</v>
      </c>
    </row>
    <row r="473" spans="9:17" x14ac:dyDescent="0.25">
      <c r="J473">
        <v>16401107</v>
      </c>
      <c r="K473">
        <f t="shared" si="104"/>
        <v>0.34168972916666668</v>
      </c>
      <c r="L473">
        <v>91042</v>
      </c>
      <c r="M473">
        <f t="shared" si="127"/>
        <v>0.36416799999999999</v>
      </c>
      <c r="N473">
        <f t="shared" si="115"/>
        <v>2.2478270833333314E-2</v>
      </c>
      <c r="O473">
        <f t="shared" si="106"/>
        <v>5619.5677083333285</v>
      </c>
      <c r="P473">
        <v>1</v>
      </c>
      <c r="Q473">
        <v>1</v>
      </c>
    </row>
    <row r="474" spans="9:17" x14ac:dyDescent="0.25">
      <c r="I474">
        <f t="shared" ref="I474" si="131">I472+1</f>
        <v>96</v>
      </c>
      <c r="K474">
        <f t="shared" si="104"/>
        <v>0</v>
      </c>
      <c r="M474">
        <f t="shared" si="127"/>
        <v>0</v>
      </c>
      <c r="N474">
        <f t="shared" si="115"/>
        <v>0</v>
      </c>
      <c r="O474">
        <f t="shared" si="106"/>
        <v>0</v>
      </c>
    </row>
    <row r="475" spans="9:17" x14ac:dyDescent="0.25">
      <c r="J475">
        <v>16319601</v>
      </c>
      <c r="K475">
        <f t="shared" si="104"/>
        <v>0.33999168749999997</v>
      </c>
      <c r="L475">
        <v>90822</v>
      </c>
      <c r="M475">
        <f t="shared" si="127"/>
        <v>0.363288</v>
      </c>
      <c r="N475">
        <f t="shared" si="115"/>
        <v>2.3296312500000027E-2</v>
      </c>
      <c r="O475">
        <f t="shared" si="106"/>
        <v>5824.0781250000064</v>
      </c>
      <c r="P475">
        <v>5</v>
      </c>
      <c r="Q475">
        <v>2</v>
      </c>
    </row>
    <row r="476" spans="9:17" x14ac:dyDescent="0.25">
      <c r="I476">
        <f t="shared" ref="I476" si="132">I474+1</f>
        <v>97</v>
      </c>
      <c r="K476">
        <f t="shared" ref="K476:K539" si="133">J476/48000000</f>
        <v>0</v>
      </c>
      <c r="M476">
        <f t="shared" si="127"/>
        <v>0</v>
      </c>
      <c r="N476">
        <f t="shared" si="115"/>
        <v>0</v>
      </c>
      <c r="O476">
        <f t="shared" si="106"/>
        <v>0</v>
      </c>
    </row>
    <row r="477" spans="9:17" x14ac:dyDescent="0.25">
      <c r="J477">
        <v>16568457</v>
      </c>
      <c r="K477">
        <f t="shared" si="133"/>
        <v>0.34517618750000001</v>
      </c>
      <c r="L477">
        <v>91911</v>
      </c>
      <c r="M477">
        <f t="shared" si="127"/>
        <v>0.36764400000000003</v>
      </c>
      <c r="N477">
        <f t="shared" si="115"/>
        <v>2.2467812500000017E-2</v>
      </c>
      <c r="O477">
        <f t="shared" si="106"/>
        <v>5616.9531250000045</v>
      </c>
      <c r="P477">
        <v>2</v>
      </c>
      <c r="Q477">
        <v>1</v>
      </c>
    </row>
    <row r="478" spans="9:17" x14ac:dyDescent="0.25">
      <c r="I478">
        <f t="shared" ref="I478" si="134">I476+1</f>
        <v>98</v>
      </c>
      <c r="K478">
        <f t="shared" si="133"/>
        <v>0</v>
      </c>
      <c r="M478">
        <f t="shared" si="127"/>
        <v>0</v>
      </c>
      <c r="N478">
        <f t="shared" si="115"/>
        <v>0</v>
      </c>
      <c r="O478">
        <f t="shared" ref="O478:O541" si="135">N478*250000</f>
        <v>0</v>
      </c>
    </row>
    <row r="479" spans="9:17" x14ac:dyDescent="0.25">
      <c r="J479">
        <v>16483721</v>
      </c>
      <c r="K479">
        <f t="shared" si="133"/>
        <v>0.34341085416666667</v>
      </c>
      <c r="L479">
        <v>91262</v>
      </c>
      <c r="M479">
        <f t="shared" si="127"/>
        <v>0.36504799999999998</v>
      </c>
      <c r="N479">
        <f t="shared" si="115"/>
        <v>2.1637145833333316E-2</v>
      </c>
      <c r="O479">
        <f t="shared" si="135"/>
        <v>5409.2864583333285</v>
      </c>
      <c r="P479">
        <v>4</v>
      </c>
      <c r="Q479">
        <v>2</v>
      </c>
    </row>
    <row r="480" spans="9:17" x14ac:dyDescent="0.25">
      <c r="I480">
        <f t="shared" ref="I480" si="136">I478+1</f>
        <v>99</v>
      </c>
      <c r="K480">
        <f t="shared" si="133"/>
        <v>0</v>
      </c>
      <c r="M480">
        <f t="shared" si="127"/>
        <v>0</v>
      </c>
      <c r="N480">
        <f t="shared" si="115"/>
        <v>0</v>
      </c>
      <c r="O480">
        <f t="shared" si="135"/>
        <v>0</v>
      </c>
    </row>
    <row r="481" spans="9:17" x14ac:dyDescent="0.25">
      <c r="J481">
        <v>16513659</v>
      </c>
      <c r="K481">
        <f t="shared" si="133"/>
        <v>0.34403456249999997</v>
      </c>
      <c r="L481">
        <v>91629</v>
      </c>
      <c r="M481">
        <f t="shared" si="127"/>
        <v>0.36651600000000001</v>
      </c>
      <c r="N481">
        <f t="shared" si="115"/>
        <v>2.2481437500000034E-2</v>
      </c>
      <c r="O481">
        <f t="shared" si="135"/>
        <v>5620.3593750000082</v>
      </c>
      <c r="P481">
        <v>1</v>
      </c>
      <c r="Q481">
        <v>3</v>
      </c>
    </row>
    <row r="482" spans="9:17" x14ac:dyDescent="0.25">
      <c r="K482">
        <f t="shared" si="133"/>
        <v>0</v>
      </c>
      <c r="M482">
        <f t="shared" si="127"/>
        <v>0</v>
      </c>
      <c r="N482">
        <f t="shared" si="115"/>
        <v>0</v>
      </c>
      <c r="O482">
        <f t="shared" si="135"/>
        <v>0</v>
      </c>
    </row>
    <row r="483" spans="9:17" x14ac:dyDescent="0.25">
      <c r="I483">
        <v>100</v>
      </c>
      <c r="J483">
        <v>16305029</v>
      </c>
      <c r="K483">
        <f t="shared" si="133"/>
        <v>0.33968810416666667</v>
      </c>
      <c r="L483">
        <v>90533</v>
      </c>
      <c r="M483">
        <f t="shared" si="127"/>
        <v>0.36213200000000001</v>
      </c>
      <c r="N483">
        <f t="shared" si="115"/>
        <v>2.2443895833333338E-2</v>
      </c>
      <c r="O483">
        <f t="shared" si="135"/>
        <v>5610.9739583333348</v>
      </c>
    </row>
    <row r="484" spans="9:17" x14ac:dyDescent="0.25">
      <c r="I484">
        <f>I483+1</f>
        <v>101</v>
      </c>
      <c r="J484">
        <v>16377289</v>
      </c>
      <c r="K484">
        <f t="shared" si="133"/>
        <v>0.34119352083333332</v>
      </c>
      <c r="L484">
        <v>91118</v>
      </c>
      <c r="M484">
        <f t="shared" si="127"/>
        <v>0.36447200000000002</v>
      </c>
      <c r="N484">
        <f t="shared" si="115"/>
        <v>2.3278479166666699E-2</v>
      </c>
      <c r="O484">
        <f t="shared" si="135"/>
        <v>5819.6197916666752</v>
      </c>
    </row>
    <row r="485" spans="9:17" x14ac:dyDescent="0.25">
      <c r="I485">
        <f t="shared" ref="I485:I492" si="137">I484+1</f>
        <v>102</v>
      </c>
      <c r="J485">
        <v>16449539</v>
      </c>
      <c r="K485">
        <f t="shared" si="133"/>
        <v>0.34269872916666666</v>
      </c>
      <c r="L485">
        <v>91494</v>
      </c>
      <c r="M485">
        <f t="shared" si="127"/>
        <v>0.36597600000000002</v>
      </c>
      <c r="N485">
        <f t="shared" si="115"/>
        <v>2.3277270833333363E-2</v>
      </c>
      <c r="O485">
        <f t="shared" si="135"/>
        <v>5819.3177083333412</v>
      </c>
    </row>
    <row r="486" spans="9:17" x14ac:dyDescent="0.25">
      <c r="I486">
        <f t="shared" si="137"/>
        <v>103</v>
      </c>
      <c r="J486">
        <v>16521793</v>
      </c>
      <c r="K486">
        <f t="shared" si="133"/>
        <v>0.34420402083333335</v>
      </c>
      <c r="L486">
        <v>91453</v>
      </c>
      <c r="M486">
        <f t="shared" si="127"/>
        <v>0.36581200000000003</v>
      </c>
      <c r="N486">
        <f t="shared" si="115"/>
        <v>2.160797916666668E-2</v>
      </c>
      <c r="O486">
        <f t="shared" si="135"/>
        <v>5401.9947916666697</v>
      </c>
    </row>
    <row r="487" spans="9:17" x14ac:dyDescent="0.25">
      <c r="I487">
        <f t="shared" si="137"/>
        <v>104</v>
      </c>
      <c r="J487">
        <v>16594049</v>
      </c>
      <c r="K487">
        <f t="shared" si="133"/>
        <v>0.34570935416666665</v>
      </c>
      <c r="L487">
        <v>92038</v>
      </c>
      <c r="M487">
        <f t="shared" si="127"/>
        <v>0.36815199999999998</v>
      </c>
      <c r="N487">
        <f t="shared" si="115"/>
        <v>2.244264583333333E-2</v>
      </c>
      <c r="O487">
        <f t="shared" si="135"/>
        <v>5610.6614583333321</v>
      </c>
    </row>
    <row r="488" spans="9:17" x14ac:dyDescent="0.25">
      <c r="I488">
        <f t="shared" si="137"/>
        <v>105</v>
      </c>
      <c r="J488">
        <v>16666303</v>
      </c>
      <c r="K488">
        <f t="shared" si="133"/>
        <v>0.34721464583333334</v>
      </c>
      <c r="L488">
        <v>92623</v>
      </c>
      <c r="M488">
        <f t="shared" si="127"/>
        <v>0.37049199999999999</v>
      </c>
      <c r="N488">
        <f t="shared" si="115"/>
        <v>2.3277354166666653E-2</v>
      </c>
      <c r="O488">
        <f t="shared" si="135"/>
        <v>5819.3385416666633</v>
      </c>
    </row>
    <row r="489" spans="9:17" x14ac:dyDescent="0.25">
      <c r="I489">
        <f t="shared" si="137"/>
        <v>106</v>
      </c>
      <c r="J489">
        <v>16738559</v>
      </c>
      <c r="K489">
        <f t="shared" si="133"/>
        <v>0.34871997916666669</v>
      </c>
      <c r="L489">
        <v>92999</v>
      </c>
      <c r="M489">
        <f t="shared" si="127"/>
        <v>0.37199599999999999</v>
      </c>
      <c r="N489">
        <f t="shared" si="115"/>
        <v>2.32760208333333E-2</v>
      </c>
      <c r="O489">
        <f t="shared" si="135"/>
        <v>5819.0052083333248</v>
      </c>
    </row>
    <row r="490" spans="9:17" x14ac:dyDescent="0.25">
      <c r="I490">
        <f t="shared" si="137"/>
        <v>107</v>
      </c>
      <c r="J490">
        <v>16488315</v>
      </c>
      <c r="K490">
        <f t="shared" si="133"/>
        <v>0.3435065625</v>
      </c>
      <c r="L490">
        <v>91084</v>
      </c>
      <c r="M490">
        <f t="shared" si="127"/>
        <v>0.36433599999999999</v>
      </c>
      <c r="N490">
        <f t="shared" si="115"/>
        <v>2.0829437499999992E-2</v>
      </c>
      <c r="O490">
        <f t="shared" si="135"/>
        <v>5207.3593749999982</v>
      </c>
    </row>
    <row r="491" spans="9:17" x14ac:dyDescent="0.25">
      <c r="I491">
        <f t="shared" si="137"/>
        <v>108</v>
      </c>
      <c r="J491">
        <v>16240593</v>
      </c>
      <c r="K491">
        <f t="shared" si="133"/>
        <v>0.33834568749999999</v>
      </c>
      <c r="L491">
        <v>90210</v>
      </c>
      <c r="M491">
        <f t="shared" si="127"/>
        <v>0.36083999999999999</v>
      </c>
      <c r="N491">
        <f t="shared" si="115"/>
        <v>2.2494312500000002E-2</v>
      </c>
      <c r="O491">
        <f t="shared" si="135"/>
        <v>5623.5781250000009</v>
      </c>
      <c r="P491">
        <v>5</v>
      </c>
      <c r="Q491">
        <v>1</v>
      </c>
    </row>
    <row r="492" spans="9:17" x14ac:dyDescent="0.25">
      <c r="I492">
        <f t="shared" si="137"/>
        <v>109</v>
      </c>
      <c r="J492">
        <v>16240593</v>
      </c>
      <c r="K492">
        <f t="shared" si="133"/>
        <v>0.33834568749999999</v>
      </c>
      <c r="L492">
        <v>90795</v>
      </c>
      <c r="M492">
        <f t="shared" si="127"/>
        <v>0.36318</v>
      </c>
      <c r="N492">
        <f t="shared" si="115"/>
        <v>2.4834312500000011E-2</v>
      </c>
      <c r="O492">
        <f t="shared" si="135"/>
        <v>6208.5781250000027</v>
      </c>
      <c r="P492">
        <v>5</v>
      </c>
      <c r="Q492">
        <v>2</v>
      </c>
    </row>
    <row r="493" spans="9:17" x14ac:dyDescent="0.25">
      <c r="I493" t="s">
        <v>60</v>
      </c>
      <c r="K493">
        <f t="shared" si="133"/>
        <v>0</v>
      </c>
      <c r="M493">
        <f t="shared" si="127"/>
        <v>0</v>
      </c>
      <c r="N493">
        <f t="shared" si="115"/>
        <v>0</v>
      </c>
      <c r="O493">
        <f t="shared" si="135"/>
        <v>0</v>
      </c>
    </row>
    <row r="494" spans="9:17" x14ac:dyDescent="0.25">
      <c r="I494">
        <v>110</v>
      </c>
      <c r="J494">
        <v>16745141</v>
      </c>
      <c r="K494">
        <f t="shared" si="133"/>
        <v>0.34885710416666665</v>
      </c>
      <c r="L494">
        <v>92031</v>
      </c>
      <c r="M494">
        <f t="shared" si="127"/>
        <v>0.36812400000000001</v>
      </c>
      <c r="N494">
        <f t="shared" si="115"/>
        <v>1.9266895833333353E-2</v>
      </c>
      <c r="O494">
        <f t="shared" si="135"/>
        <v>4816.7239583333385</v>
      </c>
    </row>
    <row r="495" spans="9:17" x14ac:dyDescent="0.25">
      <c r="I495">
        <f>I494+1</f>
        <v>111</v>
      </c>
      <c r="J495">
        <v>16817399</v>
      </c>
      <c r="K495">
        <f t="shared" si="133"/>
        <v>0.35036247916666668</v>
      </c>
      <c r="L495">
        <v>92407</v>
      </c>
      <c r="M495">
        <f t="shared" si="127"/>
        <v>0.36962800000000001</v>
      </c>
      <c r="N495">
        <f t="shared" si="115"/>
        <v>1.9265520833333327E-2</v>
      </c>
      <c r="O495">
        <f t="shared" si="135"/>
        <v>4816.3802083333321</v>
      </c>
    </row>
    <row r="496" spans="9:17" x14ac:dyDescent="0.25">
      <c r="I496">
        <f t="shared" ref="I496:I525" si="138">I495+1</f>
        <v>112</v>
      </c>
      <c r="J496">
        <v>16889653</v>
      </c>
      <c r="K496">
        <f t="shared" si="133"/>
        <v>0.35186777083333332</v>
      </c>
      <c r="L496">
        <v>92783</v>
      </c>
      <c r="M496">
        <f t="shared" si="127"/>
        <v>0.37113200000000002</v>
      </c>
      <c r="N496">
        <f t="shared" si="115"/>
        <v>1.9264229166666702E-2</v>
      </c>
      <c r="O496">
        <f t="shared" si="135"/>
        <v>4816.0572916666752</v>
      </c>
    </row>
    <row r="497" spans="8:15" x14ac:dyDescent="0.25">
      <c r="I497">
        <f t="shared" si="138"/>
        <v>113</v>
      </c>
      <c r="J497">
        <v>16961907</v>
      </c>
      <c r="K497">
        <f t="shared" si="133"/>
        <v>0.3533730625</v>
      </c>
      <c r="L497">
        <v>92118</v>
      </c>
      <c r="M497">
        <f t="shared" si="127"/>
        <v>0.36847200000000002</v>
      </c>
      <c r="N497">
        <f t="shared" si="115"/>
        <v>1.509893750000002E-2</v>
      </c>
      <c r="O497">
        <f t="shared" si="135"/>
        <v>3774.734375000005</v>
      </c>
    </row>
    <row r="498" spans="8:15" x14ac:dyDescent="0.25">
      <c r="I498">
        <f t="shared" si="138"/>
        <v>114</v>
      </c>
      <c r="J498">
        <v>17036659</v>
      </c>
      <c r="K498">
        <f t="shared" si="133"/>
        <v>0.35493039583333336</v>
      </c>
      <c r="L498">
        <v>93536</v>
      </c>
      <c r="M498">
        <f t="shared" si="127"/>
        <v>0.37414399999999998</v>
      </c>
      <c r="N498">
        <f t="shared" si="115"/>
        <v>1.921360416666662E-2</v>
      </c>
      <c r="O498">
        <f t="shared" si="135"/>
        <v>4803.4010416666551</v>
      </c>
    </row>
    <row r="499" spans="8:15" x14ac:dyDescent="0.25">
      <c r="I499">
        <f t="shared" si="138"/>
        <v>115</v>
      </c>
      <c r="J499">
        <v>17108913</v>
      </c>
      <c r="K499">
        <f>J499/48000000</f>
        <v>0.35643568749999999</v>
      </c>
      <c r="L499">
        <v>93496</v>
      </c>
      <c r="M499">
        <f t="shared" si="127"/>
        <v>0.37398399999999998</v>
      </c>
      <c r="N499">
        <f t="shared" si="115"/>
        <v>1.7548312499999996E-2</v>
      </c>
      <c r="O499">
        <f t="shared" si="135"/>
        <v>4387.0781249999991</v>
      </c>
    </row>
    <row r="500" spans="8:15" x14ac:dyDescent="0.25">
      <c r="I500">
        <f t="shared" si="138"/>
        <v>116</v>
      </c>
      <c r="J500">
        <v>17178649</v>
      </c>
      <c r="K500">
        <f>J500/48000000</f>
        <v>0.35788852083333333</v>
      </c>
      <c r="L500">
        <v>94289</v>
      </c>
      <c r="M500">
        <f t="shared" si="127"/>
        <v>0.37715599999999999</v>
      </c>
      <c r="N500">
        <f t="shared" si="115"/>
        <v>1.9267479166666657E-2</v>
      </c>
      <c r="O500">
        <f t="shared" si="135"/>
        <v>4816.8697916666642</v>
      </c>
    </row>
    <row r="501" spans="8:15" x14ac:dyDescent="0.25">
      <c r="I501">
        <f t="shared" si="138"/>
        <v>117</v>
      </c>
      <c r="J501">
        <v>16930927</v>
      </c>
      <c r="K501">
        <f t="shared" si="133"/>
        <v>0.35272764583333333</v>
      </c>
      <c r="L501">
        <v>90916</v>
      </c>
      <c r="M501">
        <f t="shared" si="127"/>
        <v>0.36366399999999999</v>
      </c>
      <c r="N501">
        <f t="shared" ref="N501:N564" si="139">M501-K501</f>
        <v>1.0936354166666662E-2</v>
      </c>
      <c r="O501">
        <f t="shared" si="135"/>
        <v>2734.0885416666656</v>
      </c>
    </row>
    <row r="502" spans="8:15" x14ac:dyDescent="0.25">
      <c r="I502">
        <f t="shared" si="138"/>
        <v>118</v>
      </c>
      <c r="J502">
        <v>17005677</v>
      </c>
      <c r="K502">
        <f t="shared" si="133"/>
        <v>0.35428493750000001</v>
      </c>
      <c r="L502">
        <v>92958</v>
      </c>
      <c r="M502">
        <f t="shared" si="127"/>
        <v>0.371832</v>
      </c>
      <c r="N502">
        <f t="shared" si="139"/>
        <v>1.7547062499999988E-2</v>
      </c>
      <c r="O502">
        <f t="shared" si="135"/>
        <v>4386.7656249999973</v>
      </c>
    </row>
    <row r="503" spans="8:15" x14ac:dyDescent="0.25">
      <c r="I503">
        <f t="shared" si="138"/>
        <v>119</v>
      </c>
      <c r="J503">
        <v>16755457</v>
      </c>
      <c r="K503">
        <f t="shared" si="133"/>
        <v>0.34907202083333333</v>
      </c>
      <c r="L503">
        <v>92084</v>
      </c>
      <c r="M503">
        <f t="shared" si="127"/>
        <v>0.368336</v>
      </c>
      <c r="N503">
        <f t="shared" si="139"/>
        <v>1.9263979166666667E-2</v>
      </c>
      <c r="O503">
        <f t="shared" si="135"/>
        <v>4815.994791666667</v>
      </c>
    </row>
    <row r="504" spans="8:15" x14ac:dyDescent="0.25">
      <c r="H504" t="s">
        <v>61</v>
      </c>
      <c r="I504">
        <f t="shared" si="138"/>
        <v>120</v>
      </c>
      <c r="K504">
        <f t="shared" si="133"/>
        <v>0</v>
      </c>
      <c r="M504">
        <f t="shared" si="127"/>
        <v>0</v>
      </c>
      <c r="N504">
        <f t="shared" si="139"/>
        <v>0</v>
      </c>
      <c r="O504">
        <f t="shared" si="135"/>
        <v>0</v>
      </c>
    </row>
    <row r="505" spans="8:15" x14ac:dyDescent="0.25">
      <c r="I505">
        <f>I504+1-1</f>
        <v>120</v>
      </c>
      <c r="J505">
        <v>16412707</v>
      </c>
      <c r="K505">
        <f t="shared" si="133"/>
        <v>0.34193139583333332</v>
      </c>
      <c r="L505">
        <v>91737</v>
      </c>
      <c r="M505">
        <f t="shared" si="127"/>
        <v>0.366948</v>
      </c>
      <c r="N505">
        <f t="shared" si="139"/>
        <v>2.5016604166666678E-2</v>
      </c>
      <c r="O505">
        <f t="shared" si="135"/>
        <v>6254.1510416666697</v>
      </c>
    </row>
    <row r="506" spans="8:15" x14ac:dyDescent="0.25">
      <c r="I506">
        <f t="shared" si="138"/>
        <v>121</v>
      </c>
      <c r="J506">
        <v>16482465</v>
      </c>
      <c r="K506">
        <f t="shared" si="133"/>
        <v>0.34338468750000001</v>
      </c>
      <c r="L506">
        <v>92947</v>
      </c>
      <c r="M506">
        <f t="shared" si="127"/>
        <v>0.37178800000000001</v>
      </c>
      <c r="N506">
        <f t="shared" si="139"/>
        <v>2.84033125E-2</v>
      </c>
      <c r="O506">
        <f t="shared" si="135"/>
        <v>7100.828125</v>
      </c>
    </row>
    <row r="507" spans="8:15" x14ac:dyDescent="0.25">
      <c r="I507">
        <f t="shared" si="138"/>
        <v>122</v>
      </c>
      <c r="J507">
        <v>16557147</v>
      </c>
      <c r="K507">
        <f t="shared" si="133"/>
        <v>0.34494056249999999</v>
      </c>
      <c r="L507">
        <v>93115</v>
      </c>
      <c r="M507">
        <f t="shared" si="127"/>
        <v>0.37246000000000001</v>
      </c>
      <c r="N507">
        <f t="shared" si="139"/>
        <v>2.7519437500000021E-2</v>
      </c>
      <c r="O507">
        <f t="shared" si="135"/>
        <v>6879.8593750000055</v>
      </c>
    </row>
    <row r="508" spans="8:15" x14ac:dyDescent="0.25">
      <c r="I508">
        <f t="shared" si="138"/>
        <v>123</v>
      </c>
      <c r="J508">
        <v>16626973</v>
      </c>
      <c r="K508">
        <f t="shared" si="133"/>
        <v>0.34639527083333332</v>
      </c>
      <c r="L508">
        <v>93908</v>
      </c>
      <c r="M508">
        <f t="shared" si="127"/>
        <v>0.37563200000000002</v>
      </c>
      <c r="N508">
        <f t="shared" si="139"/>
        <v>2.9236729166666697E-2</v>
      </c>
      <c r="O508">
        <f t="shared" si="135"/>
        <v>7309.1822916666742</v>
      </c>
    </row>
    <row r="509" spans="8:15" x14ac:dyDescent="0.25">
      <c r="I509">
        <f t="shared" si="138"/>
        <v>124</v>
      </c>
      <c r="J509">
        <v>16699207</v>
      </c>
      <c r="K509">
        <f t="shared" si="133"/>
        <v>0.34790014583333334</v>
      </c>
      <c r="L509">
        <v>93867</v>
      </c>
      <c r="M509">
        <f t="shared" si="127"/>
        <v>0.37546800000000002</v>
      </c>
      <c r="N509">
        <f t="shared" si="139"/>
        <v>2.7567854166666683E-2</v>
      </c>
      <c r="O509">
        <f t="shared" si="135"/>
        <v>6891.9635416666706</v>
      </c>
    </row>
    <row r="510" spans="8:15" x14ac:dyDescent="0.25">
      <c r="I510">
        <f t="shared" si="138"/>
        <v>125</v>
      </c>
      <c r="J510">
        <v>16134001</v>
      </c>
      <c r="K510">
        <f t="shared" si="133"/>
        <v>0.33612502083333334</v>
      </c>
      <c r="L510">
        <v>91327</v>
      </c>
      <c r="M510">
        <f t="shared" si="127"/>
        <v>0.36530800000000002</v>
      </c>
      <c r="N510">
        <f t="shared" si="139"/>
        <v>2.9182979166666678E-2</v>
      </c>
      <c r="O510">
        <f t="shared" si="135"/>
        <v>7295.7447916666697</v>
      </c>
    </row>
    <row r="511" spans="8:15" x14ac:dyDescent="0.25">
      <c r="I511">
        <f t="shared" si="138"/>
        <v>126</v>
      </c>
      <c r="J511">
        <v>16203759</v>
      </c>
      <c r="K511">
        <f t="shared" si="133"/>
        <v>0.33757831249999998</v>
      </c>
      <c r="L511">
        <v>92749</v>
      </c>
      <c r="M511">
        <f t="shared" si="127"/>
        <v>0.37099599999999999</v>
      </c>
      <c r="N511">
        <f t="shared" si="139"/>
        <v>3.3417687500000015E-2</v>
      </c>
      <c r="O511">
        <f t="shared" si="135"/>
        <v>8354.4218750000036</v>
      </c>
    </row>
    <row r="512" spans="8:15" x14ac:dyDescent="0.25">
      <c r="I512">
        <f t="shared" si="138"/>
        <v>127</v>
      </c>
      <c r="J512">
        <v>16276015</v>
      </c>
      <c r="K512">
        <f t="shared" si="133"/>
        <v>0.33908364583333334</v>
      </c>
      <c r="L512">
        <v>91872</v>
      </c>
      <c r="M512">
        <f t="shared" si="127"/>
        <v>0.36748799999999998</v>
      </c>
      <c r="N512">
        <f t="shared" si="139"/>
        <v>2.8404354166666645E-2</v>
      </c>
      <c r="O512">
        <f t="shared" si="135"/>
        <v>7101.0885416666615</v>
      </c>
    </row>
    <row r="513" spans="9:17" x14ac:dyDescent="0.25">
      <c r="I513">
        <f t="shared" si="138"/>
        <v>128</v>
      </c>
      <c r="J513">
        <v>16348269</v>
      </c>
      <c r="K513">
        <f t="shared" si="133"/>
        <v>0.34058893750000002</v>
      </c>
      <c r="L513">
        <v>92456</v>
      </c>
      <c r="M513">
        <f t="shared" si="127"/>
        <v>0.36982399999999999</v>
      </c>
      <c r="N513">
        <f t="shared" si="139"/>
        <v>2.9235062499999964E-2</v>
      </c>
      <c r="O513">
        <f t="shared" si="135"/>
        <v>7308.7656249999909</v>
      </c>
    </row>
    <row r="514" spans="9:17" x14ac:dyDescent="0.25">
      <c r="I514">
        <f t="shared" si="138"/>
        <v>129</v>
      </c>
      <c r="J514">
        <v>16420525</v>
      </c>
      <c r="K514">
        <f t="shared" si="133"/>
        <v>0.34209427083333332</v>
      </c>
      <c r="L514">
        <v>92416</v>
      </c>
      <c r="M514">
        <f t="shared" si="127"/>
        <v>0.36966399999999999</v>
      </c>
      <c r="N514">
        <f t="shared" si="139"/>
        <v>2.7569729166666668E-2</v>
      </c>
      <c r="O514">
        <f t="shared" si="135"/>
        <v>6892.432291666667</v>
      </c>
    </row>
    <row r="515" spans="9:17" x14ac:dyDescent="0.25">
      <c r="I515">
        <f>I514+1-1</f>
        <v>129</v>
      </c>
      <c r="K515">
        <f t="shared" si="133"/>
        <v>0</v>
      </c>
      <c r="M515">
        <f t="shared" si="127"/>
        <v>0</v>
      </c>
      <c r="N515">
        <f t="shared" ref="N515:N527" si="140">M515-K515</f>
        <v>0</v>
      </c>
      <c r="O515">
        <f t="shared" si="135"/>
        <v>0</v>
      </c>
    </row>
    <row r="516" spans="9:17" x14ac:dyDescent="0.25">
      <c r="I516">
        <f t="shared" si="138"/>
        <v>130</v>
      </c>
      <c r="J516">
        <v>16380399</v>
      </c>
      <c r="K516">
        <f t="shared" si="133"/>
        <v>0.34125831249999999</v>
      </c>
      <c r="L516">
        <v>92003</v>
      </c>
      <c r="M516">
        <f t="shared" si="127"/>
        <v>0.36801200000000001</v>
      </c>
      <c r="N516">
        <f t="shared" si="140"/>
        <v>2.6753687500000012E-2</v>
      </c>
      <c r="O516">
        <f t="shared" si="135"/>
        <v>6688.4218750000027</v>
      </c>
    </row>
    <row r="517" spans="9:17" x14ac:dyDescent="0.25">
      <c r="I517">
        <f t="shared" si="138"/>
        <v>131</v>
      </c>
      <c r="J517">
        <v>16452653</v>
      </c>
      <c r="K517">
        <f t="shared" si="133"/>
        <v>0.34276360416666668</v>
      </c>
      <c r="L517">
        <v>92796</v>
      </c>
      <c r="M517">
        <f t="shared" si="127"/>
        <v>0.37118400000000001</v>
      </c>
      <c r="N517">
        <f t="shared" si="140"/>
        <v>2.8420395833333334E-2</v>
      </c>
      <c r="O517">
        <f t="shared" si="135"/>
        <v>7105.0989583333339</v>
      </c>
    </row>
    <row r="518" spans="9:17" x14ac:dyDescent="0.25">
      <c r="I518">
        <f t="shared" si="138"/>
        <v>132</v>
      </c>
      <c r="J518">
        <v>16204929</v>
      </c>
      <c r="K518">
        <f t="shared" si="133"/>
        <v>0.3376026875</v>
      </c>
      <c r="L518">
        <v>90880</v>
      </c>
      <c r="M518">
        <f t="shared" si="127"/>
        <v>0.36352000000000001</v>
      </c>
      <c r="N518">
        <f t="shared" si="140"/>
        <v>2.5917312500000012E-2</v>
      </c>
      <c r="O518">
        <f t="shared" si="135"/>
        <v>6479.3281250000027</v>
      </c>
    </row>
    <row r="519" spans="9:17" x14ac:dyDescent="0.25">
      <c r="I519">
        <f t="shared" si="138"/>
        <v>133</v>
      </c>
      <c r="J519">
        <v>16277185</v>
      </c>
      <c r="K519">
        <f t="shared" si="133"/>
        <v>0.33910802083333336</v>
      </c>
      <c r="L519">
        <v>92090</v>
      </c>
      <c r="M519">
        <f t="shared" si="127"/>
        <v>0.36836000000000002</v>
      </c>
      <c r="N519">
        <f t="shared" si="140"/>
        <v>2.9251979166666664E-2</v>
      </c>
      <c r="O519">
        <f t="shared" si="135"/>
        <v>7312.9947916666661</v>
      </c>
    </row>
    <row r="520" spans="9:17" x14ac:dyDescent="0.25">
      <c r="I520">
        <f t="shared" si="138"/>
        <v>134</v>
      </c>
      <c r="J520">
        <v>16349433</v>
      </c>
      <c r="K520">
        <f t="shared" si="133"/>
        <v>0.34061318750000003</v>
      </c>
      <c r="L520">
        <v>92258</v>
      </c>
      <c r="M520">
        <f t="shared" si="127"/>
        <v>0.36903200000000003</v>
      </c>
      <c r="N520">
        <f t="shared" si="140"/>
        <v>2.8418812500000001E-2</v>
      </c>
      <c r="O520">
        <f t="shared" si="135"/>
        <v>7104.703125</v>
      </c>
    </row>
    <row r="521" spans="9:17" x14ac:dyDescent="0.25">
      <c r="I521">
        <f t="shared" si="138"/>
        <v>135</v>
      </c>
      <c r="J521">
        <v>16424193</v>
      </c>
      <c r="K521">
        <f t="shared" si="133"/>
        <v>0.34217068750000001</v>
      </c>
      <c r="L521">
        <v>92842</v>
      </c>
      <c r="M521">
        <f t="shared" si="127"/>
        <v>0.37136799999999998</v>
      </c>
      <c r="N521">
        <f t="shared" si="140"/>
        <v>2.9197312499999961E-2</v>
      </c>
      <c r="O521">
        <f t="shared" si="135"/>
        <v>7299.32812499999</v>
      </c>
    </row>
    <row r="522" spans="9:17" x14ac:dyDescent="0.25">
      <c r="I522">
        <f t="shared" si="138"/>
        <v>136</v>
      </c>
      <c r="J522">
        <v>16493945</v>
      </c>
      <c r="K522">
        <f t="shared" si="133"/>
        <v>0.34362385416666669</v>
      </c>
      <c r="L522">
        <v>92592</v>
      </c>
      <c r="M522">
        <f t="shared" si="127"/>
        <v>0.37036799999999998</v>
      </c>
      <c r="N522">
        <f t="shared" si="140"/>
        <v>2.6744145833333288E-2</v>
      </c>
      <c r="O522">
        <f t="shared" si="135"/>
        <v>6686.0364583333221</v>
      </c>
    </row>
    <row r="523" spans="9:17" x14ac:dyDescent="0.25">
      <c r="I523">
        <f t="shared" si="138"/>
        <v>137</v>
      </c>
      <c r="J523">
        <v>16566181</v>
      </c>
      <c r="K523">
        <f t="shared" si="133"/>
        <v>0.34512877083333332</v>
      </c>
      <c r="L523">
        <v>93387</v>
      </c>
      <c r="M523">
        <f t="shared" si="127"/>
        <v>0.37354799999999999</v>
      </c>
      <c r="N523">
        <f t="shared" si="140"/>
        <v>2.8419229166666671E-2</v>
      </c>
      <c r="O523">
        <f t="shared" si="135"/>
        <v>7104.8072916666679</v>
      </c>
    </row>
    <row r="524" spans="9:17" x14ac:dyDescent="0.25">
      <c r="I524">
        <f t="shared" si="138"/>
        <v>138</v>
      </c>
      <c r="J524">
        <v>16320951</v>
      </c>
      <c r="K524">
        <f t="shared" si="133"/>
        <v>0.34001981250000002</v>
      </c>
      <c r="L524">
        <v>92097</v>
      </c>
      <c r="M524">
        <f t="shared" si="127"/>
        <v>0.36838799999999999</v>
      </c>
      <c r="N524">
        <f t="shared" si="140"/>
        <v>2.8368187499999975E-2</v>
      </c>
      <c r="O524">
        <f t="shared" si="135"/>
        <v>7092.0468749999936</v>
      </c>
    </row>
    <row r="525" spans="9:17" x14ac:dyDescent="0.25">
      <c r="I525">
        <f t="shared" si="138"/>
        <v>139</v>
      </c>
      <c r="J525">
        <v>16393209</v>
      </c>
      <c r="K525">
        <f t="shared" si="133"/>
        <v>0.34152518749999999</v>
      </c>
      <c r="L525">
        <v>92681</v>
      </c>
      <c r="M525">
        <f t="shared" si="127"/>
        <v>0.370724</v>
      </c>
      <c r="N525">
        <f t="shared" si="140"/>
        <v>2.9198812500000004E-2</v>
      </c>
      <c r="O525">
        <f t="shared" si="135"/>
        <v>7299.7031250000009</v>
      </c>
    </row>
    <row r="526" spans="9:17" x14ac:dyDescent="0.25">
      <c r="K526">
        <f t="shared" si="133"/>
        <v>0</v>
      </c>
      <c r="M526">
        <f t="shared" si="127"/>
        <v>0</v>
      </c>
      <c r="N526">
        <f t="shared" si="140"/>
        <v>0</v>
      </c>
      <c r="O526">
        <f t="shared" si="135"/>
        <v>0</v>
      </c>
    </row>
    <row r="527" spans="9:17" x14ac:dyDescent="0.25">
      <c r="I527">
        <v>140</v>
      </c>
      <c r="J527">
        <v>16261105</v>
      </c>
      <c r="K527">
        <f t="shared" si="133"/>
        <v>0.33877302083333333</v>
      </c>
      <c r="L527">
        <v>91368</v>
      </c>
      <c r="M527">
        <f t="shared" si="127"/>
        <v>0.36547200000000002</v>
      </c>
      <c r="N527">
        <f t="shared" si="140"/>
        <v>2.6698979166666692E-2</v>
      </c>
      <c r="O527">
        <f t="shared" si="135"/>
        <v>6674.7447916666733</v>
      </c>
      <c r="P527">
        <v>0</v>
      </c>
      <c r="Q527">
        <v>1</v>
      </c>
    </row>
    <row r="528" spans="9:17" x14ac:dyDescent="0.25">
      <c r="K528">
        <f t="shared" si="133"/>
        <v>0</v>
      </c>
      <c r="M528">
        <f t="shared" si="127"/>
        <v>0</v>
      </c>
      <c r="N528">
        <f t="shared" si="139"/>
        <v>0</v>
      </c>
      <c r="O528">
        <f t="shared" si="135"/>
        <v>0</v>
      </c>
    </row>
    <row r="529" spans="9:17" x14ac:dyDescent="0.25">
      <c r="I529">
        <v>141</v>
      </c>
      <c r="J529">
        <v>16953379</v>
      </c>
      <c r="K529">
        <f t="shared" si="133"/>
        <v>0.35319539583333331</v>
      </c>
      <c r="L529">
        <v>93113</v>
      </c>
      <c r="M529">
        <f t="shared" si="127"/>
        <v>0.37245200000000001</v>
      </c>
      <c r="N529">
        <f t="shared" si="139"/>
        <v>1.9256604166666691E-2</v>
      </c>
      <c r="O529">
        <f t="shared" si="135"/>
        <v>4814.1510416666724</v>
      </c>
      <c r="P529">
        <v>6</v>
      </c>
      <c r="Q529">
        <v>2</v>
      </c>
    </row>
    <row r="530" spans="9:17" x14ac:dyDescent="0.25">
      <c r="K530">
        <f t="shared" si="133"/>
        <v>0</v>
      </c>
      <c r="M530">
        <f t="shared" ref="M530:M591" si="141">L530/250000</f>
        <v>0</v>
      </c>
      <c r="N530">
        <f t="shared" si="139"/>
        <v>0</v>
      </c>
      <c r="O530">
        <f t="shared" si="135"/>
        <v>0</v>
      </c>
    </row>
    <row r="531" spans="9:17" x14ac:dyDescent="0.25">
      <c r="I531">
        <v>142</v>
      </c>
      <c r="J531">
        <v>16514991</v>
      </c>
      <c r="K531">
        <f t="shared" si="133"/>
        <v>0.34406231250000002</v>
      </c>
      <c r="L531">
        <v>91029</v>
      </c>
      <c r="M531">
        <f t="shared" si="141"/>
        <v>0.364116</v>
      </c>
      <c r="N531">
        <f t="shared" si="139"/>
        <v>2.0053687499999973E-2</v>
      </c>
      <c r="O531">
        <f t="shared" si="135"/>
        <v>5013.4218749999927</v>
      </c>
    </row>
    <row r="532" spans="9:17" x14ac:dyDescent="0.25">
      <c r="I532" t="s">
        <v>62</v>
      </c>
      <c r="K532">
        <f t="shared" si="133"/>
        <v>0</v>
      </c>
      <c r="M532">
        <f t="shared" si="141"/>
        <v>0</v>
      </c>
      <c r="N532">
        <f t="shared" si="139"/>
        <v>0</v>
      </c>
      <c r="O532">
        <f t="shared" si="135"/>
        <v>0</v>
      </c>
    </row>
    <row r="533" spans="9:17" x14ac:dyDescent="0.25">
      <c r="I533">
        <v>143</v>
      </c>
      <c r="J533">
        <f>16248317</f>
        <v>16248317</v>
      </c>
      <c r="K533">
        <f t="shared" si="133"/>
        <v>0.33850660416666667</v>
      </c>
      <c r="L533">
        <v>90486</v>
      </c>
      <c r="M533">
        <f t="shared" si="141"/>
        <v>0.36194399999999999</v>
      </c>
      <c r="N533">
        <f t="shared" si="139"/>
        <v>2.3437395833333319E-2</v>
      </c>
      <c r="O533">
        <f t="shared" si="135"/>
        <v>5859.3489583333294</v>
      </c>
    </row>
    <row r="534" spans="9:17" x14ac:dyDescent="0.25">
      <c r="K534">
        <f t="shared" si="133"/>
        <v>0</v>
      </c>
      <c r="M534">
        <f t="shared" si="141"/>
        <v>0</v>
      </c>
      <c r="N534">
        <f t="shared" si="139"/>
        <v>0</v>
      </c>
      <c r="O534">
        <f t="shared" si="135"/>
        <v>0</v>
      </c>
    </row>
    <row r="535" spans="9:17" x14ac:dyDescent="0.25">
      <c r="I535">
        <v>144</v>
      </c>
      <c r="J535">
        <v>16798739</v>
      </c>
      <c r="K535">
        <f t="shared" si="133"/>
        <v>0.34997372916666669</v>
      </c>
      <c r="L535">
        <v>91894</v>
      </c>
      <c r="M535">
        <f t="shared" si="141"/>
        <v>0.36757600000000001</v>
      </c>
      <c r="N535">
        <f t="shared" si="139"/>
        <v>1.7602270833333322E-2</v>
      </c>
      <c r="O535">
        <f t="shared" si="135"/>
        <v>4400.5677083333303</v>
      </c>
    </row>
    <row r="536" spans="9:17" x14ac:dyDescent="0.25">
      <c r="K536">
        <f t="shared" si="133"/>
        <v>0</v>
      </c>
      <c r="M536">
        <f t="shared" si="141"/>
        <v>0</v>
      </c>
      <c r="N536">
        <f t="shared" si="139"/>
        <v>0</v>
      </c>
      <c r="O536">
        <f t="shared" si="135"/>
        <v>0</v>
      </c>
    </row>
    <row r="537" spans="9:17" x14ac:dyDescent="0.25">
      <c r="I537">
        <v>145</v>
      </c>
      <c r="J537">
        <v>16261991</v>
      </c>
      <c r="K537">
        <f t="shared" si="133"/>
        <v>0.33879147916666669</v>
      </c>
      <c r="L537">
        <v>91603</v>
      </c>
      <c r="M537">
        <f t="shared" si="141"/>
        <v>0.36641200000000002</v>
      </c>
      <c r="N537">
        <f t="shared" si="139"/>
        <v>2.7620520833333329E-2</v>
      </c>
      <c r="O537">
        <f t="shared" si="135"/>
        <v>6905.1302083333321</v>
      </c>
    </row>
    <row r="538" spans="9:17" x14ac:dyDescent="0.25">
      <c r="K538">
        <f t="shared" si="133"/>
        <v>0</v>
      </c>
      <c r="M538">
        <f t="shared" si="141"/>
        <v>0</v>
      </c>
      <c r="N538">
        <f t="shared" si="139"/>
        <v>0</v>
      </c>
      <c r="O538">
        <f t="shared" si="135"/>
        <v>0</v>
      </c>
    </row>
    <row r="539" spans="9:17" x14ac:dyDescent="0.25">
      <c r="I539" t="s">
        <v>63</v>
      </c>
      <c r="K539">
        <f t="shared" si="133"/>
        <v>0</v>
      </c>
      <c r="M539">
        <f t="shared" si="141"/>
        <v>0</v>
      </c>
      <c r="N539">
        <f t="shared" si="139"/>
        <v>0</v>
      </c>
      <c r="O539">
        <f t="shared" si="135"/>
        <v>0</v>
      </c>
      <c r="P539" t="s">
        <v>64</v>
      </c>
      <c r="Q539" t="s">
        <v>65</v>
      </c>
    </row>
    <row r="540" spans="9:17" x14ac:dyDescent="0.25">
      <c r="I540" s="3">
        <v>146</v>
      </c>
      <c r="J540" s="3">
        <v>16607615</v>
      </c>
      <c r="K540" s="3">
        <f t="shared" ref="K540:K603" si="142">J540/48000000</f>
        <v>0.34599197916666669</v>
      </c>
      <c r="L540" s="3">
        <v>92357</v>
      </c>
      <c r="M540" s="3">
        <f t="shared" si="141"/>
        <v>0.36942799999999998</v>
      </c>
      <c r="N540" s="3">
        <f t="shared" si="139"/>
        <v>2.3436020833333293E-2</v>
      </c>
      <c r="O540" s="3">
        <f t="shared" si="135"/>
        <v>5859.005208333323</v>
      </c>
      <c r="P540" s="3">
        <v>2</v>
      </c>
      <c r="Q540">
        <v>1</v>
      </c>
    </row>
    <row r="541" spans="9:17" x14ac:dyDescent="0.25">
      <c r="I541" s="3"/>
      <c r="J541" s="3"/>
      <c r="K541" s="3">
        <f t="shared" si="142"/>
        <v>0</v>
      </c>
      <c r="L541" s="3"/>
      <c r="M541" s="3">
        <f t="shared" si="141"/>
        <v>0</v>
      </c>
      <c r="N541" s="3">
        <f t="shared" si="139"/>
        <v>0</v>
      </c>
      <c r="O541" s="3">
        <f t="shared" si="135"/>
        <v>0</v>
      </c>
      <c r="P541" s="3"/>
    </row>
    <row r="542" spans="9:17" x14ac:dyDescent="0.25">
      <c r="I542" s="3">
        <v>147</v>
      </c>
      <c r="J542" s="3">
        <v>16571209</v>
      </c>
      <c r="K542" s="3">
        <f t="shared" si="142"/>
        <v>0.34523352083333331</v>
      </c>
      <c r="L542" s="3">
        <v>92160</v>
      </c>
      <c r="M542" s="3">
        <f t="shared" si="141"/>
        <v>0.36864000000000002</v>
      </c>
      <c r="N542" s="3">
        <f t="shared" si="139"/>
        <v>2.3406479166666716E-2</v>
      </c>
      <c r="O542" s="3">
        <f t="shared" ref="O542:O591" si="143">N542*250000</f>
        <v>5851.6197916666788</v>
      </c>
      <c r="P542" s="3">
        <v>7</v>
      </c>
      <c r="Q542">
        <v>2</v>
      </c>
    </row>
    <row r="543" spans="9:17" x14ac:dyDescent="0.25">
      <c r="I543" s="3"/>
      <c r="J543" s="3"/>
      <c r="K543" s="3">
        <f t="shared" si="142"/>
        <v>0</v>
      </c>
      <c r="L543" s="3"/>
      <c r="M543" s="3">
        <f t="shared" si="141"/>
        <v>0</v>
      </c>
      <c r="N543" s="3">
        <f t="shared" si="139"/>
        <v>0</v>
      </c>
      <c r="O543" s="3">
        <f t="shared" si="143"/>
        <v>0</v>
      </c>
      <c r="P543" s="3"/>
    </row>
    <row r="544" spans="9:17" x14ac:dyDescent="0.25">
      <c r="I544" s="3">
        <v>148</v>
      </c>
      <c r="J544" s="3">
        <v>16547205</v>
      </c>
      <c r="K544" s="3">
        <f t="shared" si="142"/>
        <v>0.34473343750000002</v>
      </c>
      <c r="L544" s="3">
        <v>92050</v>
      </c>
      <c r="M544" s="3">
        <f t="shared" si="141"/>
        <v>0.36820000000000003</v>
      </c>
      <c r="N544" s="3">
        <f t="shared" si="139"/>
        <v>2.346656250000001E-2</v>
      </c>
      <c r="O544" s="3">
        <f t="shared" si="143"/>
        <v>5866.6406250000027</v>
      </c>
      <c r="P544" s="3">
        <v>3</v>
      </c>
      <c r="Q544">
        <v>3</v>
      </c>
    </row>
    <row r="545" spans="9:17" ht="15.75" thickBot="1" x14ac:dyDescent="0.3">
      <c r="I545" s="3"/>
      <c r="J545" s="3"/>
      <c r="K545" s="3">
        <f t="shared" si="142"/>
        <v>0</v>
      </c>
      <c r="L545" s="3"/>
      <c r="M545" s="3">
        <f t="shared" si="141"/>
        <v>0</v>
      </c>
      <c r="N545" s="3">
        <f t="shared" si="139"/>
        <v>0</v>
      </c>
      <c r="O545" s="3">
        <f t="shared" si="143"/>
        <v>0</v>
      </c>
      <c r="P545" s="3"/>
    </row>
    <row r="546" spans="9:17" ht="16.5" thickTop="1" thickBot="1" x14ac:dyDescent="0.3">
      <c r="I546" s="4">
        <v>149</v>
      </c>
      <c r="J546" s="4">
        <v>16509527</v>
      </c>
      <c r="K546" s="4">
        <f t="shared" si="142"/>
        <v>0.34394847916666665</v>
      </c>
      <c r="L546" s="4">
        <v>91436</v>
      </c>
      <c r="M546" s="4">
        <f t="shared" si="141"/>
        <v>0.36574400000000001</v>
      </c>
      <c r="N546" s="4">
        <f t="shared" si="139"/>
        <v>2.1795520833333359E-2</v>
      </c>
      <c r="O546" s="4">
        <f t="shared" si="143"/>
        <v>5448.8802083333403</v>
      </c>
      <c r="P546" s="4">
        <v>4</v>
      </c>
      <c r="Q546">
        <v>4</v>
      </c>
    </row>
    <row r="547" spans="9:17" ht="15.75" thickTop="1" x14ac:dyDescent="0.25">
      <c r="I547" s="3"/>
      <c r="J547" s="3"/>
      <c r="K547" s="3">
        <f t="shared" si="142"/>
        <v>0</v>
      </c>
      <c r="L547" s="3"/>
      <c r="M547" s="3">
        <f t="shared" si="141"/>
        <v>0</v>
      </c>
      <c r="N547" s="3">
        <f t="shared" si="139"/>
        <v>0</v>
      </c>
      <c r="O547" s="3">
        <f t="shared" si="143"/>
        <v>0</v>
      </c>
      <c r="P547" s="3"/>
    </row>
    <row r="548" spans="9:17" x14ac:dyDescent="0.25">
      <c r="I548" s="3">
        <v>150</v>
      </c>
      <c r="J548" s="3">
        <v>16450009</v>
      </c>
      <c r="K548" s="3">
        <f t="shared" si="142"/>
        <v>0.34270852083333331</v>
      </c>
      <c r="L548" s="3">
        <v>91537</v>
      </c>
      <c r="M548" s="3">
        <f t="shared" si="141"/>
        <v>0.36614799999999997</v>
      </c>
      <c r="N548" s="3">
        <f t="shared" si="139"/>
        <v>2.3439479166666666E-2</v>
      </c>
      <c r="O548" s="3">
        <f t="shared" si="143"/>
        <v>5859.8697916666661</v>
      </c>
      <c r="P548" s="3">
        <v>5</v>
      </c>
      <c r="Q548">
        <v>5</v>
      </c>
    </row>
    <row r="549" spans="9:17" x14ac:dyDescent="0.25">
      <c r="K549">
        <f t="shared" si="142"/>
        <v>0</v>
      </c>
      <c r="M549">
        <f t="shared" si="141"/>
        <v>0</v>
      </c>
      <c r="N549">
        <f t="shared" si="139"/>
        <v>0</v>
      </c>
      <c r="O549">
        <f t="shared" si="143"/>
        <v>0</v>
      </c>
    </row>
    <row r="550" spans="9:17" x14ac:dyDescent="0.25">
      <c r="K550">
        <f t="shared" si="142"/>
        <v>0</v>
      </c>
      <c r="M550">
        <f t="shared" si="141"/>
        <v>0</v>
      </c>
      <c r="N550">
        <f t="shared" si="139"/>
        <v>0</v>
      </c>
      <c r="O550">
        <f t="shared" si="143"/>
        <v>0</v>
      </c>
    </row>
    <row r="551" spans="9:17" x14ac:dyDescent="0.25">
      <c r="I551" t="s">
        <v>66</v>
      </c>
      <c r="K551">
        <f t="shared" si="142"/>
        <v>0</v>
      </c>
      <c r="M551">
        <f t="shared" si="141"/>
        <v>0</v>
      </c>
      <c r="N551">
        <f t="shared" si="139"/>
        <v>0</v>
      </c>
      <c r="O551">
        <f t="shared" si="143"/>
        <v>0</v>
      </c>
    </row>
    <row r="552" spans="9:17" x14ac:dyDescent="0.25">
      <c r="I552">
        <v>1</v>
      </c>
      <c r="J552">
        <v>16660285</v>
      </c>
      <c r="K552">
        <f t="shared" si="142"/>
        <v>0.34708927083333335</v>
      </c>
      <c r="L552">
        <v>92601</v>
      </c>
      <c r="M552">
        <f t="shared" si="141"/>
        <v>0.37040400000000001</v>
      </c>
      <c r="N552">
        <f t="shared" si="139"/>
        <v>2.3314729166666659E-2</v>
      </c>
      <c r="O552">
        <f t="shared" si="143"/>
        <v>5828.6822916666652</v>
      </c>
    </row>
    <row r="553" spans="9:17" x14ac:dyDescent="0.25">
      <c r="K553">
        <f t="shared" si="142"/>
        <v>0</v>
      </c>
      <c r="M553">
        <f t="shared" si="141"/>
        <v>0</v>
      </c>
      <c r="N553">
        <f t="shared" si="139"/>
        <v>0</v>
      </c>
      <c r="O553">
        <f t="shared" si="143"/>
        <v>0</v>
      </c>
    </row>
    <row r="554" spans="9:17" x14ac:dyDescent="0.25">
      <c r="I554">
        <v>2</v>
      </c>
      <c r="J554">
        <v>16478209</v>
      </c>
      <c r="K554">
        <f t="shared" si="142"/>
        <v>0.34329602083333333</v>
      </c>
      <c r="L554">
        <v>91637</v>
      </c>
      <c r="M554">
        <f t="shared" si="141"/>
        <v>0.36654799999999998</v>
      </c>
      <c r="N554">
        <f t="shared" si="139"/>
        <v>2.3251979166666659E-2</v>
      </c>
      <c r="O554">
        <f t="shared" si="143"/>
        <v>5812.9947916666642</v>
      </c>
    </row>
    <row r="555" spans="9:17" x14ac:dyDescent="0.25">
      <c r="K555">
        <f t="shared" si="142"/>
        <v>0</v>
      </c>
      <c r="M555">
        <f t="shared" si="141"/>
        <v>0</v>
      </c>
      <c r="N555">
        <f t="shared" si="139"/>
        <v>0</v>
      </c>
      <c r="O555">
        <f t="shared" si="143"/>
        <v>0</v>
      </c>
    </row>
    <row r="556" spans="9:17" x14ac:dyDescent="0.25">
      <c r="I556">
        <v>3</v>
      </c>
      <c r="J556">
        <v>16729837</v>
      </c>
      <c r="K556">
        <f t="shared" si="142"/>
        <v>0.34853827083333333</v>
      </c>
      <c r="L556">
        <v>92540</v>
      </c>
      <c r="M556">
        <f t="shared" si="141"/>
        <v>0.37015999999999999</v>
      </c>
      <c r="N556">
        <f t="shared" si="139"/>
        <v>2.1621729166666659E-2</v>
      </c>
      <c r="O556">
        <f t="shared" si="143"/>
        <v>5405.4322916666652</v>
      </c>
    </row>
    <row r="557" spans="9:17" x14ac:dyDescent="0.25">
      <c r="K557">
        <f t="shared" si="142"/>
        <v>0</v>
      </c>
      <c r="M557">
        <f t="shared" si="141"/>
        <v>0</v>
      </c>
      <c r="N557">
        <f t="shared" si="139"/>
        <v>0</v>
      </c>
      <c r="O557">
        <f t="shared" si="143"/>
        <v>0</v>
      </c>
    </row>
    <row r="558" spans="9:17" x14ac:dyDescent="0.25">
      <c r="I558">
        <v>4</v>
      </c>
      <c r="J558">
        <v>16655277</v>
      </c>
      <c r="K558">
        <f t="shared" si="142"/>
        <v>0.34698493749999998</v>
      </c>
      <c r="L558">
        <v>90900</v>
      </c>
      <c r="M558">
        <f t="shared" si="141"/>
        <v>0.36359999999999998</v>
      </c>
      <c r="N558">
        <f t="shared" si="139"/>
        <v>1.66150625E-2</v>
      </c>
      <c r="O558">
        <f t="shared" si="143"/>
        <v>4153.765625</v>
      </c>
      <c r="P558">
        <v>11</v>
      </c>
    </row>
    <row r="559" spans="9:17" x14ac:dyDescent="0.25">
      <c r="K559">
        <f t="shared" si="142"/>
        <v>0</v>
      </c>
      <c r="M559">
        <f t="shared" si="141"/>
        <v>0</v>
      </c>
      <c r="N559">
        <f t="shared" si="139"/>
        <v>0</v>
      </c>
      <c r="O559">
        <f t="shared" si="143"/>
        <v>0</v>
      </c>
    </row>
    <row r="560" spans="9:17" x14ac:dyDescent="0.25">
      <c r="I560">
        <v>5</v>
      </c>
      <c r="J560">
        <v>16554769</v>
      </c>
      <c r="K560">
        <f t="shared" si="142"/>
        <v>0.34489102083333334</v>
      </c>
      <c r="L560">
        <v>91831</v>
      </c>
      <c r="M560">
        <f t="shared" si="141"/>
        <v>0.36732399999999998</v>
      </c>
      <c r="N560">
        <f t="shared" si="139"/>
        <v>2.2432979166666644E-2</v>
      </c>
      <c r="O560">
        <f t="shared" si="143"/>
        <v>5608.2447916666615</v>
      </c>
      <c r="P560">
        <v>11</v>
      </c>
    </row>
    <row r="561" spans="8:19" x14ac:dyDescent="0.25">
      <c r="K561">
        <f t="shared" si="142"/>
        <v>0</v>
      </c>
      <c r="M561">
        <f t="shared" si="141"/>
        <v>0</v>
      </c>
      <c r="N561">
        <f t="shared" si="139"/>
        <v>0</v>
      </c>
      <c r="O561">
        <f t="shared" si="143"/>
        <v>0</v>
      </c>
    </row>
    <row r="562" spans="8:19" x14ac:dyDescent="0.25">
      <c r="J562">
        <v>16491493</v>
      </c>
      <c r="K562">
        <f t="shared" si="142"/>
        <v>0.34357277083333332</v>
      </c>
      <c r="L562">
        <v>91093</v>
      </c>
      <c r="M562">
        <f t="shared" si="141"/>
        <v>0.36437199999999997</v>
      </c>
      <c r="N562">
        <f t="shared" si="139"/>
        <v>2.0799229166666655E-2</v>
      </c>
      <c r="O562">
        <f t="shared" si="143"/>
        <v>5199.8072916666633</v>
      </c>
      <c r="P562">
        <v>10</v>
      </c>
    </row>
    <row r="563" spans="8:19" x14ac:dyDescent="0.25">
      <c r="K563">
        <f t="shared" si="142"/>
        <v>0</v>
      </c>
      <c r="M563">
        <f t="shared" si="141"/>
        <v>0</v>
      </c>
      <c r="N563">
        <f t="shared" si="139"/>
        <v>0</v>
      </c>
      <c r="O563">
        <f t="shared" si="143"/>
        <v>0</v>
      </c>
    </row>
    <row r="564" spans="8:19" x14ac:dyDescent="0.25">
      <c r="K564">
        <f t="shared" si="142"/>
        <v>0</v>
      </c>
      <c r="M564">
        <f t="shared" si="141"/>
        <v>0</v>
      </c>
      <c r="N564">
        <f t="shared" si="139"/>
        <v>0</v>
      </c>
      <c r="O564">
        <f t="shared" si="143"/>
        <v>0</v>
      </c>
    </row>
    <row r="565" spans="8:19" x14ac:dyDescent="0.25">
      <c r="H565" t="s">
        <v>67</v>
      </c>
      <c r="I565" t="s">
        <v>68</v>
      </c>
      <c r="J565" t="s">
        <v>69</v>
      </c>
      <c r="K565" t="s">
        <v>70</v>
      </c>
      <c r="L565" t="s">
        <v>71</v>
      </c>
      <c r="M565" t="s">
        <v>72</v>
      </c>
      <c r="N565" t="s">
        <v>74</v>
      </c>
      <c r="O565" t="s">
        <v>73</v>
      </c>
    </row>
    <row r="566" spans="8:19" x14ac:dyDescent="0.25">
      <c r="I566">
        <v>1</v>
      </c>
      <c r="J566">
        <v>16195983</v>
      </c>
      <c r="K566">
        <f t="shared" si="142"/>
        <v>0.33741631249999998</v>
      </c>
      <c r="L566">
        <v>90177</v>
      </c>
      <c r="M566">
        <f t="shared" si="141"/>
        <v>0.36070799999999997</v>
      </c>
      <c r="N566">
        <f t="shared" ref="N566:N594" si="144">M566-K566</f>
        <v>2.3291687499999991E-2</v>
      </c>
      <c r="O566" s="3">
        <f>N566*250000</f>
        <v>5822.9218749999982</v>
      </c>
      <c r="P566">
        <f t="shared" ref="P566:P574" si="145">ROUND((O566 - 5844) / 200, 0)</f>
        <v>0</v>
      </c>
      <c r="Q566">
        <f>O566-P566*200</f>
        <v>5822.9218749999982</v>
      </c>
      <c r="R566">
        <f>AVERAGE(Q565:Q660)</f>
        <v>5825.3512820512797</v>
      </c>
      <c r="S566" cm="1">
        <f t="array" ref="S566">MAX(ABS(Q566:Q660-R566))</f>
        <v>5825.3512820512797</v>
      </c>
    </row>
    <row r="567" spans="8:19" x14ac:dyDescent="0.25">
      <c r="K567">
        <f t="shared" si="142"/>
        <v>0</v>
      </c>
      <c r="M567">
        <f t="shared" si="141"/>
        <v>0</v>
      </c>
      <c r="N567">
        <f t="shared" si="144"/>
        <v>0</v>
      </c>
      <c r="O567" s="3">
        <f t="shared" si="143"/>
        <v>0</v>
      </c>
    </row>
    <row r="568" spans="8:19" x14ac:dyDescent="0.25">
      <c r="I568">
        <v>2</v>
      </c>
      <c r="J568">
        <v>16296853</v>
      </c>
      <c r="K568">
        <f t="shared" si="142"/>
        <v>0.33951777083333334</v>
      </c>
      <c r="L568">
        <v>90700</v>
      </c>
      <c r="M568">
        <f t="shared" si="141"/>
        <v>0.36280000000000001</v>
      </c>
      <c r="N568">
        <f t="shared" si="144"/>
        <v>2.3282229166666668E-2</v>
      </c>
      <c r="O568" s="3">
        <f t="shared" si="143"/>
        <v>5820.557291666667</v>
      </c>
      <c r="P568">
        <f t="shared" si="145"/>
        <v>0</v>
      </c>
      <c r="Q568">
        <f>O568-P568*200</f>
        <v>5820.557291666667</v>
      </c>
    </row>
    <row r="569" spans="8:19" x14ac:dyDescent="0.25">
      <c r="K569">
        <f t="shared" si="142"/>
        <v>0</v>
      </c>
      <c r="M569">
        <f t="shared" si="141"/>
        <v>0</v>
      </c>
      <c r="N569">
        <f t="shared" si="144"/>
        <v>0</v>
      </c>
      <c r="O569">
        <f t="shared" si="143"/>
        <v>0</v>
      </c>
    </row>
    <row r="571" spans="8:19" x14ac:dyDescent="0.25">
      <c r="K571">
        <f t="shared" si="142"/>
        <v>0</v>
      </c>
      <c r="M571">
        <f t="shared" si="141"/>
        <v>0</v>
      </c>
      <c r="N571">
        <f t="shared" si="144"/>
        <v>0</v>
      </c>
      <c r="O571">
        <f t="shared" si="143"/>
        <v>0</v>
      </c>
    </row>
    <row r="572" spans="8:19" x14ac:dyDescent="0.25">
      <c r="I572">
        <v>3</v>
      </c>
      <c r="J572">
        <v>16485761</v>
      </c>
      <c r="K572">
        <f t="shared" si="142"/>
        <v>0.34345335416666667</v>
      </c>
      <c r="L572">
        <v>91477</v>
      </c>
      <c r="M572">
        <f t="shared" si="141"/>
        <v>0.36590800000000001</v>
      </c>
      <c r="N572">
        <f t="shared" si="144"/>
        <v>2.2454645833333342E-2</v>
      </c>
      <c r="O572">
        <f t="shared" si="143"/>
        <v>5613.6614583333358</v>
      </c>
      <c r="P572">
        <f t="shared" si="145"/>
        <v>-1</v>
      </c>
      <c r="Q572">
        <f>O572-P572*200</f>
        <v>5813.6614583333358</v>
      </c>
    </row>
    <row r="573" spans="8:19" x14ac:dyDescent="0.25">
      <c r="K573">
        <f t="shared" si="142"/>
        <v>0</v>
      </c>
      <c r="M573">
        <f t="shared" si="141"/>
        <v>0</v>
      </c>
      <c r="N573">
        <f t="shared" si="144"/>
        <v>0</v>
      </c>
      <c r="O573">
        <f t="shared" si="143"/>
        <v>0</v>
      </c>
    </row>
    <row r="574" spans="8:19" x14ac:dyDescent="0.25">
      <c r="I574">
        <v>4</v>
      </c>
      <c r="J574">
        <v>16104867</v>
      </c>
      <c r="K574">
        <f t="shared" si="142"/>
        <v>0.33551806249999999</v>
      </c>
      <c r="L574">
        <v>89691</v>
      </c>
      <c r="M574">
        <f t="shared" si="141"/>
        <v>0.35876400000000003</v>
      </c>
      <c r="N574">
        <f t="shared" si="144"/>
        <v>2.3245937500000036E-2</v>
      </c>
      <c r="O574" s="3">
        <f t="shared" si="143"/>
        <v>5811.4843750000091</v>
      </c>
      <c r="P574">
        <f t="shared" si="145"/>
        <v>0</v>
      </c>
      <c r="Q574">
        <f t="shared" ref="Q574" si="146">O574-P574*200</f>
        <v>5811.4843750000091</v>
      </c>
    </row>
    <row r="575" spans="8:19" x14ac:dyDescent="0.25">
      <c r="K575">
        <f t="shared" si="142"/>
        <v>0</v>
      </c>
      <c r="M575">
        <f t="shared" si="141"/>
        <v>0</v>
      </c>
      <c r="N575">
        <f t="shared" si="144"/>
        <v>0</v>
      </c>
      <c r="O575" s="3">
        <f t="shared" si="143"/>
        <v>0</v>
      </c>
    </row>
    <row r="576" spans="8:19" x14ac:dyDescent="0.25">
      <c r="I576">
        <v>5</v>
      </c>
      <c r="J576">
        <v>16414169</v>
      </c>
      <c r="K576">
        <f t="shared" si="142"/>
        <v>0.34196185416666669</v>
      </c>
      <c r="L576">
        <v>91329</v>
      </c>
      <c r="M576">
        <f t="shared" si="141"/>
        <v>0.36531599999999997</v>
      </c>
      <c r="N576">
        <f t="shared" si="144"/>
        <v>2.3354145833333284E-2</v>
      </c>
      <c r="O576" s="3">
        <f t="shared" si="143"/>
        <v>5838.5364583333212</v>
      </c>
      <c r="P576">
        <f t="shared" ref="P576" si="147">ROUND((O576 - 5844) / 200, 0)</f>
        <v>0</v>
      </c>
      <c r="Q576">
        <f t="shared" ref="Q576" si="148">O576-P576*200</f>
        <v>5838.5364583333212</v>
      </c>
    </row>
    <row r="577" spans="9:17" x14ac:dyDescent="0.25">
      <c r="K577">
        <f t="shared" si="142"/>
        <v>0</v>
      </c>
      <c r="M577">
        <f t="shared" si="141"/>
        <v>0</v>
      </c>
      <c r="N577">
        <f t="shared" si="144"/>
        <v>0</v>
      </c>
      <c r="O577">
        <f t="shared" si="143"/>
        <v>0</v>
      </c>
    </row>
    <row r="578" spans="9:17" x14ac:dyDescent="0.25">
      <c r="I578">
        <v>6</v>
      </c>
      <c r="J578">
        <v>16232559</v>
      </c>
      <c r="K578">
        <f t="shared" si="142"/>
        <v>0.33817831250000002</v>
      </c>
      <c r="L578">
        <v>90168</v>
      </c>
      <c r="M578">
        <f t="shared" si="141"/>
        <v>0.36067199999999999</v>
      </c>
      <c r="N578">
        <f t="shared" si="144"/>
        <v>2.249368749999997E-2</v>
      </c>
      <c r="O578">
        <f t="shared" si="143"/>
        <v>5623.4218749999927</v>
      </c>
      <c r="P578">
        <f t="shared" ref="P578" si="149">ROUND((O578 - 5844) / 200, 0)</f>
        <v>-1</v>
      </c>
      <c r="Q578">
        <f t="shared" ref="Q578" si="150">O578-P578*200</f>
        <v>5823.4218749999927</v>
      </c>
    </row>
    <row r="579" spans="9:17" x14ac:dyDescent="0.25">
      <c r="K579">
        <f>J579/48000000</f>
        <v>0</v>
      </c>
      <c r="M579">
        <f t="shared" si="141"/>
        <v>0</v>
      </c>
      <c r="N579">
        <f t="shared" si="144"/>
        <v>0</v>
      </c>
      <c r="O579">
        <f t="shared" si="143"/>
        <v>0</v>
      </c>
    </row>
    <row r="580" spans="9:17" x14ac:dyDescent="0.25">
      <c r="I580">
        <v>7</v>
      </c>
      <c r="J580">
        <v>16254001</v>
      </c>
      <c r="K580">
        <f>J580/48000000</f>
        <v>0.33862502083333335</v>
      </c>
      <c r="L580">
        <v>90053</v>
      </c>
      <c r="M580">
        <f t="shared" si="141"/>
        <v>0.36021199999999998</v>
      </c>
      <c r="N580">
        <f t="shared" si="144"/>
        <v>2.1586979166666631E-2</v>
      </c>
      <c r="O580">
        <f t="shared" si="143"/>
        <v>5396.7447916666579</v>
      </c>
      <c r="P580">
        <f t="shared" ref="P580" si="151">ROUND((O580 - 5844) / 200, 0)</f>
        <v>-2</v>
      </c>
      <c r="Q580">
        <f t="shared" ref="Q580" si="152">O580-P580*200</f>
        <v>5796.7447916666579</v>
      </c>
    </row>
    <row r="581" spans="9:17" x14ac:dyDescent="0.25">
      <c r="K581">
        <f t="shared" si="142"/>
        <v>0</v>
      </c>
      <c r="M581">
        <f t="shared" si="141"/>
        <v>0</v>
      </c>
      <c r="N581">
        <f t="shared" si="144"/>
        <v>0</v>
      </c>
      <c r="O581">
        <f t="shared" si="143"/>
        <v>0</v>
      </c>
    </row>
    <row r="582" spans="9:17" x14ac:dyDescent="0.25">
      <c r="I582">
        <v>8</v>
      </c>
      <c r="J582">
        <v>16469753</v>
      </c>
      <c r="K582">
        <f t="shared" si="142"/>
        <v>0.34311985416666668</v>
      </c>
      <c r="L582">
        <v>91608</v>
      </c>
      <c r="M582">
        <f t="shared" si="141"/>
        <v>0.36643199999999998</v>
      </c>
      <c r="N582">
        <f t="shared" si="144"/>
        <v>2.3312145833333298E-2</v>
      </c>
      <c r="O582" s="3">
        <f t="shared" si="143"/>
        <v>5828.0364583333248</v>
      </c>
      <c r="P582">
        <f t="shared" ref="P582" si="153">ROUND((O582 - 5844) / 200, 0)</f>
        <v>0</v>
      </c>
      <c r="Q582">
        <f t="shared" ref="Q582" si="154">O582-P582*200</f>
        <v>5828.0364583333248</v>
      </c>
    </row>
    <row r="583" spans="9:17" x14ac:dyDescent="0.25">
      <c r="K583">
        <f t="shared" si="142"/>
        <v>0</v>
      </c>
      <c r="M583">
        <f t="shared" si="141"/>
        <v>0</v>
      </c>
      <c r="N583">
        <f t="shared" si="144"/>
        <v>0</v>
      </c>
      <c r="O583">
        <f t="shared" si="143"/>
        <v>0</v>
      </c>
    </row>
    <row r="584" spans="9:17" x14ac:dyDescent="0.25">
      <c r="I584">
        <v>9</v>
      </c>
      <c r="J584">
        <v>16427035</v>
      </c>
      <c r="K584">
        <f t="shared" si="142"/>
        <v>0.34222989583333335</v>
      </c>
      <c r="L584">
        <v>89963</v>
      </c>
      <c r="M584">
        <f t="shared" si="141"/>
        <v>0.35985200000000001</v>
      </c>
      <c r="N584">
        <f t="shared" si="144"/>
        <v>1.7622104166666652E-2</v>
      </c>
      <c r="O584">
        <f t="shared" si="143"/>
        <v>4405.5260416666633</v>
      </c>
      <c r="P584">
        <f t="shared" ref="P584" si="155">ROUND((O584 - 5844) / 200, 0)</f>
        <v>-7</v>
      </c>
      <c r="Q584">
        <f t="shared" ref="Q584" si="156">O584-P584*200</f>
        <v>5805.5260416666633</v>
      </c>
    </row>
    <row r="585" spans="9:17" x14ac:dyDescent="0.25">
      <c r="K585">
        <f t="shared" si="142"/>
        <v>0</v>
      </c>
      <c r="M585">
        <f t="shared" si="141"/>
        <v>0</v>
      </c>
      <c r="N585">
        <f t="shared" si="144"/>
        <v>0</v>
      </c>
      <c r="O585">
        <f t="shared" si="143"/>
        <v>0</v>
      </c>
    </row>
    <row r="586" spans="9:17" x14ac:dyDescent="0.25">
      <c r="I586">
        <v>10</v>
      </c>
      <c r="J586">
        <v>16344061</v>
      </c>
      <c r="K586">
        <f t="shared" si="142"/>
        <v>0.34050127083333331</v>
      </c>
      <c r="L586">
        <v>90968</v>
      </c>
      <c r="M586">
        <f t="shared" si="141"/>
        <v>0.36387199999999997</v>
      </c>
      <c r="N586">
        <f t="shared" si="144"/>
        <v>2.3370729166666659E-2</v>
      </c>
      <c r="O586" s="3">
        <f t="shared" si="143"/>
        <v>5842.6822916666652</v>
      </c>
      <c r="P586">
        <f t="shared" ref="P586" si="157">ROUND((O586 - 5844) / 200, 0)</f>
        <v>0</v>
      </c>
      <c r="Q586">
        <f t="shared" ref="Q586" si="158">O586-P586*200</f>
        <v>5842.6822916666652</v>
      </c>
    </row>
    <row r="587" spans="9:17" x14ac:dyDescent="0.25">
      <c r="K587">
        <f t="shared" si="142"/>
        <v>0</v>
      </c>
      <c r="M587">
        <f t="shared" si="141"/>
        <v>0</v>
      </c>
      <c r="N587">
        <f t="shared" si="144"/>
        <v>0</v>
      </c>
      <c r="O587">
        <f t="shared" si="143"/>
        <v>0</v>
      </c>
    </row>
    <row r="588" spans="9:17" x14ac:dyDescent="0.25">
      <c r="I588">
        <v>11</v>
      </c>
      <c r="J588">
        <v>16542499</v>
      </c>
      <c r="K588">
        <f t="shared" si="142"/>
        <v>0.34463539583333336</v>
      </c>
      <c r="L588">
        <v>91812</v>
      </c>
      <c r="M588">
        <f t="shared" si="141"/>
        <v>0.36724800000000002</v>
      </c>
      <c r="N588">
        <f t="shared" si="144"/>
        <v>2.2612604166666661E-2</v>
      </c>
      <c r="O588">
        <f t="shared" si="143"/>
        <v>5653.1510416666652</v>
      </c>
      <c r="P588">
        <f t="shared" ref="P588" si="159">ROUND((O588 - 5844) / 200, 0)</f>
        <v>-1</v>
      </c>
      <c r="Q588">
        <f t="shared" ref="Q588" si="160">O588-P588*200</f>
        <v>5853.1510416666652</v>
      </c>
    </row>
    <row r="589" spans="9:17" x14ac:dyDescent="0.25">
      <c r="K589">
        <f t="shared" si="142"/>
        <v>0</v>
      </c>
      <c r="M589">
        <f t="shared" si="141"/>
        <v>0</v>
      </c>
      <c r="N589">
        <f t="shared" si="144"/>
        <v>0</v>
      </c>
      <c r="O589">
        <f t="shared" si="143"/>
        <v>0</v>
      </c>
    </row>
    <row r="590" spans="9:17" x14ac:dyDescent="0.25">
      <c r="I590">
        <v>12</v>
      </c>
      <c r="J590">
        <v>16361897</v>
      </c>
      <c r="K590">
        <f t="shared" si="142"/>
        <v>0.34087285416666668</v>
      </c>
      <c r="L590">
        <v>90866</v>
      </c>
      <c r="M590">
        <f t="shared" si="141"/>
        <v>0.36346400000000001</v>
      </c>
      <c r="N590">
        <f t="shared" si="144"/>
        <v>2.2591145833333326E-2</v>
      </c>
      <c r="O590">
        <f t="shared" si="143"/>
        <v>5647.7864583333312</v>
      </c>
      <c r="P590">
        <f t="shared" ref="P590" si="161">ROUND((O590 - 5844) / 200, 0)</f>
        <v>-1</v>
      </c>
      <c r="Q590">
        <f t="shared" ref="Q590" si="162">O590-P590*200</f>
        <v>5847.7864583333312</v>
      </c>
    </row>
    <row r="591" spans="9:17" x14ac:dyDescent="0.25">
      <c r="K591">
        <f t="shared" si="142"/>
        <v>0</v>
      </c>
      <c r="M591">
        <f t="shared" si="141"/>
        <v>0</v>
      </c>
      <c r="N591">
        <f t="shared" si="144"/>
        <v>0</v>
      </c>
      <c r="O591">
        <f t="shared" si="143"/>
        <v>0</v>
      </c>
    </row>
    <row r="592" spans="9:17" x14ac:dyDescent="0.25">
      <c r="I592">
        <v>13</v>
      </c>
      <c r="J592">
        <v>16297775</v>
      </c>
      <c r="K592">
        <f t="shared" si="142"/>
        <v>0.33953697916666664</v>
      </c>
      <c r="L592">
        <v>90729</v>
      </c>
      <c r="M592">
        <f>L592/250000</f>
        <v>0.36291600000000002</v>
      </c>
      <c r="N592">
        <f t="shared" si="144"/>
        <v>2.3379020833333375E-2</v>
      </c>
      <c r="O592" s="3">
        <f>N592*250000</f>
        <v>5844.7552083333439</v>
      </c>
      <c r="P592">
        <f t="shared" ref="P592" si="163">ROUND((O592 - 5844) / 200, 0)</f>
        <v>0</v>
      </c>
      <c r="Q592">
        <f t="shared" ref="Q592" si="164">O592-P592*200</f>
        <v>5844.7552083333439</v>
      </c>
    </row>
    <row r="593" spans="9:17" x14ac:dyDescent="0.25">
      <c r="K593">
        <f t="shared" si="142"/>
        <v>0</v>
      </c>
      <c r="M593">
        <f>L593/250000</f>
        <v>0</v>
      </c>
      <c r="N593">
        <f t="shared" si="144"/>
        <v>0</v>
      </c>
      <c r="O593" s="3"/>
    </row>
    <row r="594" spans="9:17" x14ac:dyDescent="0.25">
      <c r="I594">
        <v>14</v>
      </c>
      <c r="J594">
        <v>16239671</v>
      </c>
      <c r="K594">
        <f t="shared" si="142"/>
        <v>0.33832647916666669</v>
      </c>
      <c r="L594">
        <v>90439</v>
      </c>
      <c r="M594">
        <f t="shared" ref="M594" si="165">L594/250000</f>
        <v>0.36175600000000002</v>
      </c>
      <c r="N594">
        <f t="shared" si="144"/>
        <v>2.3429520833333328E-2</v>
      </c>
      <c r="O594" s="3">
        <f>N594*250000</f>
        <v>5857.3802083333321</v>
      </c>
      <c r="P594">
        <f>ROUND((O594 - 5844) / 200, 0)</f>
        <v>0</v>
      </c>
      <c r="Q594">
        <f t="shared" ref="Q594" si="166">O594-P594*200</f>
        <v>5857.3802083333321</v>
      </c>
    </row>
    <row r="595" spans="9:17" x14ac:dyDescent="0.25">
      <c r="J595" t="s">
        <v>75</v>
      </c>
      <c r="M595">
        <f t="shared" ref="M595:M596" si="167">L595/250000</f>
        <v>0</v>
      </c>
      <c r="N595">
        <f t="shared" ref="N595:N596" si="168">M595-K595</f>
        <v>0</v>
      </c>
      <c r="O595" s="3"/>
    </row>
    <row r="596" spans="9:17" x14ac:dyDescent="0.25">
      <c r="J596">
        <v>15915535</v>
      </c>
      <c r="K596">
        <f t="shared" si="142"/>
        <v>0.33157364583333332</v>
      </c>
      <c r="L596">
        <v>88750</v>
      </c>
      <c r="M596">
        <f t="shared" si="167"/>
        <v>0.35499999999999998</v>
      </c>
      <c r="N596">
        <f t="shared" si="168"/>
        <v>2.3426354166666663E-2</v>
      </c>
      <c r="O596" s="3">
        <f t="shared" ref="O596:O658" si="169">N596*250000</f>
        <v>5856.5885416666661</v>
      </c>
      <c r="P596">
        <f t="shared" ref="P596" si="170">ROUND((O596 - 5844) / 200, 0)</f>
        <v>0</v>
      </c>
      <c r="Q596">
        <f t="shared" ref="Q596" si="171">O596-P596*200</f>
        <v>5856.5885416666661</v>
      </c>
    </row>
    <row r="597" spans="9:17" x14ac:dyDescent="0.25">
      <c r="K597">
        <f t="shared" si="142"/>
        <v>0</v>
      </c>
      <c r="M597">
        <f t="shared" ref="M597:M636" si="172">L597/250000</f>
        <v>0</v>
      </c>
      <c r="N597">
        <f t="shared" ref="N597:N636" si="173">M597-K597</f>
        <v>0</v>
      </c>
      <c r="O597" s="3"/>
    </row>
    <row r="598" spans="9:17" x14ac:dyDescent="0.25">
      <c r="J598">
        <v>16364803</v>
      </c>
      <c r="K598">
        <f t="shared" si="142"/>
        <v>0.34093339583333332</v>
      </c>
      <c r="L598">
        <v>91080</v>
      </c>
      <c r="M598">
        <f t="shared" si="172"/>
        <v>0.36431999999999998</v>
      </c>
      <c r="N598">
        <f t="shared" si="173"/>
        <v>2.3386604166666658E-2</v>
      </c>
      <c r="O598" s="3">
        <f t="shared" si="169"/>
        <v>5846.6510416666642</v>
      </c>
      <c r="P598">
        <f t="shared" ref="P598" si="174">ROUND((O598 - 5844) / 200, 0)</f>
        <v>0</v>
      </c>
      <c r="Q598">
        <f t="shared" ref="Q598:Q627" si="175">O598-P598*200</f>
        <v>5846.6510416666642</v>
      </c>
    </row>
    <row r="599" spans="9:17" x14ac:dyDescent="0.25">
      <c r="K599">
        <f t="shared" si="142"/>
        <v>0</v>
      </c>
      <c r="M599">
        <f t="shared" si="172"/>
        <v>0</v>
      </c>
      <c r="N599">
        <f t="shared" si="173"/>
        <v>0</v>
      </c>
      <c r="O599" s="3"/>
    </row>
    <row r="600" spans="9:17" x14ac:dyDescent="0.25">
      <c r="J600">
        <v>16241385</v>
      </c>
      <c r="K600">
        <f t="shared" si="142"/>
        <v>0.33836218750000002</v>
      </c>
      <c r="L600">
        <v>90205</v>
      </c>
      <c r="M600">
        <f t="shared" si="172"/>
        <v>0.36081999999999997</v>
      </c>
      <c r="N600">
        <f t="shared" si="173"/>
        <v>2.2457812499999952E-2</v>
      </c>
      <c r="O600" s="3">
        <f t="shared" si="169"/>
        <v>5614.4531249999882</v>
      </c>
      <c r="P600">
        <f t="shared" ref="P600" si="176">ROUND((O600 - 5844) / 200, 0)</f>
        <v>-1</v>
      </c>
      <c r="Q600">
        <f t="shared" si="175"/>
        <v>5814.4531249999882</v>
      </c>
    </row>
    <row r="601" spans="9:17" x14ac:dyDescent="0.25">
      <c r="K601">
        <f t="shared" si="142"/>
        <v>0</v>
      </c>
      <c r="M601">
        <f t="shared" si="172"/>
        <v>0</v>
      </c>
      <c r="N601">
        <f t="shared" si="173"/>
        <v>0</v>
      </c>
      <c r="O601" s="3"/>
    </row>
    <row r="602" spans="9:17" x14ac:dyDescent="0.25">
      <c r="J602">
        <v>16447281</v>
      </c>
      <c r="K602">
        <f t="shared" si="142"/>
        <v>0.34265168750000002</v>
      </c>
      <c r="L602">
        <v>91067</v>
      </c>
      <c r="M602">
        <f t="shared" si="172"/>
        <v>0.36426799999999998</v>
      </c>
      <c r="N602">
        <f t="shared" si="173"/>
        <v>2.1616312499999957E-2</v>
      </c>
      <c r="O602" s="3">
        <f t="shared" si="169"/>
        <v>5404.0781249999891</v>
      </c>
      <c r="P602">
        <f t="shared" ref="P602" si="177">ROUND((O602 - 5844) / 200, 0)</f>
        <v>-2</v>
      </c>
      <c r="Q602">
        <f t="shared" si="175"/>
        <v>5804.0781249999891</v>
      </c>
    </row>
    <row r="603" spans="9:17" x14ac:dyDescent="0.25">
      <c r="K603">
        <f t="shared" si="142"/>
        <v>0</v>
      </c>
      <c r="M603">
        <f t="shared" si="172"/>
        <v>0</v>
      </c>
      <c r="N603">
        <f t="shared" si="173"/>
        <v>0</v>
      </c>
      <c r="O603" s="3"/>
    </row>
    <row r="604" spans="9:17" x14ac:dyDescent="0.25">
      <c r="J604">
        <v>16098568</v>
      </c>
      <c r="K604">
        <f t="shared" ref="K604:K667" si="178">J604/48000000</f>
        <v>0.33538683333333336</v>
      </c>
      <c r="L604">
        <v>89666</v>
      </c>
      <c r="M604">
        <f t="shared" si="172"/>
        <v>0.35866399999999998</v>
      </c>
      <c r="N604">
        <f t="shared" si="173"/>
        <v>2.3277166666666627E-2</v>
      </c>
      <c r="O604" s="3">
        <f t="shared" si="169"/>
        <v>5819.291666666657</v>
      </c>
      <c r="P604">
        <f t="shared" ref="P604" si="179">ROUND((O604 - 5844) / 200, 0)</f>
        <v>0</v>
      </c>
      <c r="Q604">
        <f t="shared" si="175"/>
        <v>5819.291666666657</v>
      </c>
    </row>
    <row r="605" spans="9:17" x14ac:dyDescent="0.25">
      <c r="K605">
        <f t="shared" si="178"/>
        <v>0</v>
      </c>
      <c r="M605">
        <f t="shared" si="172"/>
        <v>0</v>
      </c>
      <c r="N605">
        <f t="shared" si="173"/>
        <v>0</v>
      </c>
      <c r="O605" s="3"/>
    </row>
    <row r="606" spans="9:17" x14ac:dyDescent="0.25">
      <c r="J606">
        <v>16061290</v>
      </c>
      <c r="K606">
        <f t="shared" si="178"/>
        <v>0.33461020833333333</v>
      </c>
      <c r="L606">
        <v>89297</v>
      </c>
      <c r="M606">
        <f t="shared" si="172"/>
        <v>0.35718800000000001</v>
      </c>
      <c r="N606">
        <f t="shared" si="173"/>
        <v>2.257779166666668E-2</v>
      </c>
      <c r="O606" s="3">
        <f t="shared" si="169"/>
        <v>5644.4479166666697</v>
      </c>
      <c r="P606">
        <f t="shared" ref="P606" si="180">ROUND((O606 - 5844) / 200, 0)</f>
        <v>-1</v>
      </c>
      <c r="Q606">
        <f t="shared" si="175"/>
        <v>5844.4479166666697</v>
      </c>
    </row>
    <row r="607" spans="9:17" x14ac:dyDescent="0.25">
      <c r="K607">
        <f t="shared" si="178"/>
        <v>0</v>
      </c>
      <c r="M607">
        <f t="shared" si="172"/>
        <v>0</v>
      </c>
      <c r="N607">
        <f t="shared" si="173"/>
        <v>0</v>
      </c>
      <c r="O607" s="3"/>
    </row>
    <row r="608" spans="9:17" x14ac:dyDescent="0.25">
      <c r="J608">
        <v>16413274</v>
      </c>
      <c r="K608">
        <f t="shared" si="178"/>
        <v>0.34194320833333336</v>
      </c>
      <c r="L608">
        <v>91101</v>
      </c>
      <c r="M608">
        <f t="shared" si="172"/>
        <v>0.36440400000000001</v>
      </c>
      <c r="N608">
        <f t="shared" si="173"/>
        <v>2.2460791666666646E-2</v>
      </c>
      <c r="O608" s="3">
        <f t="shared" si="169"/>
        <v>5615.1979166666615</v>
      </c>
      <c r="P608">
        <f t="shared" ref="P608" si="181">ROUND((O608 - 5844) / 200, 0)</f>
        <v>-1</v>
      </c>
      <c r="Q608">
        <f t="shared" si="175"/>
        <v>5815.1979166666615</v>
      </c>
    </row>
    <row r="609" spans="10:17" x14ac:dyDescent="0.25">
      <c r="J609" t="s">
        <v>76</v>
      </c>
      <c r="M609">
        <f t="shared" si="172"/>
        <v>0</v>
      </c>
      <c r="N609">
        <f t="shared" si="173"/>
        <v>0</v>
      </c>
      <c r="O609" s="3"/>
    </row>
    <row r="610" spans="10:17" x14ac:dyDescent="0.25">
      <c r="J610">
        <v>16165518</v>
      </c>
      <c r="K610">
        <f t="shared" si="178"/>
        <v>0.33678162499999997</v>
      </c>
      <c r="L610">
        <v>89597</v>
      </c>
      <c r="M610">
        <f t="shared" si="172"/>
        <v>0.35838799999999998</v>
      </c>
      <c r="N610">
        <f t="shared" si="173"/>
        <v>2.1606375000000011E-2</v>
      </c>
      <c r="O610" s="3">
        <f t="shared" si="169"/>
        <v>5401.5937500000027</v>
      </c>
      <c r="P610">
        <f t="shared" ref="P610" si="182">ROUND((O610 - 5844) / 200, 0)</f>
        <v>-2</v>
      </c>
      <c r="Q610">
        <f t="shared" si="175"/>
        <v>5801.5937500000027</v>
      </c>
    </row>
    <row r="611" spans="10:17" x14ac:dyDescent="0.25">
      <c r="K611">
        <f t="shared" si="178"/>
        <v>0</v>
      </c>
      <c r="M611">
        <f t="shared" si="172"/>
        <v>0</v>
      </c>
      <c r="N611">
        <f t="shared" si="173"/>
        <v>0</v>
      </c>
      <c r="O611" s="3"/>
    </row>
    <row r="612" spans="10:17" x14ac:dyDescent="0.25">
      <c r="J612">
        <v>16500800</v>
      </c>
      <c r="K612">
        <f t="shared" si="178"/>
        <v>0.34376666666666666</v>
      </c>
      <c r="L612">
        <v>91343</v>
      </c>
      <c r="M612">
        <f t="shared" si="172"/>
        <v>0.36537199999999997</v>
      </c>
      <c r="N612">
        <f t="shared" si="173"/>
        <v>2.160533333333331E-2</v>
      </c>
      <c r="O612" s="3">
        <f t="shared" si="169"/>
        <v>5401.3333333333276</v>
      </c>
      <c r="P612">
        <f t="shared" ref="P612" si="183">ROUND((O612 - 5844) / 200, 0)</f>
        <v>-2</v>
      </c>
      <c r="Q612">
        <f t="shared" si="175"/>
        <v>5801.3333333333276</v>
      </c>
    </row>
    <row r="613" spans="10:17" x14ac:dyDescent="0.25">
      <c r="K613">
        <f t="shared" si="178"/>
        <v>0</v>
      </c>
      <c r="M613">
        <f t="shared" si="172"/>
        <v>0</v>
      </c>
      <c r="N613">
        <f t="shared" si="173"/>
        <v>0</v>
      </c>
      <c r="O613" s="3"/>
    </row>
    <row r="614" spans="10:17" x14ac:dyDescent="0.25">
      <c r="J614">
        <v>16073780</v>
      </c>
      <c r="K614">
        <f t="shared" si="178"/>
        <v>0.33487041666666667</v>
      </c>
      <c r="L614">
        <v>89540</v>
      </c>
      <c r="M614">
        <f t="shared" si="172"/>
        <v>0.35815999999999998</v>
      </c>
      <c r="N614">
        <f t="shared" si="173"/>
        <v>2.3289583333333308E-2</v>
      </c>
      <c r="O614" s="3">
        <f t="shared" si="169"/>
        <v>5822.3958333333267</v>
      </c>
      <c r="P614">
        <f t="shared" ref="P614" si="184">ROUND((O614 - 5844) / 200, 0)</f>
        <v>0</v>
      </c>
      <c r="Q614">
        <f t="shared" si="175"/>
        <v>5822.3958333333267</v>
      </c>
    </row>
    <row r="615" spans="10:17" x14ac:dyDescent="0.25">
      <c r="K615">
        <f t="shared" si="178"/>
        <v>0</v>
      </c>
      <c r="M615">
        <f t="shared" si="172"/>
        <v>0</v>
      </c>
      <c r="N615">
        <f t="shared" si="173"/>
        <v>0</v>
      </c>
      <c r="O615" s="3"/>
    </row>
    <row r="616" spans="10:17" x14ac:dyDescent="0.25">
      <c r="J616">
        <v>16104606</v>
      </c>
      <c r="K616">
        <f t="shared" si="178"/>
        <v>0.33551262500000001</v>
      </c>
      <c r="L616">
        <v>89492</v>
      </c>
      <c r="M616">
        <f t="shared" si="172"/>
        <v>0.35796800000000001</v>
      </c>
      <c r="N616">
        <f t="shared" si="173"/>
        <v>2.2455375E-2</v>
      </c>
      <c r="O616" s="3">
        <f t="shared" si="169"/>
        <v>5613.84375</v>
      </c>
      <c r="P616">
        <f t="shared" ref="P616:P660" si="185">ROUND((O616 - 5844) / 200, 0)</f>
        <v>-1</v>
      </c>
      <c r="Q616">
        <f t="shared" si="175"/>
        <v>5813.84375</v>
      </c>
    </row>
    <row r="617" spans="10:17" x14ac:dyDescent="0.25">
      <c r="K617">
        <f t="shared" si="178"/>
        <v>0</v>
      </c>
      <c r="M617">
        <f t="shared" si="172"/>
        <v>0</v>
      </c>
      <c r="N617">
        <f t="shared" si="173"/>
        <v>0</v>
      </c>
      <c r="O617" s="3"/>
    </row>
    <row r="618" spans="10:17" x14ac:dyDescent="0.25">
      <c r="J618">
        <v>16234696</v>
      </c>
      <c r="K618">
        <f t="shared" si="178"/>
        <v>0.33822283333333331</v>
      </c>
      <c r="L618">
        <v>90401</v>
      </c>
      <c r="M618">
        <f t="shared" si="172"/>
        <v>0.36160399999999998</v>
      </c>
      <c r="N618">
        <f t="shared" si="173"/>
        <v>2.3381166666666675E-2</v>
      </c>
      <c r="O618" s="3">
        <f t="shared" si="169"/>
        <v>5845.2916666666688</v>
      </c>
      <c r="P618">
        <f t="shared" si="185"/>
        <v>0</v>
      </c>
      <c r="Q618">
        <f t="shared" si="175"/>
        <v>5845.2916666666688</v>
      </c>
    </row>
    <row r="619" spans="10:17" x14ac:dyDescent="0.25">
      <c r="J619">
        <v>16435492</v>
      </c>
      <c r="K619">
        <f t="shared" si="178"/>
        <v>0.34240608333333333</v>
      </c>
      <c r="L619">
        <v>91251</v>
      </c>
      <c r="M619">
        <f t="shared" si="172"/>
        <v>0.365004</v>
      </c>
      <c r="N619">
        <f t="shared" si="173"/>
        <v>2.2597916666666662E-2</v>
      </c>
      <c r="O619" s="3">
        <f t="shared" si="169"/>
        <v>5649.4791666666652</v>
      </c>
      <c r="P619">
        <f t="shared" si="185"/>
        <v>-1</v>
      </c>
      <c r="Q619">
        <f t="shared" si="175"/>
        <v>5849.4791666666652</v>
      </c>
    </row>
    <row r="620" spans="10:17" x14ac:dyDescent="0.25">
      <c r="J620">
        <v>16321300</v>
      </c>
      <c r="K620">
        <f t="shared" si="178"/>
        <v>0.34002708333333331</v>
      </c>
      <c r="L620">
        <v>90852</v>
      </c>
      <c r="M620">
        <f t="shared" si="172"/>
        <v>0.36340800000000001</v>
      </c>
      <c r="N620">
        <f t="shared" si="173"/>
        <v>2.3380916666666696E-2</v>
      </c>
      <c r="O620" s="3">
        <f t="shared" si="169"/>
        <v>5845.2291666666742</v>
      </c>
      <c r="P620">
        <f t="shared" si="185"/>
        <v>0</v>
      </c>
      <c r="Q620">
        <f t="shared" si="175"/>
        <v>5845.2291666666742</v>
      </c>
    </row>
    <row r="621" spans="10:17" x14ac:dyDescent="0.25">
      <c r="J621">
        <v>16522092</v>
      </c>
      <c r="K621">
        <f t="shared" si="178"/>
        <v>0.34421025</v>
      </c>
      <c r="L621">
        <v>91911</v>
      </c>
      <c r="M621">
        <f t="shared" si="172"/>
        <v>0.36764400000000003</v>
      </c>
      <c r="N621">
        <f t="shared" si="173"/>
        <v>2.3433750000000031E-2</v>
      </c>
      <c r="O621" s="3">
        <f t="shared" si="169"/>
        <v>5858.4375000000082</v>
      </c>
      <c r="P621">
        <f t="shared" si="185"/>
        <v>0</v>
      </c>
      <c r="Q621">
        <f t="shared" si="175"/>
        <v>5858.4375000000082</v>
      </c>
    </row>
    <row r="622" spans="10:17" x14ac:dyDescent="0.25">
      <c r="J622">
        <v>16405402</v>
      </c>
      <c r="K622">
        <f t="shared" si="178"/>
        <v>0.34177920833333331</v>
      </c>
      <c r="L622">
        <v>91303</v>
      </c>
      <c r="M622">
        <f t="shared" si="172"/>
        <v>0.36521199999999998</v>
      </c>
      <c r="N622">
        <f t="shared" si="173"/>
        <v>2.3432791666666675E-2</v>
      </c>
      <c r="O622" s="3">
        <f t="shared" si="169"/>
        <v>5858.1979166666688</v>
      </c>
      <c r="P622">
        <f t="shared" si="185"/>
        <v>0</v>
      </c>
      <c r="Q622">
        <f t="shared" si="175"/>
        <v>5858.1979166666688</v>
      </c>
    </row>
    <row r="623" spans="10:17" x14ac:dyDescent="0.25">
      <c r="J623">
        <v>16608694</v>
      </c>
      <c r="K623">
        <f t="shared" si="178"/>
        <v>0.34601445833333333</v>
      </c>
      <c r="L623">
        <v>92154</v>
      </c>
      <c r="M623">
        <f t="shared" si="172"/>
        <v>0.368616</v>
      </c>
      <c r="N623">
        <f t="shared" si="173"/>
        <v>2.2601541666666669E-2</v>
      </c>
      <c r="O623" s="3">
        <f t="shared" si="169"/>
        <v>5650.385416666667</v>
      </c>
      <c r="P623">
        <f t="shared" si="185"/>
        <v>-1</v>
      </c>
      <c r="Q623">
        <f t="shared" si="175"/>
        <v>5850.385416666667</v>
      </c>
    </row>
    <row r="624" spans="10:17" x14ac:dyDescent="0.25">
      <c r="J624">
        <v>16494478</v>
      </c>
      <c r="K624">
        <f t="shared" si="178"/>
        <v>0.34363495833333335</v>
      </c>
      <c r="L624">
        <v>91337</v>
      </c>
      <c r="M624">
        <f t="shared" si="172"/>
        <v>0.36534800000000001</v>
      </c>
      <c r="N624">
        <f t="shared" si="173"/>
        <v>2.1713041666666655E-2</v>
      </c>
      <c r="O624" s="3">
        <f t="shared" si="169"/>
        <v>5428.2604166666633</v>
      </c>
      <c r="P624">
        <f t="shared" si="185"/>
        <v>-2</v>
      </c>
      <c r="Q624">
        <f t="shared" si="175"/>
        <v>5828.2604166666633</v>
      </c>
    </row>
    <row r="625" spans="10:17" x14ac:dyDescent="0.25">
      <c r="J625">
        <v>16377788</v>
      </c>
      <c r="K625">
        <f t="shared" si="178"/>
        <v>0.34120391666666666</v>
      </c>
      <c r="L625">
        <v>90938</v>
      </c>
      <c r="M625">
        <f t="shared" si="172"/>
        <v>0.36375200000000002</v>
      </c>
      <c r="N625">
        <f t="shared" si="173"/>
        <v>2.2548083333333357E-2</v>
      </c>
      <c r="O625" s="3">
        <f t="shared" si="169"/>
        <v>5637.0208333333394</v>
      </c>
      <c r="P625">
        <f t="shared" si="185"/>
        <v>-1</v>
      </c>
      <c r="Q625">
        <f t="shared" si="175"/>
        <v>5837.0208333333394</v>
      </c>
    </row>
    <row r="626" spans="10:17" x14ac:dyDescent="0.25">
      <c r="J626">
        <v>16261100</v>
      </c>
      <c r="K626">
        <f t="shared" si="178"/>
        <v>0.33877291666666665</v>
      </c>
      <c r="L626">
        <v>90539</v>
      </c>
      <c r="M626">
        <f t="shared" si="172"/>
        <v>0.36215599999999998</v>
      </c>
      <c r="N626">
        <f t="shared" si="173"/>
        <v>2.3383083333333332E-2</v>
      </c>
      <c r="O626" s="3">
        <f t="shared" si="169"/>
        <v>5845.770833333333</v>
      </c>
      <c r="P626">
        <f t="shared" si="185"/>
        <v>0</v>
      </c>
      <c r="Q626">
        <f t="shared" si="175"/>
        <v>5845.770833333333</v>
      </c>
    </row>
    <row r="627" spans="10:17" x14ac:dyDescent="0.25">
      <c r="J627">
        <v>16464390</v>
      </c>
      <c r="K627">
        <f t="shared" si="178"/>
        <v>0.343008125</v>
      </c>
      <c r="L627">
        <v>91389</v>
      </c>
      <c r="M627">
        <f t="shared" si="172"/>
        <v>0.36555599999999999</v>
      </c>
      <c r="N627">
        <f t="shared" si="173"/>
        <v>2.2547874999999995E-2</v>
      </c>
      <c r="O627" s="3">
        <f t="shared" si="169"/>
        <v>5636.9687499999991</v>
      </c>
      <c r="P627">
        <f t="shared" si="185"/>
        <v>-1</v>
      </c>
      <c r="Q627">
        <f t="shared" si="175"/>
        <v>5836.9687499999991</v>
      </c>
    </row>
    <row r="628" spans="10:17" x14ac:dyDescent="0.25">
      <c r="K628">
        <f t="shared" si="178"/>
        <v>0</v>
      </c>
      <c r="M628">
        <f t="shared" si="172"/>
        <v>0</v>
      </c>
      <c r="N628">
        <f t="shared" si="173"/>
        <v>0</v>
      </c>
      <c r="O628" s="3"/>
    </row>
    <row r="629" spans="10:17" x14ac:dyDescent="0.25">
      <c r="J629">
        <v>16136714</v>
      </c>
      <c r="K629">
        <f t="shared" si="178"/>
        <v>0.33618154166666664</v>
      </c>
      <c r="L629">
        <v>89874</v>
      </c>
      <c r="M629">
        <f t="shared" si="172"/>
        <v>0.35949599999999998</v>
      </c>
      <c r="N629">
        <f t="shared" si="173"/>
        <v>2.3314458333333343E-2</v>
      </c>
      <c r="O629" s="3">
        <f t="shared" si="169"/>
        <v>5828.6145833333358</v>
      </c>
      <c r="P629">
        <f t="shared" si="185"/>
        <v>0</v>
      </c>
      <c r="Q629">
        <f t="shared" ref="Q629:Q660" si="186">O629-P629*200</f>
        <v>5828.6145833333358</v>
      </c>
    </row>
    <row r="630" spans="10:17" x14ac:dyDescent="0.25">
      <c r="J630">
        <v>16292104</v>
      </c>
      <c r="K630">
        <f t="shared" si="178"/>
        <v>0.33941883333333334</v>
      </c>
      <c r="L630">
        <v>91298</v>
      </c>
      <c r="M630">
        <f t="shared" si="172"/>
        <v>0.36519200000000002</v>
      </c>
      <c r="N630">
        <f t="shared" si="173"/>
        <v>2.577316666666668E-2</v>
      </c>
      <c r="O630" s="3">
        <f t="shared" si="169"/>
        <v>6443.2916666666697</v>
      </c>
      <c r="P630">
        <f t="shared" si="185"/>
        <v>3</v>
      </c>
      <c r="Q630">
        <f t="shared" si="186"/>
        <v>5843.2916666666697</v>
      </c>
    </row>
    <row r="631" spans="10:17" x14ac:dyDescent="0.25">
      <c r="J631">
        <v>16122520</v>
      </c>
      <c r="K631">
        <f t="shared" si="178"/>
        <v>0.33588583333333333</v>
      </c>
      <c r="L631">
        <v>89800</v>
      </c>
      <c r="M631">
        <f t="shared" si="172"/>
        <v>0.35920000000000002</v>
      </c>
      <c r="N631">
        <f t="shared" si="173"/>
        <v>2.3314166666666691E-2</v>
      </c>
      <c r="O631" s="3">
        <f t="shared" si="169"/>
        <v>5828.5416666666724</v>
      </c>
      <c r="P631">
        <f t="shared" si="185"/>
        <v>0</v>
      </c>
      <c r="Q631">
        <f t="shared" si="186"/>
        <v>5828.5416666666724</v>
      </c>
    </row>
    <row r="632" spans="10:17" x14ac:dyDescent="0.25">
      <c r="J632">
        <v>16277904</v>
      </c>
      <c r="K632">
        <f t="shared" si="178"/>
        <v>0.33912300000000001</v>
      </c>
      <c r="L632">
        <v>90596</v>
      </c>
      <c r="M632">
        <f t="shared" si="172"/>
        <v>0.36238399999999998</v>
      </c>
      <c r="N632">
        <f t="shared" si="173"/>
        <v>2.3260999999999976E-2</v>
      </c>
      <c r="O632" s="3">
        <f t="shared" si="169"/>
        <v>5815.2499999999936</v>
      </c>
      <c r="P632">
        <f t="shared" si="185"/>
        <v>0</v>
      </c>
      <c r="Q632">
        <f t="shared" si="186"/>
        <v>5815.2499999999936</v>
      </c>
    </row>
    <row r="633" spans="10:17" x14ac:dyDescent="0.25">
      <c r="J633">
        <v>16430776</v>
      </c>
      <c r="K633">
        <f t="shared" si="178"/>
        <v>0.34230783333333331</v>
      </c>
      <c r="L633">
        <v>91392</v>
      </c>
      <c r="M633">
        <f t="shared" si="172"/>
        <v>0.365568</v>
      </c>
      <c r="N633">
        <f t="shared" si="173"/>
        <v>2.3260166666666693E-2</v>
      </c>
      <c r="O633" s="3">
        <f t="shared" si="169"/>
        <v>5815.0416666666733</v>
      </c>
      <c r="P633">
        <f t="shared" si="185"/>
        <v>0</v>
      </c>
      <c r="Q633">
        <f t="shared" si="186"/>
        <v>5815.0416666666733</v>
      </c>
    </row>
    <row r="634" spans="10:17" x14ac:dyDescent="0.25">
      <c r="J634">
        <v>15943708</v>
      </c>
      <c r="K634">
        <f t="shared" si="178"/>
        <v>0.33216058333333331</v>
      </c>
      <c r="L634">
        <v>88856</v>
      </c>
      <c r="M634">
        <f t="shared" si="172"/>
        <v>0.35542400000000002</v>
      </c>
      <c r="N634">
        <f t="shared" si="173"/>
        <v>2.3263416666666703E-2</v>
      </c>
      <c r="O634" s="3">
        <f t="shared" si="169"/>
        <v>5815.8541666666761</v>
      </c>
      <c r="P634">
        <f t="shared" si="185"/>
        <v>0</v>
      </c>
      <c r="Q634">
        <f t="shared" si="186"/>
        <v>5815.8541666666761</v>
      </c>
    </row>
    <row r="635" spans="10:17" x14ac:dyDescent="0.25">
      <c r="J635">
        <v>16096600</v>
      </c>
      <c r="K635">
        <f t="shared" si="178"/>
        <v>0.33534583333333334</v>
      </c>
      <c r="L635">
        <v>88819</v>
      </c>
      <c r="M635">
        <f t="shared" si="172"/>
        <v>0.35527599999999998</v>
      </c>
      <c r="N635">
        <f t="shared" si="173"/>
        <v>1.9930166666666638E-2</v>
      </c>
      <c r="O635" s="3">
        <f t="shared" si="169"/>
        <v>4982.5416666666597</v>
      </c>
      <c r="P635">
        <f t="shared" si="185"/>
        <v>-4</v>
      </c>
      <c r="Q635">
        <f t="shared" si="186"/>
        <v>5782.5416666666597</v>
      </c>
    </row>
    <row r="636" spans="10:17" x14ac:dyDescent="0.25">
      <c r="J636">
        <v>15929512</v>
      </c>
      <c r="K636">
        <f t="shared" si="178"/>
        <v>0.33186483333333333</v>
      </c>
      <c r="L636">
        <v>88573</v>
      </c>
      <c r="M636">
        <f t="shared" si="172"/>
        <v>0.354292</v>
      </c>
      <c r="N636">
        <f t="shared" si="173"/>
        <v>2.2427166666666665E-2</v>
      </c>
      <c r="O636" s="3">
        <f t="shared" si="169"/>
        <v>5606.7916666666661</v>
      </c>
      <c r="P636">
        <f t="shared" si="185"/>
        <v>-1</v>
      </c>
      <c r="Q636">
        <f t="shared" si="186"/>
        <v>5806.7916666666661</v>
      </c>
    </row>
    <row r="637" spans="10:17" x14ac:dyDescent="0.25">
      <c r="J637">
        <v>16082404</v>
      </c>
      <c r="K637">
        <f t="shared" si="178"/>
        <v>0.33505008333333336</v>
      </c>
      <c r="L637">
        <v>89161</v>
      </c>
      <c r="M637">
        <f t="shared" ref="M637:M644" si="187">L637/250000</f>
        <v>0.35664400000000002</v>
      </c>
      <c r="N637">
        <f t="shared" ref="N637:N644" si="188">M637-K637</f>
        <v>2.1593916666666657E-2</v>
      </c>
      <c r="O637" s="3">
        <f t="shared" si="169"/>
        <v>5398.4791666666642</v>
      </c>
      <c r="P637">
        <f t="shared" si="185"/>
        <v>-2</v>
      </c>
      <c r="Q637">
        <f t="shared" si="186"/>
        <v>5798.4791666666642</v>
      </c>
    </row>
    <row r="638" spans="10:17" x14ac:dyDescent="0.25">
      <c r="J638">
        <v>16232800</v>
      </c>
      <c r="K638">
        <f t="shared" si="178"/>
        <v>0.33818333333333334</v>
      </c>
      <c r="L638">
        <v>90374</v>
      </c>
      <c r="M638">
        <f t="shared" si="187"/>
        <v>0.36149599999999998</v>
      </c>
      <c r="N638">
        <f t="shared" si="188"/>
        <v>2.3312666666666648E-2</v>
      </c>
      <c r="O638" s="3">
        <f t="shared" si="169"/>
        <v>5828.1666666666624</v>
      </c>
      <c r="P638">
        <f t="shared" si="185"/>
        <v>0</v>
      </c>
      <c r="Q638">
        <f t="shared" si="186"/>
        <v>5828.1666666666624</v>
      </c>
    </row>
    <row r="639" spans="10:17" x14ac:dyDescent="0.25">
      <c r="K639">
        <f t="shared" si="178"/>
        <v>0</v>
      </c>
      <c r="M639">
        <f t="shared" si="187"/>
        <v>0</v>
      </c>
      <c r="N639">
        <f t="shared" si="188"/>
        <v>0</v>
      </c>
      <c r="O639" s="3"/>
    </row>
    <row r="640" spans="10:17" x14ac:dyDescent="0.25">
      <c r="J640">
        <v>16263172</v>
      </c>
      <c r="K640">
        <f t="shared" si="178"/>
        <v>0.33881608333333335</v>
      </c>
      <c r="L640">
        <v>89900</v>
      </c>
      <c r="M640">
        <f t="shared" si="187"/>
        <v>0.35959999999999998</v>
      </c>
      <c r="N640">
        <f t="shared" si="188"/>
        <v>2.0783916666666624E-2</v>
      </c>
      <c r="O640" s="3">
        <f t="shared" si="169"/>
        <v>5195.9791666666561</v>
      </c>
      <c r="P640">
        <f t="shared" si="185"/>
        <v>-3</v>
      </c>
      <c r="Q640">
        <f t="shared" si="186"/>
        <v>5795.9791666666561</v>
      </c>
    </row>
    <row r="641" spans="10:17" x14ac:dyDescent="0.25">
      <c r="J641">
        <v>16096084</v>
      </c>
      <c r="K641">
        <f t="shared" si="178"/>
        <v>0.33533508333333334</v>
      </c>
      <c r="L641">
        <v>91116</v>
      </c>
      <c r="M641">
        <f t="shared" si="187"/>
        <v>0.36446400000000001</v>
      </c>
      <c r="N641">
        <f t="shared" si="188"/>
        <v>2.9128916666666671E-2</v>
      </c>
      <c r="O641" s="3">
        <f t="shared" si="169"/>
        <v>7282.2291666666679</v>
      </c>
      <c r="P641">
        <f t="shared" si="185"/>
        <v>7</v>
      </c>
      <c r="Q641">
        <f t="shared" si="186"/>
        <v>5882.2291666666679</v>
      </c>
    </row>
    <row r="642" spans="10:17" x14ac:dyDescent="0.25">
      <c r="J642">
        <v>16248956</v>
      </c>
      <c r="K642">
        <f t="shared" si="178"/>
        <v>0.33851991666666664</v>
      </c>
      <c r="L642">
        <v>90035</v>
      </c>
      <c r="M642">
        <f t="shared" si="187"/>
        <v>0.36014000000000002</v>
      </c>
      <c r="N642">
        <f t="shared" si="188"/>
        <v>2.1620083333333373E-2</v>
      </c>
      <c r="O642" s="3">
        <f t="shared" si="169"/>
        <v>5405.020833333343</v>
      </c>
      <c r="P642">
        <f t="shared" si="185"/>
        <v>-2</v>
      </c>
      <c r="Q642">
        <f t="shared" si="186"/>
        <v>5805.020833333343</v>
      </c>
    </row>
    <row r="643" spans="10:17" x14ac:dyDescent="0.25">
      <c r="J643">
        <v>16081866</v>
      </c>
      <c r="K643">
        <f t="shared" si="178"/>
        <v>0.33503887500000001</v>
      </c>
      <c r="L643">
        <v>89164</v>
      </c>
      <c r="M643">
        <f t="shared" si="187"/>
        <v>0.35665599999999997</v>
      </c>
      <c r="N643">
        <f t="shared" si="188"/>
        <v>2.1617124999999959E-2</v>
      </c>
      <c r="O643" s="3">
        <f t="shared" si="169"/>
        <v>5404.28124999999</v>
      </c>
      <c r="P643">
        <f t="shared" si="185"/>
        <v>-2</v>
      </c>
      <c r="Q643">
        <f t="shared" si="186"/>
        <v>5804.28124999999</v>
      </c>
    </row>
    <row r="644" spans="10:17" x14ac:dyDescent="0.25">
      <c r="J644">
        <v>15914780</v>
      </c>
      <c r="K644">
        <f t="shared" si="178"/>
        <v>0.33155791666666667</v>
      </c>
      <c r="L644">
        <v>88711</v>
      </c>
      <c r="M644">
        <f t="shared" si="187"/>
        <v>0.35484399999999999</v>
      </c>
      <c r="N644">
        <f t="shared" si="188"/>
        <v>2.3286083333333318E-2</v>
      </c>
      <c r="O644" s="3">
        <f t="shared" si="169"/>
        <v>5821.5208333333294</v>
      </c>
      <c r="P644">
        <f t="shared" si="185"/>
        <v>0</v>
      </c>
      <c r="Q644">
        <f t="shared" si="186"/>
        <v>5821.5208333333294</v>
      </c>
    </row>
    <row r="645" spans="10:17" x14ac:dyDescent="0.25">
      <c r="J645">
        <v>16067672</v>
      </c>
      <c r="K645">
        <f t="shared" si="178"/>
        <v>0.33474316666666665</v>
      </c>
      <c r="L645">
        <v>89090</v>
      </c>
      <c r="M645">
        <f t="shared" ref="M645:M688" si="189">L645/250000</f>
        <v>0.35636000000000001</v>
      </c>
      <c r="N645">
        <f t="shared" ref="N645:N688" si="190">M645-K645</f>
        <v>2.1616833333333363E-2</v>
      </c>
      <c r="O645" s="3">
        <f t="shared" si="169"/>
        <v>5404.2083333333403</v>
      </c>
      <c r="P645">
        <f t="shared" si="185"/>
        <v>-2</v>
      </c>
      <c r="Q645">
        <f t="shared" si="186"/>
        <v>5804.2083333333403</v>
      </c>
    </row>
    <row r="646" spans="10:17" x14ac:dyDescent="0.25">
      <c r="J646">
        <v>16220562</v>
      </c>
      <c r="K646">
        <f t="shared" si="178"/>
        <v>0.337928375</v>
      </c>
      <c r="L646">
        <v>90304</v>
      </c>
      <c r="M646">
        <f t="shared" si="189"/>
        <v>0.36121599999999998</v>
      </c>
      <c r="N646">
        <f t="shared" si="190"/>
        <v>2.3287624999999978E-2</v>
      </c>
      <c r="O646" s="3">
        <f t="shared" si="169"/>
        <v>5821.9062499999945</v>
      </c>
      <c r="P646">
        <f t="shared" si="185"/>
        <v>0</v>
      </c>
      <c r="Q646">
        <f t="shared" si="186"/>
        <v>5821.9062499999945</v>
      </c>
    </row>
    <row r="647" spans="10:17" x14ac:dyDescent="0.25">
      <c r="J647">
        <v>16053476</v>
      </c>
      <c r="K647">
        <f t="shared" si="178"/>
        <v>0.33444741666666666</v>
      </c>
      <c r="L647">
        <v>89433</v>
      </c>
      <c r="M647">
        <f t="shared" si="189"/>
        <v>0.35773199999999999</v>
      </c>
      <c r="N647">
        <f t="shared" si="190"/>
        <v>2.3284583333333331E-2</v>
      </c>
      <c r="O647" s="3">
        <f t="shared" si="169"/>
        <v>5821.145833333333</v>
      </c>
      <c r="P647">
        <f t="shared" si="185"/>
        <v>0</v>
      </c>
      <c r="Q647">
        <f t="shared" si="186"/>
        <v>5821.145833333333</v>
      </c>
    </row>
    <row r="648" spans="10:17" x14ac:dyDescent="0.25">
      <c r="J648">
        <v>16206366</v>
      </c>
      <c r="K648">
        <f t="shared" si="178"/>
        <v>0.33763262500000002</v>
      </c>
      <c r="L648">
        <v>90021</v>
      </c>
      <c r="M648">
        <f t="shared" si="189"/>
        <v>0.36008400000000002</v>
      </c>
      <c r="N648">
        <f t="shared" si="190"/>
        <v>2.2451374999999996E-2</v>
      </c>
      <c r="O648" s="3">
        <f t="shared" si="169"/>
        <v>5612.8437499999991</v>
      </c>
      <c r="P648">
        <f t="shared" si="185"/>
        <v>-1</v>
      </c>
      <c r="Q648">
        <f t="shared" si="186"/>
        <v>5812.8437499999991</v>
      </c>
    </row>
    <row r="649" spans="10:17" x14ac:dyDescent="0.25">
      <c r="J649">
        <v>16359258</v>
      </c>
      <c r="K649">
        <f t="shared" si="178"/>
        <v>0.34081787499999999</v>
      </c>
      <c r="L649">
        <v>91026</v>
      </c>
      <c r="M649">
        <f t="shared" si="189"/>
        <v>0.36410399999999998</v>
      </c>
      <c r="N649">
        <f t="shared" si="190"/>
        <v>2.3286124999999991E-2</v>
      </c>
      <c r="O649" s="3">
        <f t="shared" si="169"/>
        <v>5821.5312499999973</v>
      </c>
      <c r="P649">
        <f t="shared" si="185"/>
        <v>0</v>
      </c>
      <c r="Q649">
        <f t="shared" si="186"/>
        <v>5821.5312499999973</v>
      </c>
    </row>
    <row r="650" spans="10:17" x14ac:dyDescent="0.25">
      <c r="K650">
        <f t="shared" si="178"/>
        <v>0</v>
      </c>
      <c r="M650">
        <f t="shared" si="189"/>
        <v>0</v>
      </c>
      <c r="N650">
        <f t="shared" si="190"/>
        <v>0</v>
      </c>
      <c r="O650" s="3"/>
    </row>
    <row r="651" spans="10:17" x14ac:dyDescent="0.25">
      <c r="J651">
        <v>16680114</v>
      </c>
      <c r="K651">
        <f t="shared" si="178"/>
        <v>0.34750237499999997</v>
      </c>
      <c r="L651">
        <v>92489</v>
      </c>
      <c r="M651">
        <f t="shared" si="189"/>
        <v>0.36995600000000001</v>
      </c>
      <c r="N651">
        <f t="shared" si="190"/>
        <v>2.2453625000000033E-2</v>
      </c>
      <c r="O651" s="3">
        <f t="shared" si="169"/>
        <v>5613.4062500000082</v>
      </c>
      <c r="P651">
        <f t="shared" si="185"/>
        <v>-1</v>
      </c>
      <c r="Q651">
        <f t="shared" si="186"/>
        <v>5813.4062500000082</v>
      </c>
    </row>
    <row r="652" spans="10:17" x14ac:dyDescent="0.25">
      <c r="J652">
        <v>16193048</v>
      </c>
      <c r="K652">
        <f t="shared" si="178"/>
        <v>0.33735516666666665</v>
      </c>
      <c r="L652">
        <v>91204</v>
      </c>
      <c r="M652">
        <f t="shared" si="189"/>
        <v>0.36481599999999997</v>
      </c>
      <c r="N652">
        <f t="shared" si="190"/>
        <v>2.7460833333333323E-2</v>
      </c>
      <c r="O652" s="3">
        <f t="shared" si="169"/>
        <v>6865.2083333333312</v>
      </c>
      <c r="P652">
        <f t="shared" si="185"/>
        <v>5</v>
      </c>
      <c r="Q652">
        <f t="shared" si="186"/>
        <v>5865.2083333333312</v>
      </c>
    </row>
    <row r="653" spans="10:17" x14ac:dyDescent="0.25">
      <c r="J653">
        <v>16345938</v>
      </c>
      <c r="K653">
        <f t="shared" si="178"/>
        <v>0.34054037500000001</v>
      </c>
      <c r="L653">
        <v>90956</v>
      </c>
      <c r="M653">
        <f t="shared" si="189"/>
        <v>0.36382399999999998</v>
      </c>
      <c r="N653">
        <f t="shared" si="190"/>
        <v>2.3283624999999974E-2</v>
      </c>
      <c r="O653" s="3">
        <f t="shared" si="169"/>
        <v>5820.9062499999936</v>
      </c>
      <c r="P653">
        <f t="shared" si="185"/>
        <v>0</v>
      </c>
      <c r="Q653">
        <f t="shared" si="186"/>
        <v>5820.9062499999936</v>
      </c>
    </row>
    <row r="654" spans="10:17" x14ac:dyDescent="0.25">
      <c r="J654">
        <v>16498832</v>
      </c>
      <c r="K654">
        <f t="shared" si="178"/>
        <v>0.34372566666666665</v>
      </c>
      <c r="L654">
        <v>91544</v>
      </c>
      <c r="M654">
        <f t="shared" si="189"/>
        <v>0.366176</v>
      </c>
      <c r="N654">
        <f t="shared" si="190"/>
        <v>2.245033333333335E-2</v>
      </c>
      <c r="O654" s="3">
        <f t="shared" si="169"/>
        <v>5612.5833333333376</v>
      </c>
      <c r="P654">
        <f t="shared" si="185"/>
        <v>-1</v>
      </c>
      <c r="Q654">
        <f t="shared" si="186"/>
        <v>5812.5833333333376</v>
      </c>
    </row>
    <row r="655" spans="10:17" x14ac:dyDescent="0.25">
      <c r="J655">
        <v>16331744</v>
      </c>
      <c r="K655">
        <f t="shared" si="178"/>
        <v>0.34024466666666664</v>
      </c>
      <c r="L655">
        <v>90674</v>
      </c>
      <c r="M655">
        <f t="shared" si="189"/>
        <v>0.36269600000000002</v>
      </c>
      <c r="N655">
        <f t="shared" si="190"/>
        <v>2.2451333333333379E-2</v>
      </c>
      <c r="O655" s="3">
        <f t="shared" si="169"/>
        <v>5612.8333333333449</v>
      </c>
      <c r="P655">
        <f t="shared" si="185"/>
        <v>-1</v>
      </c>
      <c r="Q655">
        <f t="shared" si="186"/>
        <v>5812.8333333333449</v>
      </c>
    </row>
    <row r="656" spans="10:17" x14ac:dyDescent="0.25">
      <c r="J656">
        <v>16482138</v>
      </c>
      <c r="K656">
        <f t="shared" si="178"/>
        <v>0.343377875</v>
      </c>
      <c r="L656">
        <v>91679</v>
      </c>
      <c r="M656">
        <f t="shared" si="189"/>
        <v>0.36671599999999999</v>
      </c>
      <c r="N656">
        <f t="shared" si="190"/>
        <v>2.3338124999999987E-2</v>
      </c>
      <c r="O656" s="3">
        <f t="shared" si="169"/>
        <v>5834.5312499999973</v>
      </c>
      <c r="P656">
        <f t="shared" si="185"/>
        <v>0</v>
      </c>
      <c r="Q656">
        <f t="shared" si="186"/>
        <v>5834.5312499999973</v>
      </c>
    </row>
    <row r="657" spans="10:17" x14ac:dyDescent="0.25">
      <c r="J657">
        <v>16317546</v>
      </c>
      <c r="K657">
        <f t="shared" si="178"/>
        <v>0.33994887499999998</v>
      </c>
      <c r="L657">
        <v>90808</v>
      </c>
      <c r="M657">
        <f t="shared" si="189"/>
        <v>0.363232</v>
      </c>
      <c r="N657">
        <f t="shared" si="190"/>
        <v>2.3283125000000016E-2</v>
      </c>
      <c r="O657" s="3">
        <f t="shared" si="169"/>
        <v>5820.7812500000036</v>
      </c>
      <c r="P657">
        <f t="shared" si="185"/>
        <v>0</v>
      </c>
      <c r="Q657">
        <f t="shared" si="186"/>
        <v>5820.7812500000036</v>
      </c>
    </row>
    <row r="658" spans="10:17" x14ac:dyDescent="0.25">
      <c r="J658">
        <v>16470440</v>
      </c>
      <c r="K658">
        <f t="shared" si="178"/>
        <v>0.34313416666666668</v>
      </c>
      <c r="L658">
        <v>91188</v>
      </c>
      <c r="M658">
        <f t="shared" si="189"/>
        <v>0.36475200000000002</v>
      </c>
      <c r="N658">
        <f t="shared" si="190"/>
        <v>2.1617833333333336E-2</v>
      </c>
      <c r="O658" s="3">
        <f t="shared" si="169"/>
        <v>5404.4583333333339</v>
      </c>
      <c r="P658">
        <f t="shared" si="185"/>
        <v>-2</v>
      </c>
      <c r="Q658">
        <f t="shared" si="186"/>
        <v>5804.4583333333339</v>
      </c>
    </row>
    <row r="659" spans="10:17" x14ac:dyDescent="0.25">
      <c r="J659">
        <v>16623310</v>
      </c>
      <c r="K659">
        <f t="shared" si="178"/>
        <v>0.34631895833333332</v>
      </c>
      <c r="L659">
        <v>91984</v>
      </c>
      <c r="M659">
        <f t="shared" si="189"/>
        <v>0.36793599999999999</v>
      </c>
      <c r="N659">
        <f t="shared" si="190"/>
        <v>2.161704166666667E-2</v>
      </c>
      <c r="O659" s="3">
        <f t="shared" ref="O659:O722" si="191">N659*250000</f>
        <v>5404.2604166666679</v>
      </c>
      <c r="P659">
        <f t="shared" si="185"/>
        <v>-2</v>
      </c>
      <c r="Q659">
        <f t="shared" si="186"/>
        <v>5804.2604166666679</v>
      </c>
    </row>
    <row r="660" spans="10:17" x14ac:dyDescent="0.25">
      <c r="J660">
        <v>16136244</v>
      </c>
      <c r="K660">
        <f t="shared" si="178"/>
        <v>0.33617174999999999</v>
      </c>
      <c r="L660">
        <v>89447</v>
      </c>
      <c r="M660">
        <f t="shared" si="189"/>
        <v>0.35778799999999999</v>
      </c>
      <c r="N660">
        <f t="shared" si="190"/>
        <v>2.1616250000000004E-2</v>
      </c>
      <c r="O660" s="3">
        <f t="shared" si="191"/>
        <v>5404.0625000000009</v>
      </c>
      <c r="P660">
        <f t="shared" si="185"/>
        <v>-2</v>
      </c>
      <c r="Q660">
        <f t="shared" si="186"/>
        <v>5804.0625000000009</v>
      </c>
    </row>
    <row r="661" spans="10:17" x14ac:dyDescent="0.25">
      <c r="K661">
        <f t="shared" si="178"/>
        <v>0</v>
      </c>
      <c r="M661">
        <f t="shared" si="189"/>
        <v>0</v>
      </c>
      <c r="N661">
        <f t="shared" si="190"/>
        <v>0</v>
      </c>
      <c r="O661" s="3">
        <f t="shared" si="191"/>
        <v>0</v>
      </c>
    </row>
    <row r="662" spans="10:17" x14ac:dyDescent="0.25">
      <c r="J662" t="s">
        <v>77</v>
      </c>
      <c r="K662" t="e">
        <f t="shared" si="178"/>
        <v>#VALUE!</v>
      </c>
      <c r="M662">
        <f t="shared" ref="M662:M682" si="192">L662/250000</f>
        <v>0</v>
      </c>
      <c r="N662" t="e">
        <f t="shared" ref="N662:N682" si="193">M662-K662</f>
        <v>#VALUE!</v>
      </c>
      <c r="O662" s="3" t="e">
        <f t="shared" si="191"/>
        <v>#VALUE!</v>
      </c>
    </row>
    <row r="663" spans="10:17" x14ac:dyDescent="0.25">
      <c r="J663">
        <v>8122328</v>
      </c>
      <c r="K663">
        <f t="shared" si="178"/>
        <v>0.16921516666666667</v>
      </c>
      <c r="L663">
        <v>45324</v>
      </c>
      <c r="M663">
        <f t="shared" si="192"/>
        <v>0.18129600000000001</v>
      </c>
      <c r="N663">
        <f t="shared" si="193"/>
        <v>1.2080833333333346E-2</v>
      </c>
      <c r="O663" s="3">
        <f t="shared" si="191"/>
        <v>3020.2083333333367</v>
      </c>
    </row>
    <row r="664" spans="10:17" x14ac:dyDescent="0.25">
      <c r="J664">
        <v>8139612</v>
      </c>
      <c r="K664">
        <f t="shared" si="178"/>
        <v>0.16957525000000001</v>
      </c>
      <c r="L664">
        <v>45206</v>
      </c>
      <c r="M664">
        <f t="shared" si="192"/>
        <v>0.18082400000000001</v>
      </c>
      <c r="N664">
        <f t="shared" si="193"/>
        <v>1.1248750000000002E-2</v>
      </c>
      <c r="O664" s="3">
        <f t="shared" si="191"/>
        <v>2812.1875000000005</v>
      </c>
    </row>
    <row r="665" spans="10:17" x14ac:dyDescent="0.25">
      <c r="J665">
        <v>8156864</v>
      </c>
      <c r="K665">
        <f t="shared" si="178"/>
        <v>0.16993466666666668</v>
      </c>
      <c r="L665">
        <v>45504</v>
      </c>
      <c r="M665">
        <f t="shared" si="192"/>
        <v>0.18201600000000001</v>
      </c>
      <c r="N665">
        <f t="shared" si="193"/>
        <v>1.2081333333333333E-2</v>
      </c>
      <c r="O665" s="3">
        <f t="shared" si="191"/>
        <v>3020.333333333333</v>
      </c>
    </row>
    <row r="666" spans="10:17" x14ac:dyDescent="0.25">
      <c r="J666">
        <v>8172772</v>
      </c>
      <c r="K666">
        <f t="shared" si="178"/>
        <v>0.17026608333333335</v>
      </c>
      <c r="L666">
        <v>45594</v>
      </c>
      <c r="M666">
        <f t="shared" si="192"/>
        <v>0.18237600000000001</v>
      </c>
      <c r="N666">
        <f t="shared" si="193"/>
        <v>1.2109916666666665E-2</v>
      </c>
      <c r="O666" s="3">
        <f t="shared" si="191"/>
        <v>3027.4791666666661</v>
      </c>
    </row>
    <row r="667" spans="10:17" x14ac:dyDescent="0.25">
      <c r="J667">
        <v>8190014</v>
      </c>
      <c r="K667">
        <f t="shared" si="178"/>
        <v>0.17062529166666668</v>
      </c>
      <c r="L667">
        <v>45059</v>
      </c>
      <c r="M667">
        <f t="shared" si="192"/>
        <v>0.18023600000000001</v>
      </c>
      <c r="N667">
        <f t="shared" si="193"/>
        <v>9.6107083333333287E-3</v>
      </c>
      <c r="O667" s="3">
        <f t="shared" si="191"/>
        <v>2402.6770833333321</v>
      </c>
    </row>
    <row r="668" spans="10:17" x14ac:dyDescent="0.25">
      <c r="J668">
        <v>8047278</v>
      </c>
      <c r="K668">
        <f t="shared" ref="K668:K682" si="194">J668/48000000</f>
        <v>0.167651625</v>
      </c>
      <c r="L668">
        <v>44940</v>
      </c>
      <c r="M668">
        <f t="shared" si="192"/>
        <v>0.17976</v>
      </c>
      <c r="N668">
        <f t="shared" si="193"/>
        <v>1.2108375000000005E-2</v>
      </c>
      <c r="O668" s="3">
        <f t="shared" si="191"/>
        <v>3027.0937500000014</v>
      </c>
    </row>
    <row r="669" spans="10:17" x14ac:dyDescent="0.25">
      <c r="J669">
        <v>8065870</v>
      </c>
      <c r="K669">
        <f t="shared" si="194"/>
        <v>0.16803895833333332</v>
      </c>
      <c r="L669">
        <v>44926</v>
      </c>
      <c r="M669">
        <f t="shared" si="192"/>
        <v>0.179704</v>
      </c>
      <c r="N669">
        <f t="shared" si="193"/>
        <v>1.1665041666666681E-2</v>
      </c>
      <c r="O669" s="3">
        <f t="shared" si="191"/>
        <v>2916.2604166666702</v>
      </c>
    </row>
    <row r="670" spans="10:17" x14ac:dyDescent="0.25">
      <c r="J670">
        <v>8083124</v>
      </c>
      <c r="K670">
        <f t="shared" si="194"/>
        <v>0.16839841666666666</v>
      </c>
      <c r="L670">
        <v>45120</v>
      </c>
      <c r="M670">
        <f t="shared" si="192"/>
        <v>0.18048</v>
      </c>
      <c r="N670">
        <f t="shared" si="193"/>
        <v>1.208158333333334E-2</v>
      </c>
      <c r="O670" s="3">
        <f t="shared" si="191"/>
        <v>3020.3958333333348</v>
      </c>
    </row>
    <row r="671" spans="10:17" x14ac:dyDescent="0.25">
      <c r="J671">
        <v>8259022</v>
      </c>
      <c r="K671">
        <f t="shared" si="194"/>
        <v>0.17206295833333332</v>
      </c>
      <c r="L671">
        <v>46043</v>
      </c>
      <c r="M671">
        <f t="shared" si="192"/>
        <v>0.184172</v>
      </c>
      <c r="N671">
        <f t="shared" si="193"/>
        <v>1.2109041666666681E-2</v>
      </c>
      <c r="O671" s="3">
        <f t="shared" si="191"/>
        <v>3027.2604166666702</v>
      </c>
    </row>
    <row r="672" spans="10:17" x14ac:dyDescent="0.25">
      <c r="J672">
        <v>8277618</v>
      </c>
      <c r="K672">
        <f t="shared" si="194"/>
        <v>0.17245037499999999</v>
      </c>
      <c r="L672">
        <v>45821</v>
      </c>
      <c r="M672">
        <f t="shared" si="192"/>
        <v>0.183284</v>
      </c>
      <c r="N672">
        <f t="shared" si="193"/>
        <v>1.0833625000000013E-2</v>
      </c>
      <c r="O672" s="3">
        <f t="shared" si="191"/>
        <v>2708.4062500000032</v>
      </c>
    </row>
    <row r="673" spans="10:15" x14ac:dyDescent="0.25">
      <c r="J673" t="s">
        <v>78</v>
      </c>
      <c r="K673" t="e">
        <f t="shared" si="194"/>
        <v>#VALUE!</v>
      </c>
      <c r="M673">
        <f t="shared" si="192"/>
        <v>0</v>
      </c>
      <c r="N673" t="e">
        <f t="shared" si="193"/>
        <v>#VALUE!</v>
      </c>
      <c r="O673" s="3" t="e">
        <f t="shared" si="191"/>
        <v>#VALUE!</v>
      </c>
    </row>
    <row r="674" spans="10:15" x14ac:dyDescent="0.25">
      <c r="J674">
        <v>8083576</v>
      </c>
      <c r="K674">
        <f t="shared" si="194"/>
        <v>0.16840783333333334</v>
      </c>
      <c r="L674">
        <v>44882</v>
      </c>
      <c r="M674">
        <f t="shared" si="192"/>
        <v>0.17952799999999999</v>
      </c>
      <c r="N674">
        <f t="shared" si="193"/>
        <v>1.1120166666666653E-2</v>
      </c>
      <c r="O674" s="3">
        <f t="shared" si="191"/>
        <v>2780.0416666666633</v>
      </c>
    </row>
    <row r="675" spans="10:15" x14ac:dyDescent="0.25">
      <c r="J675">
        <v>8100828</v>
      </c>
      <c r="K675">
        <f t="shared" si="194"/>
        <v>0.16876725000000001</v>
      </c>
      <c r="L675">
        <v>45076</v>
      </c>
      <c r="M675">
        <f t="shared" si="192"/>
        <v>0.18030399999999999</v>
      </c>
      <c r="N675">
        <f t="shared" si="193"/>
        <v>1.1536749999999985E-2</v>
      </c>
      <c r="O675" s="3">
        <f t="shared" si="191"/>
        <v>2884.1874999999959</v>
      </c>
    </row>
    <row r="676" spans="10:15" x14ac:dyDescent="0.25">
      <c r="J676">
        <v>8118080</v>
      </c>
      <c r="K676">
        <f t="shared" si="194"/>
        <v>0.16912666666666668</v>
      </c>
      <c r="L676">
        <v>44749</v>
      </c>
      <c r="M676">
        <f t="shared" si="192"/>
        <v>0.17899599999999999</v>
      </c>
      <c r="N676">
        <f t="shared" si="193"/>
        <v>9.8693333333333133E-3</v>
      </c>
      <c r="O676" s="3">
        <f t="shared" si="191"/>
        <v>2467.3333333333285</v>
      </c>
    </row>
    <row r="677" spans="10:15" x14ac:dyDescent="0.25">
      <c r="J677">
        <v>8135332</v>
      </c>
      <c r="K677">
        <f t="shared" si="194"/>
        <v>0.16948608333333334</v>
      </c>
      <c r="L677">
        <v>45152</v>
      </c>
      <c r="M677">
        <f t="shared" si="192"/>
        <v>0.18060799999999999</v>
      </c>
      <c r="N677">
        <f t="shared" si="193"/>
        <v>1.1121916666666648E-2</v>
      </c>
      <c r="O677" s="3">
        <f t="shared" si="191"/>
        <v>2780.479166666662</v>
      </c>
    </row>
    <row r="678" spans="10:15" x14ac:dyDescent="0.25">
      <c r="J678">
        <v>8152584</v>
      </c>
      <c r="K678">
        <f t="shared" si="194"/>
        <v>0.16984550000000001</v>
      </c>
      <c r="L678">
        <v>45241</v>
      </c>
      <c r="M678">
        <f t="shared" si="192"/>
        <v>0.18096400000000001</v>
      </c>
      <c r="N678">
        <f t="shared" si="193"/>
        <v>1.1118500000000003E-2</v>
      </c>
      <c r="O678" s="3">
        <f t="shared" si="191"/>
        <v>2779.6250000000009</v>
      </c>
    </row>
    <row r="679" spans="10:15" x14ac:dyDescent="0.25">
      <c r="J679">
        <v>8169834</v>
      </c>
      <c r="K679">
        <f t="shared" si="194"/>
        <v>0.17020487500000001</v>
      </c>
      <c r="L679">
        <v>45435</v>
      </c>
      <c r="M679">
        <f t="shared" si="192"/>
        <v>0.18174000000000001</v>
      </c>
      <c r="N679">
        <f t="shared" si="193"/>
        <v>1.1535125000000007E-2</v>
      </c>
      <c r="O679" s="3">
        <f t="shared" si="191"/>
        <v>2883.7812500000018</v>
      </c>
    </row>
    <row r="680" spans="10:15" x14ac:dyDescent="0.25">
      <c r="J680">
        <v>8187088</v>
      </c>
      <c r="K680">
        <f t="shared" si="194"/>
        <v>0.17056433333333335</v>
      </c>
      <c r="L680">
        <v>45525</v>
      </c>
      <c r="M680">
        <f t="shared" si="192"/>
        <v>0.18210000000000001</v>
      </c>
      <c r="N680">
        <f t="shared" si="193"/>
        <v>1.1535666666666666E-2</v>
      </c>
      <c r="O680" s="3">
        <f t="shared" si="191"/>
        <v>2883.9166666666665</v>
      </c>
    </row>
    <row r="681" spans="10:15" x14ac:dyDescent="0.25">
      <c r="J681">
        <v>8204330</v>
      </c>
      <c r="K681">
        <f t="shared" si="194"/>
        <v>0.17092354166666668</v>
      </c>
      <c r="L681">
        <v>45094</v>
      </c>
      <c r="M681">
        <f t="shared" si="192"/>
        <v>0.18037600000000001</v>
      </c>
      <c r="N681">
        <f t="shared" si="193"/>
        <v>9.4524583333333301E-3</v>
      </c>
      <c r="O681" s="3">
        <f t="shared" si="191"/>
        <v>2363.1145833333326</v>
      </c>
    </row>
    <row r="682" spans="10:15" x14ac:dyDescent="0.25">
      <c r="J682">
        <v>8061592</v>
      </c>
      <c r="K682">
        <f t="shared" si="194"/>
        <v>0.16794983333333333</v>
      </c>
      <c r="L682">
        <v>44872</v>
      </c>
      <c r="M682">
        <f t="shared" si="192"/>
        <v>0.17948800000000001</v>
      </c>
      <c r="N682">
        <f t="shared" si="193"/>
        <v>1.1538166666666683E-2</v>
      </c>
      <c r="O682" s="3">
        <f t="shared" si="191"/>
        <v>2884.5416666666706</v>
      </c>
    </row>
    <row r="683" spans="10:15" x14ac:dyDescent="0.25">
      <c r="J683">
        <v>8077692</v>
      </c>
      <c r="K683">
        <f t="shared" ref="K683:K736" si="195">J683/48000000</f>
        <v>0.16828525</v>
      </c>
      <c r="L683">
        <v>44441</v>
      </c>
      <c r="M683">
        <f t="shared" si="189"/>
        <v>0.17776400000000001</v>
      </c>
      <c r="N683">
        <f t="shared" si="190"/>
        <v>9.478750000000008E-3</v>
      </c>
      <c r="O683" s="3">
        <f t="shared" si="191"/>
        <v>2369.6875000000018</v>
      </c>
    </row>
    <row r="684" spans="10:15" x14ac:dyDescent="0.25">
      <c r="K684">
        <f t="shared" si="195"/>
        <v>0</v>
      </c>
      <c r="M684">
        <f t="shared" si="189"/>
        <v>0</v>
      </c>
      <c r="N684">
        <f t="shared" si="190"/>
        <v>0</v>
      </c>
      <c r="O684" s="3"/>
    </row>
    <row r="685" spans="10:15" x14ac:dyDescent="0.25">
      <c r="J685">
        <v>8335184</v>
      </c>
      <c r="K685">
        <f t="shared" si="195"/>
        <v>0.17364966666666667</v>
      </c>
      <c r="L685">
        <v>45882</v>
      </c>
      <c r="M685">
        <f t="shared" si="189"/>
        <v>0.183528</v>
      </c>
      <c r="N685">
        <f t="shared" si="190"/>
        <v>9.8783333333333223E-3</v>
      </c>
      <c r="O685" s="3">
        <f t="shared" si="191"/>
        <v>2469.5833333333308</v>
      </c>
    </row>
    <row r="686" spans="10:15" x14ac:dyDescent="0.25">
      <c r="J686">
        <v>8352434</v>
      </c>
      <c r="K686">
        <f t="shared" si="195"/>
        <v>0.17400904166666667</v>
      </c>
      <c r="L686">
        <v>45972</v>
      </c>
      <c r="M686">
        <f t="shared" si="189"/>
        <v>0.183888</v>
      </c>
      <c r="N686">
        <f t="shared" si="190"/>
        <v>9.8789583333333264E-3</v>
      </c>
      <c r="O686" s="3">
        <f t="shared" si="191"/>
        <v>2469.7395833333317</v>
      </c>
    </row>
    <row r="687" spans="10:15" x14ac:dyDescent="0.25">
      <c r="J687">
        <v>8369692</v>
      </c>
      <c r="K687">
        <f t="shared" si="195"/>
        <v>0.17436858333333333</v>
      </c>
      <c r="L687">
        <v>46062</v>
      </c>
      <c r="M687">
        <f t="shared" si="189"/>
        <v>0.184248</v>
      </c>
      <c r="N687">
        <f t="shared" si="190"/>
        <v>9.8794166666666683E-3</v>
      </c>
      <c r="O687" s="3">
        <f t="shared" si="191"/>
        <v>2469.854166666667</v>
      </c>
    </row>
    <row r="688" spans="10:15" x14ac:dyDescent="0.25">
      <c r="J688">
        <v>8388396</v>
      </c>
      <c r="K688">
        <f t="shared" si="195"/>
        <v>0.17475825</v>
      </c>
      <c r="L688">
        <v>46152</v>
      </c>
      <c r="M688">
        <f t="shared" si="189"/>
        <v>0.18460799999999999</v>
      </c>
      <c r="N688">
        <f t="shared" si="190"/>
        <v>9.8497499999999905E-3</v>
      </c>
      <c r="O688" s="3">
        <f t="shared" si="191"/>
        <v>2462.4374999999977</v>
      </c>
    </row>
    <row r="689" spans="10:15" x14ac:dyDescent="0.25">
      <c r="J689">
        <v>8404188</v>
      </c>
      <c r="K689">
        <f t="shared" si="195"/>
        <v>0.17508725</v>
      </c>
      <c r="L689">
        <v>46033</v>
      </c>
      <c r="M689">
        <f t="shared" ref="M689:M695" si="196">L689/250000</f>
        <v>0.18413199999999999</v>
      </c>
      <c r="N689">
        <f t="shared" ref="N689:N695" si="197">M689-K689</f>
        <v>9.0447499999999903E-3</v>
      </c>
      <c r="O689" s="3">
        <f t="shared" si="191"/>
        <v>2261.1874999999977</v>
      </c>
    </row>
    <row r="690" spans="10:15" x14ac:dyDescent="0.25">
      <c r="J690">
        <v>8422586</v>
      </c>
      <c r="K690">
        <f t="shared" si="195"/>
        <v>0.17547054166666667</v>
      </c>
      <c r="L690">
        <v>46331</v>
      </c>
      <c r="M690">
        <f t="shared" si="196"/>
        <v>0.18532399999999999</v>
      </c>
      <c r="N690">
        <f t="shared" si="197"/>
        <v>9.8534583333333148E-3</v>
      </c>
      <c r="O690" s="3">
        <f t="shared" si="191"/>
        <v>2463.3645833333285</v>
      </c>
    </row>
    <row r="691" spans="10:15" x14ac:dyDescent="0.25">
      <c r="J691">
        <v>8278696</v>
      </c>
      <c r="K691">
        <f t="shared" si="195"/>
        <v>0.17247283333333333</v>
      </c>
      <c r="L691">
        <v>45484</v>
      </c>
      <c r="M691">
        <f t="shared" si="196"/>
        <v>0.18193599999999999</v>
      </c>
      <c r="N691">
        <f t="shared" si="197"/>
        <v>9.4631666666666614E-3</v>
      </c>
      <c r="O691" s="3">
        <f t="shared" si="191"/>
        <v>2365.7916666666652</v>
      </c>
    </row>
    <row r="692" spans="10:15" x14ac:dyDescent="0.25">
      <c r="J692">
        <v>8297100</v>
      </c>
      <c r="K692">
        <f t="shared" si="195"/>
        <v>0.17285624999999999</v>
      </c>
      <c r="L692">
        <v>45678</v>
      </c>
      <c r="M692">
        <f t="shared" si="196"/>
        <v>0.18271200000000001</v>
      </c>
      <c r="N692">
        <f t="shared" si="197"/>
        <v>9.8557500000000242E-3</v>
      </c>
      <c r="O692" s="3">
        <f t="shared" si="191"/>
        <v>2463.9375000000059</v>
      </c>
    </row>
    <row r="693" spans="10:15" x14ac:dyDescent="0.25">
      <c r="J693">
        <v>8313200</v>
      </c>
      <c r="K693">
        <f t="shared" si="195"/>
        <v>0.17319166666666666</v>
      </c>
      <c r="L693">
        <v>45664</v>
      </c>
      <c r="M693">
        <f t="shared" si="196"/>
        <v>0.18265600000000001</v>
      </c>
      <c r="N693">
        <f t="shared" si="197"/>
        <v>9.4643333333333524E-3</v>
      </c>
      <c r="O693" s="3">
        <f t="shared" si="191"/>
        <v>2366.083333333338</v>
      </c>
    </row>
    <row r="694" spans="10:15" x14ac:dyDescent="0.25">
      <c r="J694">
        <v>8330452</v>
      </c>
      <c r="K694">
        <f t="shared" si="195"/>
        <v>0.17355108333333333</v>
      </c>
      <c r="L694">
        <v>45858</v>
      </c>
      <c r="M694">
        <f t="shared" si="196"/>
        <v>0.18343200000000001</v>
      </c>
      <c r="N694">
        <f t="shared" si="197"/>
        <v>9.8809166666666837E-3</v>
      </c>
      <c r="O694" s="3">
        <f t="shared" si="191"/>
        <v>2470.2291666666711</v>
      </c>
    </row>
    <row r="695" spans="10:15" x14ac:dyDescent="0.25">
      <c r="K695">
        <f t="shared" si="195"/>
        <v>0</v>
      </c>
      <c r="M695">
        <f t="shared" si="196"/>
        <v>0</v>
      </c>
      <c r="N695">
        <f t="shared" si="197"/>
        <v>0</v>
      </c>
      <c r="O695" s="3"/>
    </row>
    <row r="696" spans="10:15" x14ac:dyDescent="0.25">
      <c r="J696">
        <v>8144526</v>
      </c>
      <c r="K696">
        <f t="shared" si="195"/>
        <v>0.169677625</v>
      </c>
      <c r="L696">
        <v>45420</v>
      </c>
      <c r="M696">
        <f t="shared" ref="M696:M716" si="198">L696/250000</f>
        <v>0.18168000000000001</v>
      </c>
      <c r="N696">
        <f t="shared" ref="N696:N716" si="199">M696-K696</f>
        <v>1.200237500000001E-2</v>
      </c>
      <c r="O696" s="3">
        <f t="shared" si="191"/>
        <v>3000.5937500000023</v>
      </c>
    </row>
    <row r="697" spans="10:15" x14ac:dyDescent="0.25">
      <c r="J697">
        <v>8161780</v>
      </c>
      <c r="K697">
        <f t="shared" si="195"/>
        <v>0.17003708333333334</v>
      </c>
      <c r="L697">
        <v>45406</v>
      </c>
      <c r="M697">
        <f t="shared" si="198"/>
        <v>0.18162400000000001</v>
      </c>
      <c r="N697">
        <f t="shared" si="199"/>
        <v>1.1586916666666669E-2</v>
      </c>
      <c r="O697" s="3">
        <f t="shared" si="191"/>
        <v>2896.7291666666674</v>
      </c>
    </row>
    <row r="698" spans="10:15" x14ac:dyDescent="0.25">
      <c r="J698">
        <v>8177868</v>
      </c>
      <c r="K698">
        <f t="shared" si="195"/>
        <v>0.17037225</v>
      </c>
      <c r="L698">
        <v>45600</v>
      </c>
      <c r="M698">
        <f t="shared" si="198"/>
        <v>0.18240000000000001</v>
      </c>
      <c r="N698">
        <f t="shared" si="199"/>
        <v>1.2027750000000004E-2</v>
      </c>
      <c r="O698" s="3">
        <f t="shared" si="191"/>
        <v>3006.9375000000009</v>
      </c>
    </row>
    <row r="699" spans="10:15" x14ac:dyDescent="0.25">
      <c r="J699">
        <v>8036284</v>
      </c>
      <c r="K699">
        <f t="shared" si="195"/>
        <v>0.16742258333333335</v>
      </c>
      <c r="L699">
        <v>45690</v>
      </c>
      <c r="M699">
        <f t="shared" si="198"/>
        <v>0.18276000000000001</v>
      </c>
      <c r="N699">
        <f t="shared" si="199"/>
        <v>1.5337416666666659E-2</v>
      </c>
      <c r="O699" s="3">
        <f t="shared" si="191"/>
        <v>3834.3541666666647</v>
      </c>
    </row>
    <row r="700" spans="10:15" x14ac:dyDescent="0.25">
      <c r="J700">
        <v>8051040</v>
      </c>
      <c r="K700">
        <f t="shared" si="195"/>
        <v>0.16772999999999999</v>
      </c>
      <c r="L700">
        <v>43592</v>
      </c>
      <c r="M700">
        <f t="shared" si="198"/>
        <v>0.174368</v>
      </c>
      <c r="N700">
        <f t="shared" si="199"/>
        <v>6.638000000000005E-3</v>
      </c>
      <c r="O700" s="3">
        <f t="shared" si="191"/>
        <v>1659.5000000000014</v>
      </c>
    </row>
    <row r="701" spans="10:15" x14ac:dyDescent="0.25">
      <c r="J701">
        <v>8070788</v>
      </c>
      <c r="K701">
        <f t="shared" si="195"/>
        <v>0.16814141666666665</v>
      </c>
      <c r="L701">
        <v>45036</v>
      </c>
      <c r="M701">
        <f t="shared" si="198"/>
        <v>0.180144</v>
      </c>
      <c r="N701">
        <f t="shared" si="199"/>
        <v>1.2002583333333344E-2</v>
      </c>
      <c r="O701" s="3">
        <f t="shared" si="191"/>
        <v>3000.6458333333362</v>
      </c>
    </row>
    <row r="702" spans="10:15" x14ac:dyDescent="0.25">
      <c r="J702">
        <v>8086888</v>
      </c>
      <c r="K702">
        <f t="shared" si="195"/>
        <v>0.16847683333333333</v>
      </c>
      <c r="L702">
        <v>44918</v>
      </c>
      <c r="M702">
        <f t="shared" si="198"/>
        <v>0.179672</v>
      </c>
      <c r="N702">
        <f t="shared" si="199"/>
        <v>1.1195166666666673E-2</v>
      </c>
      <c r="O702" s="3">
        <f t="shared" si="191"/>
        <v>2798.7916666666683</v>
      </c>
    </row>
    <row r="703" spans="10:15" x14ac:dyDescent="0.25">
      <c r="J703">
        <v>8104144</v>
      </c>
      <c r="K703">
        <f t="shared" si="195"/>
        <v>0.16883633333333334</v>
      </c>
      <c r="L703">
        <v>45112</v>
      </c>
      <c r="M703">
        <f t="shared" si="198"/>
        <v>0.180448</v>
      </c>
      <c r="N703">
        <f t="shared" si="199"/>
        <v>1.1611666666666659E-2</v>
      </c>
      <c r="O703" s="3">
        <f t="shared" si="191"/>
        <v>2902.9166666666647</v>
      </c>
    </row>
    <row r="704" spans="10:15" x14ac:dyDescent="0.25">
      <c r="J704">
        <v>8122544</v>
      </c>
      <c r="K704">
        <f t="shared" si="195"/>
        <v>0.16921966666666666</v>
      </c>
      <c r="L704">
        <v>45306</v>
      </c>
      <c r="M704">
        <f t="shared" si="198"/>
        <v>0.181224</v>
      </c>
      <c r="N704">
        <f t="shared" si="199"/>
        <v>1.2004333333333339E-2</v>
      </c>
      <c r="O704" s="3">
        <f t="shared" si="191"/>
        <v>3001.0833333333348</v>
      </c>
    </row>
    <row r="705" spans="9:15" x14ac:dyDescent="0.25">
      <c r="K705">
        <f t="shared" si="195"/>
        <v>0</v>
      </c>
      <c r="L705">
        <v>45396</v>
      </c>
      <c r="M705">
        <f t="shared" si="198"/>
        <v>0.181584</v>
      </c>
      <c r="N705">
        <f t="shared" si="199"/>
        <v>0.181584</v>
      </c>
      <c r="O705" s="3">
        <f t="shared" si="191"/>
        <v>45396</v>
      </c>
    </row>
    <row r="706" spans="9:15" x14ac:dyDescent="0.25">
      <c r="I706" t="s">
        <v>79</v>
      </c>
      <c r="M706">
        <f t="shared" si="198"/>
        <v>0</v>
      </c>
      <c r="N706">
        <f t="shared" si="199"/>
        <v>0</v>
      </c>
      <c r="O706" s="3">
        <f t="shared" si="191"/>
        <v>0</v>
      </c>
    </row>
    <row r="707" spans="9:15" x14ac:dyDescent="0.25">
      <c r="J707">
        <v>8230382</v>
      </c>
      <c r="K707">
        <f t="shared" ref="K707:K713" si="200">J708/48000000</f>
        <v>0.170992375</v>
      </c>
      <c r="L707">
        <v>45230</v>
      </c>
      <c r="M707">
        <f t="shared" si="198"/>
        <v>0.18092</v>
      </c>
      <c r="N707">
        <f t="shared" si="199"/>
        <v>9.9276249999999955E-3</v>
      </c>
      <c r="O707" s="3">
        <f t="shared" si="191"/>
        <v>2481.9062499999991</v>
      </c>
    </row>
    <row r="708" spans="9:15" x14ac:dyDescent="0.25">
      <c r="J708">
        <v>8207634</v>
      </c>
      <c r="K708">
        <f t="shared" si="200"/>
        <v>0.17051845833333334</v>
      </c>
      <c r="L708">
        <v>44799</v>
      </c>
      <c r="M708">
        <f t="shared" si="198"/>
        <v>0.17919599999999999</v>
      </c>
      <c r="N708">
        <f t="shared" si="199"/>
        <v>8.6775416666666494E-3</v>
      </c>
      <c r="O708" s="3">
        <f t="shared" si="191"/>
        <v>2169.3854166666624</v>
      </c>
    </row>
    <row r="709" spans="9:15" x14ac:dyDescent="0.25">
      <c r="J709">
        <v>8184886</v>
      </c>
      <c r="K709">
        <f t="shared" si="200"/>
        <v>0.17004454166666666</v>
      </c>
      <c r="L709">
        <v>45306</v>
      </c>
      <c r="M709">
        <f t="shared" si="198"/>
        <v>0.181224</v>
      </c>
      <c r="N709">
        <f t="shared" si="199"/>
        <v>1.1179458333333336E-2</v>
      </c>
      <c r="O709" s="3">
        <f t="shared" si="191"/>
        <v>2794.8645833333339</v>
      </c>
    </row>
    <row r="710" spans="9:15" x14ac:dyDescent="0.25">
      <c r="J710">
        <v>8162138</v>
      </c>
      <c r="K710">
        <f t="shared" si="200"/>
        <v>0.16957066666666668</v>
      </c>
      <c r="L710">
        <v>45500</v>
      </c>
      <c r="M710">
        <f t="shared" si="198"/>
        <v>0.182</v>
      </c>
      <c r="N710">
        <f t="shared" si="199"/>
        <v>1.242933333333332E-2</v>
      </c>
      <c r="O710" s="3">
        <f t="shared" si="191"/>
        <v>3107.3333333333298</v>
      </c>
    </row>
    <row r="711" spans="9:15" x14ac:dyDescent="0.25">
      <c r="J711">
        <v>8139392</v>
      </c>
      <c r="K711">
        <f t="shared" si="200"/>
        <v>0.16912070833333334</v>
      </c>
      <c r="L711">
        <v>45590</v>
      </c>
      <c r="M711">
        <f t="shared" si="198"/>
        <v>0.18235999999999999</v>
      </c>
      <c r="N711">
        <f t="shared" si="199"/>
        <v>1.3239291666666653E-2</v>
      </c>
      <c r="O711" s="3">
        <f t="shared" si="191"/>
        <v>3309.8229166666633</v>
      </c>
    </row>
    <row r="712" spans="9:15" x14ac:dyDescent="0.25">
      <c r="J712">
        <v>8117794</v>
      </c>
      <c r="K712">
        <f t="shared" si="200"/>
        <v>0.16862283333333333</v>
      </c>
      <c r="L712">
        <v>45575</v>
      </c>
      <c r="M712">
        <f t="shared" si="198"/>
        <v>0.18229999999999999</v>
      </c>
      <c r="N712">
        <f t="shared" si="199"/>
        <v>1.3677166666666657E-2</v>
      </c>
      <c r="O712" s="3">
        <f t="shared" si="191"/>
        <v>3419.2916666666642</v>
      </c>
    </row>
    <row r="713" spans="9:15" x14ac:dyDescent="0.25">
      <c r="J713">
        <v>8093896</v>
      </c>
      <c r="K713">
        <f t="shared" si="200"/>
        <v>0.17481533333333332</v>
      </c>
      <c r="L713">
        <v>45769</v>
      </c>
      <c r="M713">
        <f t="shared" si="198"/>
        <v>0.18307599999999999</v>
      </c>
      <c r="N713">
        <f t="shared" si="199"/>
        <v>8.2606666666666662E-3</v>
      </c>
      <c r="O713" s="3">
        <f t="shared" si="191"/>
        <v>2065.1666666666665</v>
      </c>
    </row>
    <row r="714" spans="9:15" x14ac:dyDescent="0.25">
      <c r="J714">
        <v>8391136</v>
      </c>
      <c r="K714">
        <f t="shared" si="195"/>
        <v>0.17481533333333332</v>
      </c>
      <c r="L714">
        <v>46485</v>
      </c>
      <c r="M714">
        <f t="shared" si="198"/>
        <v>0.18593999999999999</v>
      </c>
      <c r="N714">
        <f t="shared" si="199"/>
        <v>1.1124666666666672E-2</v>
      </c>
      <c r="O714" s="3">
        <f t="shared" si="191"/>
        <v>2781.1666666666679</v>
      </c>
    </row>
    <row r="715" spans="9:15" x14ac:dyDescent="0.25">
      <c r="J715">
        <v>8208400</v>
      </c>
      <c r="K715">
        <f t="shared" si="195"/>
        <v>0.17100833333333335</v>
      </c>
      <c r="L715">
        <v>45116</v>
      </c>
      <c r="M715">
        <f t="shared" si="198"/>
        <v>0.18046400000000001</v>
      </c>
      <c r="N715">
        <f t="shared" si="199"/>
        <v>9.4556666666666678E-3</v>
      </c>
      <c r="O715" s="3">
        <f t="shared" si="191"/>
        <v>2363.916666666667</v>
      </c>
    </row>
    <row r="716" spans="9:15" x14ac:dyDescent="0.25">
      <c r="J716">
        <v>8185650</v>
      </c>
      <c r="K716">
        <f t="shared" si="195"/>
        <v>0.17053437499999999</v>
      </c>
      <c r="L716">
        <v>45101</v>
      </c>
      <c r="M716">
        <f t="shared" si="198"/>
        <v>0.18040400000000001</v>
      </c>
      <c r="N716">
        <f t="shared" si="199"/>
        <v>9.8696250000000207E-3</v>
      </c>
      <c r="O716" s="3">
        <f t="shared" si="191"/>
        <v>2467.406250000005</v>
      </c>
    </row>
    <row r="717" spans="9:15" x14ac:dyDescent="0.25">
      <c r="K717">
        <f t="shared" si="195"/>
        <v>0</v>
      </c>
      <c r="M717">
        <f t="shared" ref="M717:M729" si="201">L717/250000</f>
        <v>0</v>
      </c>
      <c r="N717">
        <f t="shared" ref="N717:N729" si="202">M717-K717</f>
        <v>0</v>
      </c>
      <c r="O717" s="3">
        <f t="shared" si="191"/>
        <v>0</v>
      </c>
    </row>
    <row r="718" spans="9:15" x14ac:dyDescent="0.25">
      <c r="I718" t="s">
        <v>80</v>
      </c>
      <c r="K718">
        <f t="shared" si="195"/>
        <v>0</v>
      </c>
      <c r="M718">
        <f t="shared" si="201"/>
        <v>0</v>
      </c>
      <c r="N718">
        <f t="shared" si="202"/>
        <v>0</v>
      </c>
      <c r="O718" s="3">
        <f t="shared" si="191"/>
        <v>0</v>
      </c>
    </row>
    <row r="719" spans="9:15" x14ac:dyDescent="0.25">
      <c r="K719">
        <f t="shared" si="195"/>
        <v>0</v>
      </c>
      <c r="M719">
        <f t="shared" si="201"/>
        <v>0</v>
      </c>
      <c r="N719">
        <f t="shared" si="202"/>
        <v>0</v>
      </c>
      <c r="O719" s="3">
        <f t="shared" si="191"/>
        <v>0</v>
      </c>
    </row>
    <row r="720" spans="9:15" x14ac:dyDescent="0.25">
      <c r="J720">
        <v>8193292</v>
      </c>
      <c r="K720">
        <f t="shared" si="195"/>
        <v>0.17069358333333334</v>
      </c>
      <c r="L720">
        <v>46112</v>
      </c>
      <c r="M720">
        <f t="shared" si="201"/>
        <v>0.184448</v>
      </c>
      <c r="N720">
        <f t="shared" si="202"/>
        <v>1.3754416666666658E-2</v>
      </c>
      <c r="O720" s="3">
        <f t="shared" si="191"/>
        <v>3438.6041666666642</v>
      </c>
    </row>
    <row r="721" spans="10:15" x14ac:dyDescent="0.25">
      <c r="J721">
        <v>8170542</v>
      </c>
      <c r="K721">
        <f t="shared" si="195"/>
        <v>0.17021962500000001</v>
      </c>
      <c r="L721">
        <v>46306</v>
      </c>
      <c r="M721">
        <f t="shared" si="201"/>
        <v>0.185224</v>
      </c>
      <c r="N721">
        <f t="shared" si="202"/>
        <v>1.5004374999999986E-2</v>
      </c>
      <c r="O721" s="3">
        <f t="shared" si="191"/>
        <v>3751.0937499999968</v>
      </c>
    </row>
    <row r="722" spans="10:15" x14ac:dyDescent="0.25">
      <c r="J722">
        <v>8307670</v>
      </c>
      <c r="K722">
        <f t="shared" si="195"/>
        <v>0.17307645833333332</v>
      </c>
      <c r="L722">
        <v>45563</v>
      </c>
      <c r="M722">
        <f t="shared" si="201"/>
        <v>0.182252</v>
      </c>
      <c r="N722">
        <f t="shared" si="202"/>
        <v>9.1755416666666756E-3</v>
      </c>
      <c r="O722" s="3">
        <f t="shared" si="191"/>
        <v>2293.8854166666688</v>
      </c>
    </row>
    <row r="723" spans="10:15" x14ac:dyDescent="0.25">
      <c r="J723">
        <v>8124932</v>
      </c>
      <c r="K723">
        <f t="shared" si="195"/>
        <v>0.16926941666666667</v>
      </c>
      <c r="L723">
        <v>44819</v>
      </c>
      <c r="M723">
        <f t="shared" si="201"/>
        <v>0.17927599999999999</v>
      </c>
      <c r="N723">
        <f t="shared" si="202"/>
        <v>1.0006583333333319E-2</v>
      </c>
      <c r="O723" s="3">
        <f t="shared" ref="O723:O742" si="203">N723*250000</f>
        <v>2501.6458333333298</v>
      </c>
    </row>
    <row r="724" spans="10:15" x14ac:dyDescent="0.25">
      <c r="J724">
        <v>8262268</v>
      </c>
      <c r="K724">
        <f t="shared" si="195"/>
        <v>0.17213058333333334</v>
      </c>
      <c r="L724">
        <v>45742</v>
      </c>
      <c r="M724">
        <f t="shared" si="201"/>
        <v>0.18296799999999999</v>
      </c>
      <c r="N724">
        <f t="shared" si="202"/>
        <v>1.0837416666666655E-2</v>
      </c>
      <c r="O724" s="3">
        <f t="shared" si="203"/>
        <v>2709.3541666666638</v>
      </c>
    </row>
    <row r="725" spans="10:15" x14ac:dyDescent="0.25">
      <c r="J725">
        <v>8239522</v>
      </c>
      <c r="K725">
        <f t="shared" si="195"/>
        <v>0.17165670833333332</v>
      </c>
      <c r="L725">
        <v>45207</v>
      </c>
      <c r="M725">
        <f t="shared" si="201"/>
        <v>0.18082799999999999</v>
      </c>
      <c r="N725">
        <f t="shared" si="202"/>
        <v>9.1712916666666644E-3</v>
      </c>
      <c r="O725" s="3">
        <f t="shared" si="203"/>
        <v>2292.8229166666661</v>
      </c>
    </row>
    <row r="726" spans="10:15" x14ac:dyDescent="0.25">
      <c r="J726">
        <v>8216772</v>
      </c>
      <c r="K726">
        <f t="shared" si="195"/>
        <v>0.17118274999999999</v>
      </c>
      <c r="L726">
        <v>45922</v>
      </c>
      <c r="M726">
        <f t="shared" si="201"/>
        <v>0.18368799999999999</v>
      </c>
      <c r="N726">
        <f t="shared" si="202"/>
        <v>1.2505249999999996E-2</v>
      </c>
      <c r="O726" s="3">
        <f t="shared" si="203"/>
        <v>3126.3124999999991</v>
      </c>
    </row>
    <row r="727" spans="10:15" x14ac:dyDescent="0.25">
      <c r="J727">
        <v>8194030</v>
      </c>
      <c r="K727">
        <f t="shared" si="195"/>
        <v>0.17070895833333333</v>
      </c>
      <c r="L727">
        <v>46012</v>
      </c>
      <c r="M727">
        <f t="shared" si="201"/>
        <v>0.18404799999999999</v>
      </c>
      <c r="N727">
        <f t="shared" si="202"/>
        <v>1.3339041666666662E-2</v>
      </c>
      <c r="O727" s="3">
        <f t="shared" si="203"/>
        <v>3334.7604166666656</v>
      </c>
    </row>
    <row r="728" spans="10:15" x14ac:dyDescent="0.25">
      <c r="K728">
        <f t="shared" si="195"/>
        <v>0</v>
      </c>
      <c r="M728">
        <f t="shared" si="201"/>
        <v>0</v>
      </c>
      <c r="N728">
        <f t="shared" si="202"/>
        <v>0</v>
      </c>
      <c r="O728" s="3">
        <f t="shared" si="203"/>
        <v>0</v>
      </c>
    </row>
    <row r="729" spans="10:15" x14ac:dyDescent="0.25">
      <c r="K729">
        <f t="shared" si="195"/>
        <v>0</v>
      </c>
      <c r="M729">
        <f t="shared" si="201"/>
        <v>0</v>
      </c>
      <c r="N729">
        <f t="shared" si="202"/>
        <v>0</v>
      </c>
      <c r="O729" s="3">
        <f t="shared" si="203"/>
        <v>0</v>
      </c>
    </row>
    <row r="730" spans="10:15" x14ac:dyDescent="0.25">
      <c r="J730">
        <v>8205146</v>
      </c>
      <c r="K730">
        <f t="shared" si="195"/>
        <v>0.17094054166666667</v>
      </c>
      <c r="L730">
        <v>45652</v>
      </c>
      <c r="M730">
        <f t="shared" ref="M730:M766" si="204">L730/250000</f>
        <v>0.18260799999999999</v>
      </c>
      <c r="N730">
        <f t="shared" ref="N730:N742" si="205">M730-K730</f>
        <v>1.1667458333333325E-2</v>
      </c>
      <c r="O730" s="3">
        <f t="shared" si="203"/>
        <v>2916.8645833333312</v>
      </c>
    </row>
    <row r="731" spans="10:15" x14ac:dyDescent="0.25">
      <c r="J731">
        <v>8183548</v>
      </c>
      <c r="K731">
        <f t="shared" si="195"/>
        <v>0.17049058333333333</v>
      </c>
      <c r="L731">
        <v>45742</v>
      </c>
      <c r="M731">
        <f t="shared" si="204"/>
        <v>0.18296799999999999</v>
      </c>
      <c r="N731">
        <f t="shared" si="205"/>
        <v>1.2477416666666657E-2</v>
      </c>
      <c r="O731" s="3">
        <f t="shared" si="203"/>
        <v>3119.3541666666642</v>
      </c>
    </row>
    <row r="732" spans="10:15" x14ac:dyDescent="0.25">
      <c r="J732">
        <v>8159648</v>
      </c>
      <c r="K732">
        <f t="shared" si="195"/>
        <v>0.16999266666666665</v>
      </c>
      <c r="L732">
        <v>45728</v>
      </c>
      <c r="M732">
        <f t="shared" si="204"/>
        <v>0.18291199999999999</v>
      </c>
      <c r="N732">
        <f t="shared" si="205"/>
        <v>1.2919333333333338E-2</v>
      </c>
      <c r="O732" s="3">
        <f t="shared" si="203"/>
        <v>3229.8333333333344</v>
      </c>
    </row>
    <row r="733" spans="10:15" x14ac:dyDescent="0.25">
      <c r="J733">
        <v>8136900</v>
      </c>
      <c r="K733">
        <f t="shared" si="195"/>
        <v>0.16951875</v>
      </c>
      <c r="L733">
        <v>45818</v>
      </c>
      <c r="M733">
        <f t="shared" si="204"/>
        <v>0.18327199999999999</v>
      </c>
      <c r="N733">
        <f t="shared" si="205"/>
        <v>1.3753249999999995E-2</v>
      </c>
      <c r="O733" s="3">
        <f t="shared" si="203"/>
        <v>3438.3124999999986</v>
      </c>
    </row>
    <row r="734" spans="10:15" x14ac:dyDescent="0.25">
      <c r="J734">
        <v>8114152</v>
      </c>
      <c r="K734">
        <f t="shared" si="195"/>
        <v>0.16904483333333334</v>
      </c>
      <c r="L734">
        <v>46012</v>
      </c>
      <c r="M734">
        <f t="shared" si="204"/>
        <v>0.18404799999999999</v>
      </c>
      <c r="N734">
        <f t="shared" si="205"/>
        <v>1.5003166666666651E-2</v>
      </c>
      <c r="O734" s="3">
        <f t="shared" si="203"/>
        <v>3750.7916666666629</v>
      </c>
    </row>
    <row r="735" spans="10:15" x14ac:dyDescent="0.25">
      <c r="J735">
        <v>8410050</v>
      </c>
      <c r="K735">
        <f t="shared" si="195"/>
        <v>0.175209375</v>
      </c>
      <c r="L735">
        <v>46102</v>
      </c>
      <c r="M735">
        <f t="shared" si="204"/>
        <v>0.18440799999999999</v>
      </c>
      <c r="N735">
        <f t="shared" si="205"/>
        <v>9.1986249999999881E-3</v>
      </c>
      <c r="O735" s="3">
        <f t="shared" si="203"/>
        <v>2299.6562499999968</v>
      </c>
    </row>
    <row r="736" spans="10:15" x14ac:dyDescent="0.25">
      <c r="J736">
        <v>8227314</v>
      </c>
      <c r="K736">
        <f t="shared" si="195"/>
        <v>0.171402375</v>
      </c>
      <c r="L736">
        <v>45254</v>
      </c>
      <c r="M736">
        <f t="shared" si="204"/>
        <v>0.18101600000000001</v>
      </c>
      <c r="N736">
        <f t="shared" si="205"/>
        <v>9.6136250000000145E-3</v>
      </c>
      <c r="O736" s="3">
        <f t="shared" si="203"/>
        <v>2403.4062500000036</v>
      </c>
    </row>
    <row r="737" spans="9:21" x14ac:dyDescent="0.25">
      <c r="J737">
        <v>8204314</v>
      </c>
      <c r="K737">
        <f t="shared" ref="K737:K765" si="206">J737/48000000</f>
        <v>0.17092320833333333</v>
      </c>
      <c r="L737">
        <v>45434</v>
      </c>
      <c r="M737">
        <f t="shared" si="204"/>
        <v>0.18173600000000001</v>
      </c>
      <c r="N737">
        <f t="shared" si="205"/>
        <v>1.0812791666666682E-2</v>
      </c>
      <c r="O737" s="3">
        <f t="shared" si="203"/>
        <v>2703.1979166666706</v>
      </c>
    </row>
    <row r="738" spans="9:21" x14ac:dyDescent="0.25">
      <c r="J738">
        <v>8180414</v>
      </c>
      <c r="K738">
        <f t="shared" si="206"/>
        <v>0.17042529166666667</v>
      </c>
      <c r="L738">
        <v>45420</v>
      </c>
      <c r="M738">
        <f t="shared" si="204"/>
        <v>0.18168000000000001</v>
      </c>
      <c r="N738">
        <f t="shared" si="205"/>
        <v>1.1254708333333335E-2</v>
      </c>
      <c r="O738" s="3">
        <f t="shared" si="203"/>
        <v>2813.6770833333339</v>
      </c>
    </row>
    <row r="739" spans="9:21" x14ac:dyDescent="0.25">
      <c r="K739">
        <f t="shared" si="206"/>
        <v>0</v>
      </c>
      <c r="M739">
        <f t="shared" si="204"/>
        <v>0</v>
      </c>
      <c r="N739">
        <f t="shared" si="205"/>
        <v>0</v>
      </c>
      <c r="O739" s="3">
        <f t="shared" si="203"/>
        <v>0</v>
      </c>
    </row>
    <row r="740" spans="9:21" x14ac:dyDescent="0.25">
      <c r="K740">
        <f t="shared" si="206"/>
        <v>0</v>
      </c>
      <c r="M740">
        <f t="shared" si="204"/>
        <v>0</v>
      </c>
      <c r="N740">
        <f t="shared" si="205"/>
        <v>0</v>
      </c>
      <c r="O740" s="3">
        <f t="shared" si="203"/>
        <v>0</v>
      </c>
    </row>
    <row r="741" spans="9:21" x14ac:dyDescent="0.25">
      <c r="K741">
        <f t="shared" si="206"/>
        <v>0</v>
      </c>
      <c r="M741">
        <f t="shared" si="204"/>
        <v>0</v>
      </c>
      <c r="N741">
        <f t="shared" si="205"/>
        <v>0</v>
      </c>
      <c r="O741" s="3">
        <f t="shared" si="203"/>
        <v>0</v>
      </c>
    </row>
    <row r="742" spans="9:21" x14ac:dyDescent="0.25">
      <c r="K742">
        <f t="shared" si="206"/>
        <v>0</v>
      </c>
      <c r="M742">
        <f t="shared" si="204"/>
        <v>0</v>
      </c>
      <c r="N742">
        <f t="shared" si="205"/>
        <v>0</v>
      </c>
      <c r="O742" s="3">
        <f t="shared" si="203"/>
        <v>0</v>
      </c>
    </row>
    <row r="743" spans="9:21" x14ac:dyDescent="0.25">
      <c r="K743">
        <f t="shared" si="206"/>
        <v>0</v>
      </c>
      <c r="M743">
        <f t="shared" si="204"/>
        <v>0</v>
      </c>
      <c r="N743">
        <f t="shared" ref="N743:N765" si="207">M743-K743</f>
        <v>0</v>
      </c>
      <c r="O743" s="3">
        <f t="shared" ref="O743:O766" si="208">N743*250000</f>
        <v>0</v>
      </c>
    </row>
    <row r="744" spans="9:21" x14ac:dyDescent="0.25">
      <c r="K744">
        <f t="shared" si="206"/>
        <v>0</v>
      </c>
      <c r="M744">
        <f t="shared" si="204"/>
        <v>0</v>
      </c>
      <c r="N744">
        <f t="shared" si="207"/>
        <v>0</v>
      </c>
      <c r="O744" s="3">
        <f t="shared" si="208"/>
        <v>0</v>
      </c>
    </row>
    <row r="745" spans="9:21" x14ac:dyDescent="0.25">
      <c r="K745">
        <f t="shared" si="206"/>
        <v>0</v>
      </c>
      <c r="M745">
        <f t="shared" si="204"/>
        <v>0</v>
      </c>
      <c r="N745">
        <f t="shared" si="207"/>
        <v>0</v>
      </c>
      <c r="O745" s="3">
        <f t="shared" si="208"/>
        <v>0</v>
      </c>
    </row>
    <row r="746" spans="9:21" x14ac:dyDescent="0.25">
      <c r="J746" t="s">
        <v>81</v>
      </c>
      <c r="K746" t="e">
        <f t="shared" si="206"/>
        <v>#VALUE!</v>
      </c>
      <c r="M746">
        <f t="shared" si="204"/>
        <v>0</v>
      </c>
      <c r="N746" t="e">
        <f t="shared" si="207"/>
        <v>#VALUE!</v>
      </c>
      <c r="O746" s="3" t="e">
        <f t="shared" si="208"/>
        <v>#VALUE!</v>
      </c>
      <c r="S746" s="3" t="s">
        <v>85</v>
      </c>
    </row>
    <row r="747" spans="9:21" x14ac:dyDescent="0.25">
      <c r="I747">
        <f>COUNT(J747:J972)</f>
        <v>226</v>
      </c>
      <c r="J747">
        <v>8054960</v>
      </c>
      <c r="K747">
        <f t="shared" si="206"/>
        <v>0.16781166666666666</v>
      </c>
      <c r="L747">
        <v>44946</v>
      </c>
      <c r="M747">
        <f t="shared" si="204"/>
        <v>0.179784</v>
      </c>
      <c r="N747">
        <f t="shared" si="207"/>
        <v>1.1972333333333335E-2</v>
      </c>
      <c r="O747" s="3">
        <f t="shared" si="208"/>
        <v>2993.0833333333335</v>
      </c>
      <c r="P747">
        <f>ROUND((O747 - 2993) / 100, 0)</f>
        <v>0</v>
      </c>
      <c r="Q747">
        <f>O747-P747*100</f>
        <v>2993.0833333333335</v>
      </c>
      <c r="R747">
        <f>AVERAGE(Q747:Q999)</f>
        <v>2986.3740942029003</v>
      </c>
      <c r="S747" s="3" cm="1">
        <f t="array" ref="S747">MAX(ABS(Q747:Q999-AVERAGE(Q747:Q999)))</f>
        <v>16.769927536237446</v>
      </c>
      <c r="T747">
        <f>MIN(Q747:Q1047)</f>
        <v>2969.6041666666629</v>
      </c>
      <c r="U747">
        <f>MAX(Q747:Q999)</f>
        <v>3002.1041666666652</v>
      </c>
    </row>
    <row r="748" spans="9:21" x14ac:dyDescent="0.25">
      <c r="J748">
        <v>8071060</v>
      </c>
      <c r="K748">
        <f t="shared" si="206"/>
        <v>0.16814708333333334</v>
      </c>
      <c r="L748">
        <v>45036</v>
      </c>
      <c r="M748">
        <f t="shared" si="204"/>
        <v>0.180144</v>
      </c>
      <c r="N748">
        <f t="shared" si="207"/>
        <v>1.1996916666666663E-2</v>
      </c>
      <c r="O748" s="3">
        <f t="shared" si="208"/>
        <v>2999.2291666666656</v>
      </c>
      <c r="P748">
        <f t="shared" ref="P748:P806" si="209">ROUND((O748 - 2993) / 100, 0)</f>
        <v>0</v>
      </c>
      <c r="Q748">
        <f t="shared" ref="Q748:Q766" si="210">O748-P748*100</f>
        <v>2999.2291666666656</v>
      </c>
    </row>
    <row r="749" spans="9:21" x14ac:dyDescent="0.25">
      <c r="J749">
        <v>8090808</v>
      </c>
      <c r="K749">
        <f t="shared" si="206"/>
        <v>0.1685585</v>
      </c>
      <c r="L749">
        <v>45126</v>
      </c>
      <c r="M749">
        <f t="shared" si="204"/>
        <v>0.180504</v>
      </c>
      <c r="N749">
        <f t="shared" si="207"/>
        <v>1.1945499999999998E-2</v>
      </c>
      <c r="O749" s="3">
        <f t="shared" si="208"/>
        <v>2986.3749999999995</v>
      </c>
      <c r="P749">
        <f t="shared" si="209"/>
        <v>0</v>
      </c>
      <c r="Q749">
        <f t="shared" si="210"/>
        <v>2986.3749999999995</v>
      </c>
      <c r="S749" s="3" t="s">
        <v>83</v>
      </c>
      <c r="T749">
        <f>S747*4</f>
        <v>67.079710144949786</v>
      </c>
    </row>
    <row r="750" spans="9:21" x14ac:dyDescent="0.25">
      <c r="J750">
        <v>8108060</v>
      </c>
      <c r="K750">
        <f t="shared" si="206"/>
        <v>0.16891791666666667</v>
      </c>
      <c r="L750">
        <v>45216</v>
      </c>
      <c r="M750">
        <f t="shared" si="204"/>
        <v>0.180864</v>
      </c>
      <c r="N750">
        <f t="shared" si="207"/>
        <v>1.1946083333333329E-2</v>
      </c>
      <c r="O750" s="3">
        <f t="shared" si="208"/>
        <v>2986.5208333333321</v>
      </c>
      <c r="P750">
        <f t="shared" si="209"/>
        <v>0</v>
      </c>
      <c r="Q750">
        <f t="shared" si="210"/>
        <v>2986.5208333333321</v>
      </c>
      <c r="S750" s="3">
        <f>S747*300*4</f>
        <v>20123.913043484936</v>
      </c>
      <c r="T750">
        <f>S750*4</f>
        <v>80495.652173939743</v>
      </c>
    </row>
    <row r="751" spans="9:21" x14ac:dyDescent="0.25">
      <c r="J751">
        <v>8125312</v>
      </c>
      <c r="K751">
        <f t="shared" si="206"/>
        <v>0.16927733333333334</v>
      </c>
      <c r="L751">
        <v>45306</v>
      </c>
      <c r="M751">
        <f t="shared" si="204"/>
        <v>0.181224</v>
      </c>
      <c r="N751">
        <f t="shared" si="207"/>
        <v>1.1946666666666661E-2</v>
      </c>
      <c r="O751" s="3">
        <f t="shared" si="208"/>
        <v>2986.6666666666652</v>
      </c>
      <c r="P751">
        <f t="shared" si="209"/>
        <v>0</v>
      </c>
      <c r="Q751">
        <f t="shared" si="210"/>
        <v>2986.6666666666652</v>
      </c>
    </row>
    <row r="752" spans="9:21" x14ac:dyDescent="0.25">
      <c r="J752">
        <v>8142554</v>
      </c>
      <c r="K752">
        <f t="shared" si="206"/>
        <v>0.16963654166666667</v>
      </c>
      <c r="L752">
        <v>45396</v>
      </c>
      <c r="M752">
        <f t="shared" si="204"/>
        <v>0.181584</v>
      </c>
      <c r="N752">
        <f t="shared" si="207"/>
        <v>1.1947458333333327E-2</v>
      </c>
      <c r="O752" s="3">
        <f t="shared" si="208"/>
        <v>2986.8645833333317</v>
      </c>
      <c r="P752">
        <f t="shared" si="209"/>
        <v>0</v>
      </c>
      <c r="Q752">
        <f t="shared" si="210"/>
        <v>2986.8645833333317</v>
      </c>
      <c r="S752">
        <f>_xlfn.STDEV.S(Q747:Q999)</f>
        <v>5.9095815308096284</v>
      </c>
      <c r="T752" t="s">
        <v>3</v>
      </c>
    </row>
    <row r="753" spans="10:20" x14ac:dyDescent="0.25">
      <c r="J753">
        <v>7999816</v>
      </c>
      <c r="K753">
        <f t="shared" si="206"/>
        <v>0.16666283333333334</v>
      </c>
      <c r="L753">
        <v>44652</v>
      </c>
      <c r="M753">
        <f t="shared" si="204"/>
        <v>0.17860799999999999</v>
      </c>
      <c r="N753">
        <f t="shared" si="207"/>
        <v>1.1945166666666646E-2</v>
      </c>
      <c r="O753" s="3">
        <f t="shared" si="208"/>
        <v>2986.2916666666615</v>
      </c>
      <c r="P753">
        <f t="shared" si="209"/>
        <v>0</v>
      </c>
      <c r="Q753">
        <f t="shared" si="210"/>
        <v>2986.2916666666615</v>
      </c>
      <c r="S753">
        <f>S752*300*4</f>
        <v>7091.4978369715545</v>
      </c>
      <c r="T753" t="s">
        <v>84</v>
      </c>
    </row>
    <row r="754" spans="10:20" x14ac:dyDescent="0.25">
      <c r="J754">
        <v>8017070</v>
      </c>
      <c r="K754">
        <f t="shared" si="206"/>
        <v>0.16702229166666666</v>
      </c>
      <c r="L754">
        <v>44742</v>
      </c>
      <c r="M754">
        <f t="shared" si="204"/>
        <v>0.17896799999999999</v>
      </c>
      <c r="N754">
        <f t="shared" si="207"/>
        <v>1.1945708333333332E-2</v>
      </c>
      <c r="O754" s="3">
        <f t="shared" si="208"/>
        <v>2986.427083333333</v>
      </c>
      <c r="P754">
        <f t="shared" si="209"/>
        <v>0</v>
      </c>
      <c r="Q754">
        <f t="shared" si="210"/>
        <v>2986.427083333333</v>
      </c>
    </row>
    <row r="755" spans="10:20" x14ac:dyDescent="0.25">
      <c r="J755">
        <v>8032978</v>
      </c>
      <c r="K755">
        <f t="shared" si="206"/>
        <v>0.16735370833333332</v>
      </c>
      <c r="L755">
        <v>44832</v>
      </c>
      <c r="M755">
        <f t="shared" si="204"/>
        <v>0.17932799999999999</v>
      </c>
      <c r="N755">
        <f t="shared" si="207"/>
        <v>1.1974291666666664E-2</v>
      </c>
      <c r="O755" s="3">
        <f t="shared" si="208"/>
        <v>2993.5729166666661</v>
      </c>
      <c r="P755">
        <f t="shared" si="209"/>
        <v>0</v>
      </c>
      <c r="Q755">
        <f t="shared" si="210"/>
        <v>2993.5729166666661</v>
      </c>
    </row>
    <row r="756" spans="10:20" x14ac:dyDescent="0.25">
      <c r="J756">
        <v>8051574</v>
      </c>
      <c r="K756">
        <f t="shared" si="206"/>
        <v>0.16774112499999999</v>
      </c>
      <c r="L756">
        <v>44922</v>
      </c>
      <c r="M756">
        <f t="shared" si="204"/>
        <v>0.17968799999999999</v>
      </c>
      <c r="N756">
        <f t="shared" si="207"/>
        <v>1.1946874999999996E-2</v>
      </c>
      <c r="O756" s="3">
        <f t="shared" si="208"/>
        <v>2986.7187499999991</v>
      </c>
      <c r="P756">
        <f t="shared" si="209"/>
        <v>0</v>
      </c>
      <c r="Q756">
        <f t="shared" si="210"/>
        <v>2986.7187499999991</v>
      </c>
    </row>
    <row r="757" spans="10:20" x14ac:dyDescent="0.25">
      <c r="J757">
        <v>8067482</v>
      </c>
      <c r="K757">
        <f t="shared" si="206"/>
        <v>0.16807254166666666</v>
      </c>
      <c r="L757">
        <v>44907</v>
      </c>
      <c r="M757">
        <f t="shared" si="204"/>
        <v>0.17962800000000001</v>
      </c>
      <c r="N757">
        <f t="shared" si="207"/>
        <v>1.1555458333333352E-2</v>
      </c>
      <c r="O757" s="3">
        <f t="shared" si="208"/>
        <v>2888.864583333338</v>
      </c>
      <c r="P757">
        <f t="shared" si="209"/>
        <v>-1</v>
      </c>
      <c r="Q757">
        <f t="shared" si="210"/>
        <v>2988.864583333338</v>
      </c>
    </row>
    <row r="758" spans="10:20" x14ac:dyDescent="0.25">
      <c r="J758">
        <v>8084740</v>
      </c>
      <c r="K758">
        <f t="shared" si="206"/>
        <v>0.16843208333333334</v>
      </c>
      <c r="L758">
        <v>44893</v>
      </c>
      <c r="M758">
        <f t="shared" si="204"/>
        <v>0.17957200000000001</v>
      </c>
      <c r="N758">
        <f t="shared" si="207"/>
        <v>1.1139916666666666E-2</v>
      </c>
      <c r="O758" s="3">
        <f t="shared" si="208"/>
        <v>2784.9791666666665</v>
      </c>
      <c r="P758">
        <f t="shared" si="209"/>
        <v>-2</v>
      </c>
      <c r="Q758">
        <f t="shared" si="210"/>
        <v>2984.9791666666665</v>
      </c>
    </row>
    <row r="759" spans="10:20" x14ac:dyDescent="0.25">
      <c r="J759">
        <v>8103330</v>
      </c>
      <c r="K759">
        <f t="shared" si="206"/>
        <v>0.16881937499999999</v>
      </c>
      <c r="L759">
        <v>44983</v>
      </c>
      <c r="M759">
        <f t="shared" si="204"/>
        <v>0.17993200000000001</v>
      </c>
      <c r="N759">
        <f t="shared" si="207"/>
        <v>1.1112625000000015E-2</v>
      </c>
      <c r="O759" s="3">
        <f t="shared" si="208"/>
        <v>2778.1562500000036</v>
      </c>
      <c r="P759">
        <f t="shared" si="209"/>
        <v>-2</v>
      </c>
      <c r="Q759">
        <f t="shared" si="210"/>
        <v>2978.1562500000036</v>
      </c>
    </row>
    <row r="760" spans="10:20" x14ac:dyDescent="0.25">
      <c r="J760">
        <v>8119226</v>
      </c>
      <c r="K760">
        <f t="shared" si="206"/>
        <v>0.16915054166666665</v>
      </c>
      <c r="L760">
        <v>44865</v>
      </c>
      <c r="M760">
        <f t="shared" si="204"/>
        <v>0.17946000000000001</v>
      </c>
      <c r="N760">
        <f t="shared" si="207"/>
        <v>1.0309458333333354E-2</v>
      </c>
      <c r="O760" s="3">
        <f t="shared" si="208"/>
        <v>2577.3645833333385</v>
      </c>
      <c r="P760">
        <f t="shared" si="209"/>
        <v>-4</v>
      </c>
      <c r="Q760">
        <f t="shared" si="210"/>
        <v>2977.3645833333385</v>
      </c>
    </row>
    <row r="761" spans="10:20" x14ac:dyDescent="0.25">
      <c r="J761">
        <v>7977834</v>
      </c>
      <c r="K761">
        <f t="shared" si="206"/>
        <v>0.166204875</v>
      </c>
      <c r="L761">
        <v>44538</v>
      </c>
      <c r="M761">
        <f t="shared" si="204"/>
        <v>0.178152</v>
      </c>
      <c r="N761">
        <f t="shared" si="207"/>
        <v>1.1947125000000003E-2</v>
      </c>
      <c r="O761" s="3">
        <f t="shared" si="208"/>
        <v>2986.7812500000009</v>
      </c>
      <c r="P761">
        <f t="shared" si="209"/>
        <v>0</v>
      </c>
      <c r="Q761">
        <f t="shared" si="210"/>
        <v>2986.7812500000009</v>
      </c>
    </row>
    <row r="762" spans="10:20" x14ac:dyDescent="0.25">
      <c r="J762">
        <v>7995086</v>
      </c>
      <c r="K762">
        <f t="shared" si="206"/>
        <v>0.16656429166666667</v>
      </c>
      <c r="L762">
        <v>44628</v>
      </c>
      <c r="M762">
        <f t="shared" si="204"/>
        <v>0.178512</v>
      </c>
      <c r="N762">
        <f t="shared" si="207"/>
        <v>1.1947708333333334E-2</v>
      </c>
      <c r="O762" s="3">
        <f t="shared" si="208"/>
        <v>2986.9270833333335</v>
      </c>
      <c r="P762">
        <f t="shared" si="209"/>
        <v>0</v>
      </c>
      <c r="Q762">
        <f t="shared" si="210"/>
        <v>2986.9270833333335</v>
      </c>
    </row>
    <row r="763" spans="10:20" x14ac:dyDescent="0.25">
      <c r="J763">
        <v>8011000</v>
      </c>
      <c r="K763">
        <f t="shared" si="206"/>
        <v>0.16689583333333333</v>
      </c>
      <c r="L763">
        <v>44405</v>
      </c>
      <c r="M763">
        <f t="shared" si="204"/>
        <v>0.17762</v>
      </c>
      <c r="N763">
        <f t="shared" si="207"/>
        <v>1.0724166666666674E-2</v>
      </c>
      <c r="O763" s="3">
        <f t="shared" si="208"/>
        <v>2681.0416666666683</v>
      </c>
      <c r="P763">
        <f t="shared" si="209"/>
        <v>-3</v>
      </c>
      <c r="Q763">
        <f t="shared" si="210"/>
        <v>2981.0416666666683</v>
      </c>
    </row>
    <row r="764" spans="10:20" x14ac:dyDescent="0.25">
      <c r="J764">
        <v>8029596</v>
      </c>
      <c r="K764">
        <f t="shared" si="206"/>
        <v>0.16728324999999999</v>
      </c>
      <c r="L764">
        <v>44494</v>
      </c>
      <c r="M764">
        <f t="shared" si="204"/>
        <v>0.177976</v>
      </c>
      <c r="N764">
        <f t="shared" si="207"/>
        <v>1.0692750000000001E-2</v>
      </c>
      <c r="O764" s="3">
        <f t="shared" si="208"/>
        <v>2673.1875</v>
      </c>
      <c r="P764">
        <f t="shared" si="209"/>
        <v>-3</v>
      </c>
      <c r="Q764">
        <f t="shared" si="210"/>
        <v>2973.1875</v>
      </c>
    </row>
    <row r="765" spans="10:20" x14ac:dyDescent="0.25">
      <c r="J765">
        <v>8045500</v>
      </c>
      <c r="K765">
        <f t="shared" si="206"/>
        <v>0.16761458333333334</v>
      </c>
      <c r="L765">
        <v>44793</v>
      </c>
      <c r="M765">
        <f t="shared" si="204"/>
        <v>0.179172</v>
      </c>
      <c r="N765">
        <f t="shared" si="207"/>
        <v>1.1557416666666653E-2</v>
      </c>
      <c r="O765" s="3">
        <f t="shared" si="208"/>
        <v>2889.3541666666633</v>
      </c>
      <c r="P765">
        <f t="shared" si="209"/>
        <v>-1</v>
      </c>
      <c r="Q765">
        <f t="shared" si="210"/>
        <v>2989.3541666666633</v>
      </c>
    </row>
    <row r="766" spans="10:20" x14ac:dyDescent="0.25">
      <c r="J766">
        <v>8062750</v>
      </c>
      <c r="K766">
        <f>J766/48000000</f>
        <v>0.16797395833333334</v>
      </c>
      <c r="L766">
        <v>44883</v>
      </c>
      <c r="M766">
        <f t="shared" si="204"/>
        <v>0.179532</v>
      </c>
      <c r="N766">
        <f>M766-K766</f>
        <v>1.1558041666666657E-2</v>
      </c>
      <c r="O766" s="3">
        <f t="shared" si="208"/>
        <v>2889.5104166666642</v>
      </c>
      <c r="P766">
        <f t="shared" si="209"/>
        <v>-1</v>
      </c>
      <c r="Q766">
        <f t="shared" si="210"/>
        <v>2989.5104166666642</v>
      </c>
    </row>
    <row r="767" spans="10:20" x14ac:dyDescent="0.25">
      <c r="J767">
        <v>8193496</v>
      </c>
      <c r="K767">
        <f t="shared" ref="K767:K824" si="211">J767/48000000</f>
        <v>0.17069783333333333</v>
      </c>
      <c r="L767">
        <v>45663</v>
      </c>
      <c r="M767">
        <f t="shared" ref="M767:M784" si="212">L767/250000</f>
        <v>0.18265200000000001</v>
      </c>
      <c r="N767">
        <f t="shared" ref="N767:N784" si="213">M767-K767</f>
        <v>1.1954166666666682E-2</v>
      </c>
      <c r="O767" s="3">
        <f t="shared" ref="O767:O784" si="214">N767*250000</f>
        <v>2988.5416666666706</v>
      </c>
      <c r="P767">
        <f t="shared" si="209"/>
        <v>0</v>
      </c>
      <c r="Q767">
        <f t="shared" ref="Q767:Q784" si="215">O767-P767*100</f>
        <v>2988.5416666666706</v>
      </c>
    </row>
    <row r="768" spans="10:20" x14ac:dyDescent="0.25">
      <c r="J768">
        <v>8210736</v>
      </c>
      <c r="K768">
        <f t="shared" si="211"/>
        <v>0.17105699999999999</v>
      </c>
      <c r="L768">
        <v>45753</v>
      </c>
      <c r="M768">
        <f t="shared" si="212"/>
        <v>0.18301200000000001</v>
      </c>
      <c r="N768">
        <f t="shared" si="213"/>
        <v>1.1955000000000021E-2</v>
      </c>
      <c r="O768" s="3">
        <f t="shared" si="214"/>
        <v>2988.7500000000055</v>
      </c>
      <c r="P768">
        <f t="shared" si="209"/>
        <v>0</v>
      </c>
      <c r="Q768">
        <f t="shared" si="215"/>
        <v>2988.7500000000055</v>
      </c>
    </row>
    <row r="769" spans="10:26" x14ac:dyDescent="0.25">
      <c r="J769">
        <v>8068000</v>
      </c>
      <c r="K769">
        <f t="shared" si="211"/>
        <v>0.16808333333333333</v>
      </c>
      <c r="L769">
        <v>44801</v>
      </c>
      <c r="M769">
        <f t="shared" si="212"/>
        <v>0.179204</v>
      </c>
      <c r="N769">
        <f t="shared" si="213"/>
        <v>1.1120666666666668E-2</v>
      </c>
      <c r="O769" s="3">
        <f t="shared" si="214"/>
        <v>2780.166666666667</v>
      </c>
      <c r="P769">
        <f t="shared" si="209"/>
        <v>-2</v>
      </c>
      <c r="Q769">
        <f t="shared" si="215"/>
        <v>2980.166666666667</v>
      </c>
    </row>
    <row r="770" spans="10:26" x14ac:dyDescent="0.25">
      <c r="J770">
        <v>8085250</v>
      </c>
      <c r="K770">
        <f t="shared" si="211"/>
        <v>0.16844270833333333</v>
      </c>
      <c r="L770">
        <v>45100</v>
      </c>
      <c r="M770">
        <f t="shared" si="212"/>
        <v>0.1804</v>
      </c>
      <c r="N770">
        <f t="shared" si="213"/>
        <v>1.1957291666666675E-2</v>
      </c>
      <c r="O770" s="3">
        <f t="shared" si="214"/>
        <v>2989.3229166666688</v>
      </c>
      <c r="P770">
        <f t="shared" si="209"/>
        <v>0</v>
      </c>
      <c r="Q770">
        <f t="shared" si="215"/>
        <v>2989.3229166666688</v>
      </c>
    </row>
    <row r="771" spans="10:26" x14ac:dyDescent="0.25">
      <c r="J771">
        <v>8119754</v>
      </c>
      <c r="K771">
        <f t="shared" si="211"/>
        <v>0.16916154166666666</v>
      </c>
      <c r="L771">
        <v>45279</v>
      </c>
      <c r="M771">
        <f t="shared" si="212"/>
        <v>0.181116</v>
      </c>
      <c r="N771">
        <f t="shared" si="213"/>
        <v>1.1954458333333334E-2</v>
      </c>
      <c r="O771" s="3">
        <f t="shared" si="214"/>
        <v>2988.6145833333335</v>
      </c>
      <c r="P771">
        <f t="shared" si="209"/>
        <v>0</v>
      </c>
      <c r="Q771">
        <f t="shared" si="215"/>
        <v>2988.6145833333335</v>
      </c>
      <c r="S771">
        <v>8102504</v>
      </c>
      <c r="T771">
        <f>S771/48000000</f>
        <v>0.16880216666666667</v>
      </c>
      <c r="U771">
        <v>44565</v>
      </c>
      <c r="V771">
        <f>U771/250000</f>
        <v>0.17826</v>
      </c>
      <c r="W771">
        <f>V771-T771</f>
        <v>9.457833333333332E-3</v>
      </c>
      <c r="X771" s="3">
        <f>W771*250000</f>
        <v>2364.458333333333</v>
      </c>
      <c r="Y771">
        <f>ROUND((X771 - 2993) / 100, 0)</f>
        <v>-6</v>
      </c>
      <c r="Z771">
        <f>X771-Y771*100</f>
        <v>2964.458333333333</v>
      </c>
    </row>
    <row r="772" spans="10:26" x14ac:dyDescent="0.25">
      <c r="J772">
        <v>8137006</v>
      </c>
      <c r="K772">
        <f t="shared" si="211"/>
        <v>0.16952095833333333</v>
      </c>
      <c r="L772">
        <v>45369</v>
      </c>
      <c r="M772">
        <f t="shared" si="212"/>
        <v>0.181476</v>
      </c>
      <c r="N772">
        <f t="shared" si="213"/>
        <v>1.1955041666666666E-2</v>
      </c>
      <c r="O772" s="3">
        <f t="shared" si="214"/>
        <v>2988.7604166666665</v>
      </c>
      <c r="P772">
        <f t="shared" si="209"/>
        <v>0</v>
      </c>
      <c r="Q772">
        <f t="shared" si="215"/>
        <v>2988.7604166666665</v>
      </c>
    </row>
    <row r="773" spans="10:26" x14ac:dyDescent="0.25">
      <c r="J773">
        <v>8171510</v>
      </c>
      <c r="K773">
        <f t="shared" si="211"/>
        <v>0.17023979166666667</v>
      </c>
      <c r="L773">
        <v>45549</v>
      </c>
      <c r="M773">
        <f t="shared" si="212"/>
        <v>0.182196</v>
      </c>
      <c r="N773">
        <f t="shared" si="213"/>
        <v>1.1956208333333329E-2</v>
      </c>
      <c r="O773" s="3">
        <f t="shared" si="214"/>
        <v>2989.0520833333321</v>
      </c>
      <c r="P773">
        <f t="shared" si="209"/>
        <v>0</v>
      </c>
      <c r="Q773">
        <f t="shared" si="215"/>
        <v>2989.0520833333321</v>
      </c>
    </row>
    <row r="774" spans="10:26" x14ac:dyDescent="0.25">
      <c r="J774">
        <v>8187600</v>
      </c>
      <c r="K774">
        <f t="shared" si="211"/>
        <v>0.170575</v>
      </c>
      <c r="L774">
        <v>45535</v>
      </c>
      <c r="M774">
        <f t="shared" si="212"/>
        <v>0.18214</v>
      </c>
      <c r="N774">
        <f t="shared" si="213"/>
        <v>1.1564999999999992E-2</v>
      </c>
      <c r="O774" s="3">
        <f t="shared" si="214"/>
        <v>2891.2499999999982</v>
      </c>
      <c r="P774">
        <f t="shared" si="209"/>
        <v>-1</v>
      </c>
      <c r="Q774">
        <f t="shared" si="215"/>
        <v>2991.2499999999982</v>
      </c>
    </row>
    <row r="775" spans="10:26" x14ac:dyDescent="0.25">
      <c r="J775">
        <v>8046016</v>
      </c>
      <c r="K775">
        <f t="shared" si="211"/>
        <v>0.16762533333333332</v>
      </c>
      <c r="L775">
        <v>44687</v>
      </c>
      <c r="M775">
        <f t="shared" si="212"/>
        <v>0.17874799999999999</v>
      </c>
      <c r="N775">
        <f t="shared" si="213"/>
        <v>1.112266666666667E-2</v>
      </c>
      <c r="O775" s="3">
        <f t="shared" si="214"/>
        <v>2780.6666666666674</v>
      </c>
      <c r="P775">
        <f t="shared" si="209"/>
        <v>-2</v>
      </c>
      <c r="Q775">
        <f t="shared" si="215"/>
        <v>2980.6666666666674</v>
      </c>
    </row>
    <row r="776" spans="10:26" x14ac:dyDescent="0.25">
      <c r="J776">
        <v>8063268</v>
      </c>
      <c r="K776">
        <f t="shared" si="211"/>
        <v>0.16798474999999999</v>
      </c>
      <c r="L776">
        <v>44985</v>
      </c>
      <c r="M776">
        <f t="shared" si="212"/>
        <v>0.17993999999999999</v>
      </c>
      <c r="N776">
        <f t="shared" si="213"/>
        <v>1.1955250000000001E-2</v>
      </c>
      <c r="O776" s="3">
        <f t="shared" si="214"/>
        <v>2988.8125</v>
      </c>
      <c r="P776">
        <f t="shared" si="209"/>
        <v>0</v>
      </c>
      <c r="Q776">
        <f t="shared" si="215"/>
        <v>2988.8125</v>
      </c>
    </row>
    <row r="777" spans="10:26" x14ac:dyDescent="0.25">
      <c r="J777">
        <v>8080520</v>
      </c>
      <c r="K777">
        <f t="shared" si="211"/>
        <v>0.16834416666666666</v>
      </c>
      <c r="L777">
        <v>44763</v>
      </c>
      <c r="M777">
        <f t="shared" si="212"/>
        <v>0.17905199999999999</v>
      </c>
      <c r="N777">
        <f t="shared" si="213"/>
        <v>1.0707833333333333E-2</v>
      </c>
      <c r="O777" s="3">
        <f t="shared" si="214"/>
        <v>2676.9583333333335</v>
      </c>
      <c r="P777">
        <f t="shared" si="209"/>
        <v>-3</v>
      </c>
      <c r="Q777">
        <f t="shared" si="215"/>
        <v>2976.9583333333335</v>
      </c>
    </row>
    <row r="778" spans="10:26" x14ac:dyDescent="0.25">
      <c r="J778">
        <v>8095276</v>
      </c>
      <c r="K778">
        <f t="shared" si="211"/>
        <v>0.16865158333333333</v>
      </c>
      <c r="L778">
        <v>45165</v>
      </c>
      <c r="M778">
        <f t="shared" si="212"/>
        <v>0.18065999999999999</v>
      </c>
      <c r="N778">
        <f t="shared" si="213"/>
        <v>1.200841666666666E-2</v>
      </c>
      <c r="O778" s="3">
        <f t="shared" si="214"/>
        <v>3002.1041666666652</v>
      </c>
      <c r="P778">
        <f t="shared" si="209"/>
        <v>0</v>
      </c>
      <c r="Q778">
        <f t="shared" si="215"/>
        <v>3002.1041666666652</v>
      </c>
    </row>
    <row r="779" spans="10:26" x14ac:dyDescent="0.25">
      <c r="J779">
        <v>8115022</v>
      </c>
      <c r="K779">
        <f t="shared" si="211"/>
        <v>0.16906295833333335</v>
      </c>
      <c r="L779">
        <v>45151</v>
      </c>
      <c r="M779">
        <f t="shared" si="212"/>
        <v>0.18060399999999999</v>
      </c>
      <c r="N779">
        <f t="shared" si="213"/>
        <v>1.154104166666664E-2</v>
      </c>
      <c r="O779" s="3">
        <f t="shared" si="214"/>
        <v>2885.2604166666601</v>
      </c>
      <c r="P779">
        <f t="shared" si="209"/>
        <v>-1</v>
      </c>
      <c r="Q779">
        <f t="shared" si="215"/>
        <v>2985.2604166666601</v>
      </c>
    </row>
    <row r="780" spans="10:26" x14ac:dyDescent="0.25">
      <c r="J780">
        <v>8132276</v>
      </c>
      <c r="K780">
        <f t="shared" si="211"/>
        <v>0.16942241666666666</v>
      </c>
      <c r="L780">
        <v>45345</v>
      </c>
      <c r="M780">
        <f t="shared" si="212"/>
        <v>0.18138000000000001</v>
      </c>
      <c r="N780">
        <f t="shared" si="213"/>
        <v>1.1957583333333355E-2</v>
      </c>
      <c r="O780" s="3">
        <f t="shared" si="214"/>
        <v>2989.3958333333385</v>
      </c>
      <c r="P780">
        <f t="shared" si="209"/>
        <v>0</v>
      </c>
      <c r="Q780">
        <f t="shared" si="215"/>
        <v>2989.3958333333385</v>
      </c>
    </row>
    <row r="781" spans="10:26" x14ac:dyDescent="0.25">
      <c r="J781">
        <v>8149528</v>
      </c>
      <c r="K781">
        <f t="shared" si="211"/>
        <v>0.16978183333333333</v>
      </c>
      <c r="L781">
        <v>45226</v>
      </c>
      <c r="M781">
        <f t="shared" si="212"/>
        <v>0.18090400000000001</v>
      </c>
      <c r="N781">
        <f t="shared" si="213"/>
        <v>1.1122166666666683E-2</v>
      </c>
      <c r="O781" s="3">
        <f t="shared" si="214"/>
        <v>2780.5416666666706</v>
      </c>
      <c r="P781">
        <f t="shared" si="209"/>
        <v>-2</v>
      </c>
      <c r="Q781">
        <f t="shared" si="215"/>
        <v>2980.5416666666706</v>
      </c>
    </row>
    <row r="782" spans="10:26" x14ac:dyDescent="0.25">
      <c r="J782">
        <v>8166770</v>
      </c>
      <c r="K782">
        <f t="shared" si="211"/>
        <v>0.17014104166666666</v>
      </c>
      <c r="L782">
        <v>45108</v>
      </c>
      <c r="M782">
        <f t="shared" si="212"/>
        <v>0.18043200000000001</v>
      </c>
      <c r="N782">
        <f t="shared" si="213"/>
        <v>1.029095833333335E-2</v>
      </c>
      <c r="O782" s="3">
        <f t="shared" si="214"/>
        <v>2572.7395833333376</v>
      </c>
      <c r="P782">
        <f t="shared" si="209"/>
        <v>-4</v>
      </c>
      <c r="Q782">
        <f t="shared" si="215"/>
        <v>2972.7395833333376</v>
      </c>
    </row>
    <row r="783" spans="10:26" x14ac:dyDescent="0.25">
      <c r="J783">
        <v>8024032</v>
      </c>
      <c r="K783">
        <f t="shared" si="211"/>
        <v>0.16716733333333333</v>
      </c>
      <c r="L783">
        <v>44573</v>
      </c>
      <c r="M783">
        <f t="shared" si="212"/>
        <v>0.17829200000000001</v>
      </c>
      <c r="N783">
        <f t="shared" si="213"/>
        <v>1.1124666666666672E-2</v>
      </c>
      <c r="O783" s="3">
        <f t="shared" si="214"/>
        <v>2781.1666666666679</v>
      </c>
      <c r="P783">
        <f t="shared" si="209"/>
        <v>-2</v>
      </c>
      <c r="Q783">
        <f t="shared" si="215"/>
        <v>2981.1666666666679</v>
      </c>
    </row>
    <row r="784" spans="10:26" x14ac:dyDescent="0.25">
      <c r="J784">
        <v>8041286</v>
      </c>
      <c r="K784">
        <f t="shared" si="211"/>
        <v>0.16752679166666667</v>
      </c>
      <c r="L784">
        <v>44767</v>
      </c>
      <c r="M784">
        <f t="shared" si="212"/>
        <v>0.179068</v>
      </c>
      <c r="N784">
        <f t="shared" si="213"/>
        <v>1.154120833333333E-2</v>
      </c>
      <c r="O784" s="3">
        <f t="shared" si="214"/>
        <v>2885.3020833333326</v>
      </c>
      <c r="P784">
        <f t="shared" si="209"/>
        <v>-1</v>
      </c>
      <c r="Q784">
        <f t="shared" si="215"/>
        <v>2985.3020833333326</v>
      </c>
    </row>
    <row r="785" spans="10:17" x14ac:dyDescent="0.25">
      <c r="J785">
        <v>8149656</v>
      </c>
      <c r="K785">
        <f t="shared" si="211"/>
        <v>0.1697845</v>
      </c>
      <c r="L785">
        <v>45435</v>
      </c>
      <c r="M785">
        <f t="shared" ref="M785:M841" si="216">L785/250000</f>
        <v>0.18174000000000001</v>
      </c>
      <c r="N785">
        <f t="shared" ref="N785:N841" si="217">M785-K785</f>
        <v>1.1955500000000008E-2</v>
      </c>
      <c r="O785" s="3">
        <f t="shared" ref="O785:O841" si="218">N785*250000</f>
        <v>2988.8750000000018</v>
      </c>
      <c r="P785">
        <f t="shared" si="209"/>
        <v>0</v>
      </c>
      <c r="Q785">
        <f t="shared" ref="Q785:Q841" si="219">O785-P785*100</f>
        <v>2988.8750000000018</v>
      </c>
    </row>
    <row r="786" spans="10:17" x14ac:dyDescent="0.25">
      <c r="J786">
        <v>8164410</v>
      </c>
      <c r="K786">
        <f t="shared" si="211"/>
        <v>0.170091875</v>
      </c>
      <c r="L786">
        <v>45212</v>
      </c>
      <c r="M786">
        <f t="shared" si="216"/>
        <v>0.18084800000000001</v>
      </c>
      <c r="N786">
        <f t="shared" si="217"/>
        <v>1.0756125000000005E-2</v>
      </c>
      <c r="O786" s="3">
        <f t="shared" si="218"/>
        <v>2689.0312500000014</v>
      </c>
      <c r="P786">
        <f t="shared" si="209"/>
        <v>-3</v>
      </c>
      <c r="Q786">
        <f t="shared" si="219"/>
        <v>2989.0312500000014</v>
      </c>
    </row>
    <row r="787" spans="10:17" x14ac:dyDescent="0.25">
      <c r="J787">
        <v>8184164</v>
      </c>
      <c r="K787">
        <f t="shared" si="211"/>
        <v>0.17050341666666666</v>
      </c>
      <c r="L787">
        <v>45615</v>
      </c>
      <c r="M787">
        <f t="shared" si="216"/>
        <v>0.18246000000000001</v>
      </c>
      <c r="N787">
        <f t="shared" si="217"/>
        <v>1.1956583333333354E-2</v>
      </c>
      <c r="O787" s="3">
        <f t="shared" si="218"/>
        <v>2989.1458333333385</v>
      </c>
      <c r="P787">
        <f t="shared" si="209"/>
        <v>0</v>
      </c>
      <c r="Q787">
        <f t="shared" si="219"/>
        <v>2989.1458333333385</v>
      </c>
    </row>
    <row r="788" spans="10:17" x14ac:dyDescent="0.25">
      <c r="J788">
        <v>8200258</v>
      </c>
      <c r="K788">
        <f t="shared" si="211"/>
        <v>0.17083870833333334</v>
      </c>
      <c r="L788">
        <v>45705</v>
      </c>
      <c r="M788">
        <f t="shared" si="216"/>
        <v>0.18282000000000001</v>
      </c>
      <c r="N788">
        <f t="shared" si="217"/>
        <v>1.1981291666666671E-2</v>
      </c>
      <c r="O788" s="3">
        <f t="shared" si="218"/>
        <v>2995.3229166666679</v>
      </c>
      <c r="P788">
        <f t="shared" si="209"/>
        <v>0</v>
      </c>
      <c r="Q788">
        <f t="shared" si="219"/>
        <v>2995.3229166666679</v>
      </c>
    </row>
    <row r="789" spans="10:17" x14ac:dyDescent="0.25">
      <c r="J789">
        <v>8218664</v>
      </c>
      <c r="K789">
        <f t="shared" si="211"/>
        <v>0.17122216666666668</v>
      </c>
      <c r="L789">
        <v>45794</v>
      </c>
      <c r="M789">
        <f t="shared" si="216"/>
        <v>0.18317600000000001</v>
      </c>
      <c r="N789">
        <f t="shared" si="217"/>
        <v>1.195383333333333E-2</v>
      </c>
      <c r="O789" s="3">
        <f t="shared" si="218"/>
        <v>2988.4583333333326</v>
      </c>
      <c r="P789">
        <f t="shared" si="209"/>
        <v>0</v>
      </c>
      <c r="Q789">
        <f t="shared" si="219"/>
        <v>2988.4583333333326</v>
      </c>
    </row>
    <row r="790" spans="10:17" x14ac:dyDescent="0.25">
      <c r="J790">
        <v>8235904</v>
      </c>
      <c r="K790">
        <f t="shared" si="211"/>
        <v>0.17158133333333334</v>
      </c>
      <c r="L790">
        <v>45572</v>
      </c>
      <c r="M790">
        <f t="shared" si="216"/>
        <v>0.18228800000000001</v>
      </c>
      <c r="N790">
        <f t="shared" si="217"/>
        <v>1.070666666666667E-2</v>
      </c>
      <c r="O790" s="3">
        <f t="shared" si="218"/>
        <v>2676.6666666666674</v>
      </c>
      <c r="P790">
        <f t="shared" si="209"/>
        <v>-3</v>
      </c>
      <c r="Q790">
        <f t="shared" si="219"/>
        <v>2976.6666666666674</v>
      </c>
    </row>
    <row r="791" spans="10:17" x14ac:dyDescent="0.25">
      <c r="J791">
        <v>8093168</v>
      </c>
      <c r="K791">
        <f t="shared" si="211"/>
        <v>0.16860766666666666</v>
      </c>
      <c r="L791">
        <v>45141</v>
      </c>
      <c r="M791">
        <f t="shared" si="216"/>
        <v>0.180564</v>
      </c>
      <c r="N791">
        <f t="shared" si="217"/>
        <v>1.1956333333333347E-2</v>
      </c>
      <c r="O791" s="3">
        <f t="shared" si="218"/>
        <v>2989.0833333333367</v>
      </c>
      <c r="P791">
        <f t="shared" si="209"/>
        <v>0</v>
      </c>
      <c r="Q791">
        <f t="shared" si="219"/>
        <v>2989.0833333333367</v>
      </c>
    </row>
    <row r="792" spans="10:17" x14ac:dyDescent="0.25">
      <c r="J792">
        <v>8110420</v>
      </c>
      <c r="K792">
        <f t="shared" si="211"/>
        <v>0.16896708333333332</v>
      </c>
      <c r="L792">
        <v>45127</v>
      </c>
      <c r="M792">
        <f t="shared" si="216"/>
        <v>0.180508</v>
      </c>
      <c r="N792">
        <f t="shared" si="217"/>
        <v>1.1540916666666678E-2</v>
      </c>
      <c r="O792" s="3">
        <f t="shared" si="218"/>
        <v>2885.2291666666697</v>
      </c>
      <c r="P792">
        <f t="shared" si="209"/>
        <v>-1</v>
      </c>
      <c r="Q792">
        <f t="shared" si="219"/>
        <v>2985.2291666666697</v>
      </c>
    </row>
    <row r="793" spans="10:17" x14ac:dyDescent="0.25">
      <c r="J793">
        <v>8127672</v>
      </c>
      <c r="K793">
        <f t="shared" si="211"/>
        <v>0.16932649999999999</v>
      </c>
      <c r="L793">
        <v>45321</v>
      </c>
      <c r="M793">
        <f t="shared" si="216"/>
        <v>0.181284</v>
      </c>
      <c r="N793">
        <f t="shared" si="217"/>
        <v>1.195750000000001E-2</v>
      </c>
      <c r="O793" s="3">
        <f t="shared" si="218"/>
        <v>2989.3750000000023</v>
      </c>
      <c r="P793">
        <f t="shared" si="209"/>
        <v>0</v>
      </c>
      <c r="Q793">
        <f t="shared" si="219"/>
        <v>2989.3750000000023</v>
      </c>
    </row>
    <row r="794" spans="10:17" x14ac:dyDescent="0.25">
      <c r="J794">
        <v>8144924</v>
      </c>
      <c r="K794">
        <f t="shared" si="211"/>
        <v>0.16968591666666666</v>
      </c>
      <c r="L794">
        <v>45306</v>
      </c>
      <c r="M794">
        <f t="shared" si="216"/>
        <v>0.181224</v>
      </c>
      <c r="N794">
        <f t="shared" si="217"/>
        <v>1.1538083333333338E-2</v>
      </c>
      <c r="O794" s="3">
        <f t="shared" si="218"/>
        <v>2884.5208333333344</v>
      </c>
      <c r="P794">
        <f t="shared" si="209"/>
        <v>-1</v>
      </c>
      <c r="Q794">
        <f t="shared" si="219"/>
        <v>2984.5208333333344</v>
      </c>
    </row>
    <row r="795" spans="10:17" x14ac:dyDescent="0.25">
      <c r="J795">
        <v>8162176</v>
      </c>
      <c r="K795">
        <f t="shared" si="211"/>
        <v>0.17004533333333333</v>
      </c>
      <c r="L795">
        <v>45292</v>
      </c>
      <c r="M795">
        <f t="shared" si="216"/>
        <v>0.181168</v>
      </c>
      <c r="N795">
        <f t="shared" si="217"/>
        <v>1.112266666666667E-2</v>
      </c>
      <c r="O795" s="3">
        <f t="shared" si="218"/>
        <v>2780.6666666666674</v>
      </c>
      <c r="P795">
        <f t="shared" si="209"/>
        <v>-2</v>
      </c>
      <c r="Q795">
        <f t="shared" si="219"/>
        <v>2980.6666666666674</v>
      </c>
    </row>
    <row r="796" spans="10:17" x14ac:dyDescent="0.25">
      <c r="J796">
        <v>8179430</v>
      </c>
      <c r="K796">
        <f t="shared" si="211"/>
        <v>0.17040479166666667</v>
      </c>
      <c r="L796">
        <v>45382</v>
      </c>
      <c r="M796">
        <f t="shared" si="216"/>
        <v>0.18152799999999999</v>
      </c>
      <c r="N796">
        <f t="shared" si="217"/>
        <v>1.1123208333333329E-2</v>
      </c>
      <c r="O796" s="3">
        <f t="shared" si="218"/>
        <v>2780.8020833333321</v>
      </c>
      <c r="P796">
        <f t="shared" si="209"/>
        <v>-2</v>
      </c>
      <c r="Q796">
        <f t="shared" si="219"/>
        <v>2980.8020833333321</v>
      </c>
    </row>
    <row r="797" spans="10:17" x14ac:dyDescent="0.25">
      <c r="J797">
        <v>8196680</v>
      </c>
      <c r="K797">
        <f t="shared" si="211"/>
        <v>0.17076416666666666</v>
      </c>
      <c r="L797">
        <v>45576</v>
      </c>
      <c r="M797">
        <f t="shared" si="216"/>
        <v>0.18230399999999999</v>
      </c>
      <c r="N797">
        <f t="shared" si="217"/>
        <v>1.1539833333333332E-2</v>
      </c>
      <c r="O797" s="3">
        <f t="shared" si="218"/>
        <v>2884.958333333333</v>
      </c>
      <c r="P797">
        <f t="shared" si="209"/>
        <v>-1</v>
      </c>
      <c r="Q797">
        <f t="shared" si="219"/>
        <v>2984.958333333333</v>
      </c>
    </row>
    <row r="798" spans="10:17" x14ac:dyDescent="0.25">
      <c r="J798">
        <v>8213922</v>
      </c>
      <c r="K798">
        <f t="shared" si="211"/>
        <v>0.17112337499999999</v>
      </c>
      <c r="L798">
        <v>45770</v>
      </c>
      <c r="M798">
        <f t="shared" si="216"/>
        <v>0.18307999999999999</v>
      </c>
      <c r="N798">
        <f t="shared" si="217"/>
        <v>1.1956624999999999E-2</v>
      </c>
      <c r="O798" s="3">
        <f t="shared" si="218"/>
        <v>2989.1562499999995</v>
      </c>
      <c r="P798">
        <f t="shared" si="209"/>
        <v>0</v>
      </c>
      <c r="Q798">
        <f t="shared" si="219"/>
        <v>2989.1562499999995</v>
      </c>
    </row>
    <row r="799" spans="10:17" x14ac:dyDescent="0.25">
      <c r="J799">
        <v>8071186</v>
      </c>
      <c r="K799">
        <f t="shared" si="211"/>
        <v>0.16814970833333334</v>
      </c>
      <c r="L799">
        <v>45027</v>
      </c>
      <c r="M799">
        <f t="shared" si="216"/>
        <v>0.18010799999999999</v>
      </c>
      <c r="N799">
        <f t="shared" si="217"/>
        <v>1.1958291666666648E-2</v>
      </c>
      <c r="O799" s="3">
        <f t="shared" si="218"/>
        <v>2989.572916666662</v>
      </c>
      <c r="P799">
        <f t="shared" si="209"/>
        <v>0</v>
      </c>
      <c r="Q799">
        <f t="shared" si="219"/>
        <v>2989.572916666662</v>
      </c>
    </row>
    <row r="800" spans="10:17" x14ac:dyDescent="0.25">
      <c r="J800">
        <v>8088436</v>
      </c>
      <c r="K800">
        <f t="shared" si="211"/>
        <v>0.16850908333333334</v>
      </c>
      <c r="L800">
        <v>44908</v>
      </c>
      <c r="M800">
        <f t="shared" si="216"/>
        <v>0.17963200000000001</v>
      </c>
      <c r="N800">
        <f t="shared" si="217"/>
        <v>1.1122916666666677E-2</v>
      </c>
      <c r="O800" s="3">
        <f t="shared" si="218"/>
        <v>2780.7291666666692</v>
      </c>
      <c r="P800">
        <f t="shared" si="209"/>
        <v>-2</v>
      </c>
      <c r="Q800">
        <f t="shared" si="219"/>
        <v>2980.7291666666692</v>
      </c>
    </row>
    <row r="801" spans="10:17" x14ac:dyDescent="0.25">
      <c r="J801">
        <v>8105692</v>
      </c>
      <c r="K801">
        <f t="shared" si="211"/>
        <v>0.16886858333333332</v>
      </c>
      <c r="L801">
        <v>45102</v>
      </c>
      <c r="M801">
        <f t="shared" si="216"/>
        <v>0.18040800000000001</v>
      </c>
      <c r="N801">
        <f t="shared" si="217"/>
        <v>1.1539416666666691E-2</v>
      </c>
      <c r="O801" s="3">
        <f t="shared" si="218"/>
        <v>2884.8541666666729</v>
      </c>
      <c r="P801">
        <f t="shared" si="209"/>
        <v>-1</v>
      </c>
      <c r="Q801">
        <f t="shared" si="219"/>
        <v>2984.8541666666729</v>
      </c>
    </row>
    <row r="802" spans="10:17" x14ac:dyDescent="0.25">
      <c r="J802">
        <v>8121790</v>
      </c>
      <c r="K802">
        <f t="shared" si="211"/>
        <v>0.16920395833333332</v>
      </c>
      <c r="L802">
        <v>45192</v>
      </c>
      <c r="M802">
        <f t="shared" si="216"/>
        <v>0.18076800000000001</v>
      </c>
      <c r="N802">
        <f t="shared" si="217"/>
        <v>1.1564041666666691E-2</v>
      </c>
      <c r="O802" s="3">
        <f t="shared" si="218"/>
        <v>2891.0104166666729</v>
      </c>
      <c r="P802">
        <f t="shared" si="209"/>
        <v>-1</v>
      </c>
      <c r="Q802">
        <f t="shared" si="219"/>
        <v>2991.0104166666729</v>
      </c>
    </row>
    <row r="803" spans="10:17" x14ac:dyDescent="0.25">
      <c r="J803">
        <v>8140194</v>
      </c>
      <c r="K803">
        <f t="shared" si="211"/>
        <v>0.16958737500000001</v>
      </c>
      <c r="L803">
        <v>45386</v>
      </c>
      <c r="M803">
        <f t="shared" si="216"/>
        <v>0.18154400000000001</v>
      </c>
      <c r="N803">
        <f t="shared" si="217"/>
        <v>1.1956624999999999E-2</v>
      </c>
      <c r="O803" s="3">
        <f t="shared" si="218"/>
        <v>2989.1562499999995</v>
      </c>
      <c r="P803">
        <f t="shared" si="209"/>
        <v>0</v>
      </c>
      <c r="Q803">
        <f t="shared" si="219"/>
        <v>2989.1562499999995</v>
      </c>
    </row>
    <row r="804" spans="10:17" x14ac:dyDescent="0.25">
      <c r="J804">
        <v>8157444</v>
      </c>
      <c r="K804">
        <f t="shared" si="211"/>
        <v>0.16994675000000001</v>
      </c>
      <c r="L804">
        <v>45476</v>
      </c>
      <c r="M804">
        <f t="shared" si="216"/>
        <v>0.18190400000000001</v>
      </c>
      <c r="N804">
        <f t="shared" si="217"/>
        <v>1.1957250000000003E-2</v>
      </c>
      <c r="O804" s="3">
        <f t="shared" si="218"/>
        <v>2989.3125000000005</v>
      </c>
      <c r="P804">
        <f t="shared" si="209"/>
        <v>0</v>
      </c>
      <c r="Q804">
        <f t="shared" si="219"/>
        <v>2989.3125000000005</v>
      </c>
    </row>
    <row r="805" spans="10:17" x14ac:dyDescent="0.25">
      <c r="J805">
        <v>8236084</v>
      </c>
      <c r="K805">
        <f t="shared" si="211"/>
        <v>0.17158508333333333</v>
      </c>
      <c r="L805">
        <v>45678</v>
      </c>
      <c r="M805">
        <f t="shared" si="216"/>
        <v>0.18271200000000001</v>
      </c>
      <c r="N805">
        <f t="shared" si="217"/>
        <v>1.1126916666666681E-2</v>
      </c>
      <c r="O805" s="3">
        <f t="shared" si="218"/>
        <v>2781.7291666666702</v>
      </c>
      <c r="P805">
        <f t="shared" si="209"/>
        <v>-2</v>
      </c>
      <c r="Q805">
        <f t="shared" si="219"/>
        <v>2981.7291666666702</v>
      </c>
    </row>
    <row r="806" spans="10:17" x14ac:dyDescent="0.25">
      <c r="J806">
        <v>8253940</v>
      </c>
      <c r="K806">
        <f t="shared" si="211"/>
        <v>0.17195708333333334</v>
      </c>
      <c r="L806">
        <v>45976</v>
      </c>
      <c r="M806">
        <f t="shared" si="216"/>
        <v>0.18390400000000001</v>
      </c>
      <c r="N806">
        <f t="shared" si="217"/>
        <v>1.1946916666666668E-2</v>
      </c>
      <c r="O806" s="3">
        <f t="shared" si="218"/>
        <v>2986.729166666667</v>
      </c>
      <c r="P806">
        <f t="shared" si="209"/>
        <v>0</v>
      </c>
      <c r="Q806">
        <f t="shared" si="219"/>
        <v>2986.729166666667</v>
      </c>
    </row>
    <row r="807" spans="10:17" x14ac:dyDescent="0.25">
      <c r="J807">
        <v>8111204</v>
      </c>
      <c r="K807">
        <f t="shared" si="211"/>
        <v>0.16898341666666666</v>
      </c>
      <c r="L807">
        <v>45129</v>
      </c>
      <c r="M807">
        <f t="shared" si="216"/>
        <v>0.18051600000000001</v>
      </c>
      <c r="N807">
        <f t="shared" si="217"/>
        <v>1.1532583333333346E-2</v>
      </c>
      <c r="O807" s="3">
        <f t="shared" si="218"/>
        <v>2883.1458333333367</v>
      </c>
      <c r="P807">
        <f t="shared" ref="P807:P867" si="220">ROUND((O807 - 2993) / 100, 0)</f>
        <v>-1</v>
      </c>
      <c r="Q807">
        <f t="shared" si="219"/>
        <v>2983.1458333333367</v>
      </c>
    </row>
    <row r="808" spans="10:17" x14ac:dyDescent="0.25">
      <c r="J808">
        <v>8128456</v>
      </c>
      <c r="K808">
        <f t="shared" si="211"/>
        <v>0.16934283333333333</v>
      </c>
      <c r="L808">
        <v>44906</v>
      </c>
      <c r="M808">
        <f t="shared" si="216"/>
        <v>0.17962400000000001</v>
      </c>
      <c r="N808">
        <f t="shared" si="217"/>
        <v>1.0281166666666675E-2</v>
      </c>
      <c r="O808" s="3">
        <f t="shared" si="218"/>
        <v>2570.2916666666688</v>
      </c>
      <c r="P808">
        <f t="shared" si="220"/>
        <v>-4</v>
      </c>
      <c r="Q808">
        <f t="shared" si="219"/>
        <v>2970.2916666666688</v>
      </c>
    </row>
    <row r="809" spans="10:17" x14ac:dyDescent="0.25">
      <c r="J809">
        <v>8144366</v>
      </c>
      <c r="K809">
        <f t="shared" si="211"/>
        <v>0.16967429166666667</v>
      </c>
      <c r="L809">
        <v>45100</v>
      </c>
      <c r="M809">
        <f t="shared" si="216"/>
        <v>0.1804</v>
      </c>
      <c r="N809">
        <f t="shared" si="217"/>
        <v>1.0725708333333334E-2</v>
      </c>
      <c r="O809" s="3">
        <f t="shared" si="218"/>
        <v>2681.4270833333335</v>
      </c>
      <c r="P809">
        <f t="shared" si="220"/>
        <v>-3</v>
      </c>
      <c r="Q809">
        <f t="shared" si="219"/>
        <v>2981.4270833333335</v>
      </c>
    </row>
    <row r="810" spans="10:17" x14ac:dyDescent="0.25">
      <c r="J810">
        <v>8161612</v>
      </c>
      <c r="K810">
        <f t="shared" si="211"/>
        <v>0.17003358333333332</v>
      </c>
      <c r="L810">
        <v>45503</v>
      </c>
      <c r="M810">
        <f t="shared" si="216"/>
        <v>0.18201200000000001</v>
      </c>
      <c r="N810">
        <f t="shared" si="217"/>
        <v>1.1978416666666686E-2</v>
      </c>
      <c r="O810" s="3">
        <f t="shared" si="218"/>
        <v>2994.6041666666715</v>
      </c>
      <c r="P810">
        <f t="shared" si="220"/>
        <v>0</v>
      </c>
      <c r="Q810">
        <f t="shared" si="219"/>
        <v>2994.6041666666715</v>
      </c>
    </row>
    <row r="811" spans="10:17" x14ac:dyDescent="0.25">
      <c r="J811">
        <v>8178870</v>
      </c>
      <c r="K811">
        <f t="shared" si="211"/>
        <v>0.17039312500000001</v>
      </c>
      <c r="L811">
        <v>45488</v>
      </c>
      <c r="M811">
        <f t="shared" si="216"/>
        <v>0.181952</v>
      </c>
      <c r="N811">
        <f t="shared" si="217"/>
        <v>1.1558874999999996E-2</v>
      </c>
      <c r="O811" s="3">
        <f t="shared" si="218"/>
        <v>2889.7187499999991</v>
      </c>
      <c r="P811">
        <f t="shared" si="220"/>
        <v>-1</v>
      </c>
      <c r="Q811">
        <f t="shared" si="219"/>
        <v>2989.7187499999991</v>
      </c>
    </row>
    <row r="812" spans="10:17" x14ac:dyDescent="0.25">
      <c r="J812">
        <v>8196124</v>
      </c>
      <c r="K812">
        <f t="shared" si="211"/>
        <v>0.17075258333333335</v>
      </c>
      <c r="L812">
        <v>45578</v>
      </c>
      <c r="M812">
        <f t="shared" si="216"/>
        <v>0.182312</v>
      </c>
      <c r="N812">
        <f t="shared" si="217"/>
        <v>1.1559416666666655E-2</v>
      </c>
      <c r="O812" s="3">
        <f t="shared" si="218"/>
        <v>2889.8541666666638</v>
      </c>
      <c r="P812">
        <f t="shared" si="220"/>
        <v>-1</v>
      </c>
      <c r="Q812">
        <f t="shared" si="219"/>
        <v>2989.8541666666638</v>
      </c>
    </row>
    <row r="813" spans="10:17" x14ac:dyDescent="0.25">
      <c r="J813">
        <v>8214718</v>
      </c>
      <c r="K813">
        <f t="shared" si="211"/>
        <v>0.17113995833333334</v>
      </c>
      <c r="L813">
        <v>45772</v>
      </c>
      <c r="M813">
        <f t="shared" si="216"/>
        <v>0.183088</v>
      </c>
      <c r="N813">
        <f t="shared" si="217"/>
        <v>1.1948041666666659E-2</v>
      </c>
      <c r="O813" s="3">
        <f t="shared" si="218"/>
        <v>2987.0104166666647</v>
      </c>
      <c r="P813">
        <f t="shared" si="220"/>
        <v>0</v>
      </c>
      <c r="Q813">
        <f t="shared" si="219"/>
        <v>2987.0104166666647</v>
      </c>
    </row>
    <row r="814" spans="10:17" x14ac:dyDescent="0.25">
      <c r="J814">
        <v>8229462</v>
      </c>
      <c r="K814">
        <f t="shared" si="211"/>
        <v>0.17144712500000001</v>
      </c>
      <c r="L814">
        <v>45862</v>
      </c>
      <c r="M814">
        <f t="shared" si="216"/>
        <v>0.183448</v>
      </c>
      <c r="N814">
        <f t="shared" si="217"/>
        <v>1.2000874999999994E-2</v>
      </c>
      <c r="O814" s="3">
        <f t="shared" si="218"/>
        <v>3000.2187499999986</v>
      </c>
      <c r="P814">
        <f t="shared" si="220"/>
        <v>0</v>
      </c>
      <c r="Q814">
        <f t="shared" si="219"/>
        <v>3000.2187499999986</v>
      </c>
    </row>
    <row r="815" spans="10:17" x14ac:dyDescent="0.25">
      <c r="J815">
        <v>8089222</v>
      </c>
      <c r="K815">
        <f t="shared" si="211"/>
        <v>0.16852545833333332</v>
      </c>
      <c r="L815">
        <v>44702</v>
      </c>
      <c r="M815">
        <f t="shared" si="216"/>
        <v>0.17880799999999999</v>
      </c>
      <c r="N815">
        <f t="shared" si="217"/>
        <v>1.0282541666666672E-2</v>
      </c>
      <c r="O815" s="3">
        <f t="shared" si="218"/>
        <v>2570.6354166666683</v>
      </c>
      <c r="P815">
        <f t="shared" si="220"/>
        <v>-4</v>
      </c>
      <c r="Q815">
        <f t="shared" si="219"/>
        <v>2970.6354166666683</v>
      </c>
    </row>
    <row r="816" spans="10:17" x14ac:dyDescent="0.25">
      <c r="J816">
        <v>8106474</v>
      </c>
      <c r="K816">
        <f t="shared" si="211"/>
        <v>0.16888487499999999</v>
      </c>
      <c r="L816">
        <v>45208</v>
      </c>
      <c r="M816">
        <f t="shared" si="216"/>
        <v>0.18083199999999999</v>
      </c>
      <c r="N816">
        <f t="shared" si="217"/>
        <v>1.1947125000000003E-2</v>
      </c>
      <c r="O816" s="3">
        <f t="shared" si="218"/>
        <v>2986.7812500000009</v>
      </c>
      <c r="P816">
        <f t="shared" si="220"/>
        <v>0</v>
      </c>
      <c r="Q816">
        <f t="shared" si="219"/>
        <v>2986.7812500000009</v>
      </c>
    </row>
    <row r="817" spans="10:27" x14ac:dyDescent="0.25">
      <c r="J817">
        <v>8123726</v>
      </c>
      <c r="K817">
        <f t="shared" si="211"/>
        <v>0.16924429166666666</v>
      </c>
      <c r="L817">
        <v>45298</v>
      </c>
      <c r="M817">
        <f t="shared" si="216"/>
        <v>0.18119199999999999</v>
      </c>
      <c r="N817">
        <f t="shared" si="217"/>
        <v>1.1947708333333334E-2</v>
      </c>
      <c r="O817" s="3">
        <f t="shared" si="218"/>
        <v>2986.9270833333335</v>
      </c>
      <c r="P817">
        <f t="shared" si="220"/>
        <v>0</v>
      </c>
      <c r="Q817">
        <f t="shared" si="219"/>
        <v>2986.9270833333335</v>
      </c>
    </row>
    <row r="818" spans="10:27" x14ac:dyDescent="0.25">
      <c r="J818">
        <v>8140978</v>
      </c>
      <c r="K818">
        <f t="shared" si="211"/>
        <v>0.16960370833333333</v>
      </c>
      <c r="L818">
        <v>45388</v>
      </c>
      <c r="M818">
        <f t="shared" si="216"/>
        <v>0.18155199999999999</v>
      </c>
      <c r="N818">
        <f t="shared" si="217"/>
        <v>1.1948291666666666E-2</v>
      </c>
      <c r="O818" s="3">
        <f t="shared" si="218"/>
        <v>2987.0729166666665</v>
      </c>
      <c r="P818">
        <f t="shared" si="220"/>
        <v>0</v>
      </c>
      <c r="Q818">
        <f t="shared" si="219"/>
        <v>2987.0729166666665</v>
      </c>
    </row>
    <row r="819" spans="10:27" x14ac:dyDescent="0.25">
      <c r="J819">
        <v>8158232</v>
      </c>
      <c r="K819">
        <f t="shared" si="211"/>
        <v>0.16996316666666667</v>
      </c>
      <c r="L819">
        <v>45478</v>
      </c>
      <c r="M819">
        <f t="shared" si="216"/>
        <v>0.18191199999999999</v>
      </c>
      <c r="N819">
        <f t="shared" si="217"/>
        <v>1.1948833333333325E-2</v>
      </c>
      <c r="O819" s="3">
        <f t="shared" si="218"/>
        <v>2987.2083333333312</v>
      </c>
      <c r="P819">
        <f t="shared" si="220"/>
        <v>0</v>
      </c>
      <c r="Q819">
        <f t="shared" si="219"/>
        <v>2987.2083333333312</v>
      </c>
    </row>
    <row r="820" spans="10:27" x14ac:dyDescent="0.25">
      <c r="J820">
        <v>8175478</v>
      </c>
      <c r="K820">
        <f t="shared" si="211"/>
        <v>0.17032245833333334</v>
      </c>
      <c r="L820">
        <v>45464</v>
      </c>
      <c r="M820">
        <f t="shared" si="216"/>
        <v>0.18185599999999999</v>
      </c>
      <c r="N820">
        <f t="shared" si="217"/>
        <v>1.1533541666666647E-2</v>
      </c>
      <c r="O820" s="3">
        <f t="shared" si="218"/>
        <v>2883.3854166666615</v>
      </c>
      <c r="P820">
        <f t="shared" si="220"/>
        <v>-1</v>
      </c>
      <c r="Q820">
        <f t="shared" si="219"/>
        <v>2983.3854166666615</v>
      </c>
    </row>
    <row r="821" spans="10:27" x14ac:dyDescent="0.25">
      <c r="J821">
        <v>8192734</v>
      </c>
      <c r="K821">
        <f t="shared" si="211"/>
        <v>0.17068195833333333</v>
      </c>
      <c r="L821">
        <v>45345</v>
      </c>
      <c r="M821">
        <f t="shared" si="216"/>
        <v>0.18138000000000001</v>
      </c>
      <c r="N821">
        <f t="shared" si="217"/>
        <v>1.0698041666666686E-2</v>
      </c>
      <c r="O821" s="3">
        <f t="shared" si="218"/>
        <v>2674.5104166666715</v>
      </c>
      <c r="P821">
        <f t="shared" si="220"/>
        <v>-3</v>
      </c>
      <c r="Q821">
        <f t="shared" si="219"/>
        <v>2974.5104166666715</v>
      </c>
    </row>
    <row r="822" spans="10:27" x14ac:dyDescent="0.25">
      <c r="J822">
        <v>8209978</v>
      </c>
      <c r="K822">
        <f t="shared" si="211"/>
        <v>0.17104120833333333</v>
      </c>
      <c r="L822">
        <v>45748</v>
      </c>
      <c r="M822">
        <f t="shared" si="216"/>
        <v>0.18299199999999999</v>
      </c>
      <c r="N822">
        <f t="shared" si="217"/>
        <v>1.1950791666666655E-2</v>
      </c>
      <c r="O822" s="3">
        <f t="shared" si="218"/>
        <v>2987.6979166666638</v>
      </c>
      <c r="P822">
        <f t="shared" si="220"/>
        <v>0</v>
      </c>
      <c r="Q822">
        <f t="shared" si="219"/>
        <v>2987.6979166666638</v>
      </c>
    </row>
    <row r="823" spans="10:27" x14ac:dyDescent="0.25">
      <c r="J823">
        <v>8067238</v>
      </c>
      <c r="K823">
        <f t="shared" si="211"/>
        <v>0.16806745833333334</v>
      </c>
      <c r="L823">
        <v>44900</v>
      </c>
      <c r="M823">
        <f t="shared" si="216"/>
        <v>0.17960000000000001</v>
      </c>
      <c r="N823">
        <f t="shared" si="217"/>
        <v>1.1532541666666674E-2</v>
      </c>
      <c r="O823" s="3">
        <f t="shared" si="218"/>
        <v>2883.1354166666683</v>
      </c>
      <c r="P823">
        <f t="shared" si="220"/>
        <v>-1</v>
      </c>
      <c r="Q823">
        <f t="shared" si="219"/>
        <v>2983.1354166666683</v>
      </c>
    </row>
    <row r="824" spans="10:27" x14ac:dyDescent="0.25">
      <c r="J824">
        <v>8083148</v>
      </c>
      <c r="K824">
        <f t="shared" si="211"/>
        <v>0.16839891666666668</v>
      </c>
      <c r="L824">
        <v>44990</v>
      </c>
      <c r="M824">
        <f t="shared" si="216"/>
        <v>0.17996000000000001</v>
      </c>
      <c r="N824">
        <f t="shared" si="217"/>
        <v>1.1561083333333333E-2</v>
      </c>
      <c r="O824" s="3">
        <f t="shared" si="218"/>
        <v>2890.270833333333</v>
      </c>
      <c r="P824">
        <f t="shared" si="220"/>
        <v>-1</v>
      </c>
      <c r="Q824">
        <f t="shared" si="219"/>
        <v>2990.270833333333</v>
      </c>
    </row>
    <row r="825" spans="10:27" x14ac:dyDescent="0.25">
      <c r="J825">
        <v>8115512</v>
      </c>
      <c r="K825">
        <f t="shared" ref="K825:K885" si="221">J825/48000000</f>
        <v>0.16907316666666666</v>
      </c>
      <c r="L825">
        <v>45151</v>
      </c>
      <c r="M825">
        <f t="shared" si="216"/>
        <v>0.18060399999999999</v>
      </c>
      <c r="N825">
        <f t="shared" si="217"/>
        <v>1.1530833333333323E-2</v>
      </c>
      <c r="O825" s="3">
        <f t="shared" si="218"/>
        <v>2882.7083333333308</v>
      </c>
      <c r="P825">
        <f t="shared" si="220"/>
        <v>-1</v>
      </c>
      <c r="Q825">
        <f t="shared" si="219"/>
        <v>2982.7083333333308</v>
      </c>
    </row>
    <row r="826" spans="10:27" x14ac:dyDescent="0.25">
      <c r="J826">
        <v>8131414</v>
      </c>
      <c r="K826">
        <f t="shared" si="221"/>
        <v>0.16940445833333334</v>
      </c>
      <c r="L826">
        <v>45345</v>
      </c>
      <c r="M826">
        <f t="shared" si="216"/>
        <v>0.18138000000000001</v>
      </c>
      <c r="N826">
        <f t="shared" si="217"/>
        <v>1.1975541666666673E-2</v>
      </c>
      <c r="O826" s="3">
        <f t="shared" si="218"/>
        <v>2993.8854166666683</v>
      </c>
      <c r="P826">
        <f t="shared" si="220"/>
        <v>0</v>
      </c>
      <c r="Q826">
        <f t="shared" si="219"/>
        <v>2993.8854166666683</v>
      </c>
    </row>
    <row r="827" spans="10:27" x14ac:dyDescent="0.25">
      <c r="J827">
        <v>8148672</v>
      </c>
      <c r="K827">
        <f t="shared" si="221"/>
        <v>0.169764</v>
      </c>
      <c r="L827">
        <v>45331</v>
      </c>
      <c r="M827">
        <f t="shared" si="216"/>
        <v>0.18132400000000001</v>
      </c>
      <c r="N827">
        <f t="shared" si="217"/>
        <v>1.1560000000000015E-2</v>
      </c>
      <c r="O827" s="3">
        <f t="shared" si="218"/>
        <v>2890.0000000000036</v>
      </c>
      <c r="P827">
        <f t="shared" si="220"/>
        <v>-1</v>
      </c>
      <c r="Q827">
        <f t="shared" si="219"/>
        <v>2990.0000000000036</v>
      </c>
    </row>
    <row r="828" spans="10:27" x14ac:dyDescent="0.25">
      <c r="J828">
        <v>8167266</v>
      </c>
      <c r="K828">
        <f t="shared" si="221"/>
        <v>0.17015137499999999</v>
      </c>
      <c r="L828">
        <v>45525</v>
      </c>
      <c r="M828">
        <f t="shared" si="216"/>
        <v>0.18210000000000001</v>
      </c>
      <c r="N828">
        <f t="shared" si="217"/>
        <v>1.1948625000000018E-2</v>
      </c>
      <c r="O828" s="3">
        <f t="shared" si="218"/>
        <v>2987.1562500000045</v>
      </c>
      <c r="P828">
        <f t="shared" si="220"/>
        <v>0</v>
      </c>
      <c r="Q828">
        <f t="shared" si="219"/>
        <v>2987.1562500000045</v>
      </c>
    </row>
    <row r="829" spans="10:27" x14ac:dyDescent="0.25">
      <c r="J829">
        <v>8183180</v>
      </c>
      <c r="K829">
        <f t="shared" si="221"/>
        <v>0.17048291666666668</v>
      </c>
      <c r="L829">
        <v>45615</v>
      </c>
      <c r="M829">
        <f t="shared" si="216"/>
        <v>0.18246000000000001</v>
      </c>
      <c r="N829">
        <f t="shared" si="217"/>
        <v>1.1977083333333333E-2</v>
      </c>
      <c r="O829" s="3">
        <f t="shared" si="218"/>
        <v>2994.270833333333</v>
      </c>
      <c r="P829">
        <f t="shared" si="220"/>
        <v>0</v>
      </c>
      <c r="Q829">
        <f t="shared" si="219"/>
        <v>2994.270833333333</v>
      </c>
    </row>
    <row r="830" spans="10:27" x14ac:dyDescent="0.25">
      <c r="J830">
        <v>8201760</v>
      </c>
      <c r="K830">
        <f t="shared" si="221"/>
        <v>0.17086999999999999</v>
      </c>
      <c r="L830">
        <v>45600</v>
      </c>
      <c r="M830">
        <f t="shared" si="216"/>
        <v>0.18240000000000001</v>
      </c>
      <c r="N830">
        <f t="shared" si="217"/>
        <v>1.1530000000000012E-2</v>
      </c>
      <c r="O830" s="3">
        <f t="shared" si="218"/>
        <v>2882.5000000000032</v>
      </c>
      <c r="P830">
        <f t="shared" si="220"/>
        <v>-1</v>
      </c>
      <c r="Q830">
        <f t="shared" si="219"/>
        <v>2982.5000000000032</v>
      </c>
    </row>
    <row r="831" spans="10:27" x14ac:dyDescent="0.25">
      <c r="J831">
        <v>8219010</v>
      </c>
      <c r="K831">
        <f t="shared" si="221"/>
        <v>0.17122937499999999</v>
      </c>
      <c r="L831">
        <v>45690</v>
      </c>
      <c r="M831">
        <f t="shared" si="216"/>
        <v>0.18276000000000001</v>
      </c>
      <c r="N831">
        <f t="shared" si="217"/>
        <v>1.1530625000000017E-2</v>
      </c>
      <c r="O831" s="3">
        <f t="shared" si="218"/>
        <v>2882.6562500000041</v>
      </c>
      <c r="P831">
        <f t="shared" si="220"/>
        <v>-1</v>
      </c>
      <c r="Q831">
        <f t="shared" si="219"/>
        <v>2982.6562500000041</v>
      </c>
    </row>
    <row r="832" spans="10:27" x14ac:dyDescent="0.25">
      <c r="J832">
        <v>8253512</v>
      </c>
      <c r="K832">
        <f t="shared" si="221"/>
        <v>0.17194816666666668</v>
      </c>
      <c r="L832">
        <v>45974</v>
      </c>
      <c r="M832">
        <f t="shared" si="216"/>
        <v>0.183896</v>
      </c>
      <c r="N832">
        <f t="shared" si="217"/>
        <v>1.1947833333333324E-2</v>
      </c>
      <c r="O832" s="3">
        <f t="shared" si="218"/>
        <v>2986.9583333333312</v>
      </c>
      <c r="P832">
        <f t="shared" si="220"/>
        <v>0</v>
      </c>
      <c r="Q832">
        <f t="shared" si="219"/>
        <v>2986.9583333333312</v>
      </c>
      <c r="T832">
        <v>8236264</v>
      </c>
      <c r="U832">
        <f>T832/48000000</f>
        <v>0.17158883333333333</v>
      </c>
      <c r="V832">
        <v>46510</v>
      </c>
      <c r="W832">
        <f>V832/250000</f>
        <v>0.18604000000000001</v>
      </c>
      <c r="X832">
        <f>W832-U832</f>
        <v>1.4451166666666682E-2</v>
      </c>
      <c r="Y832" s="3">
        <f>X832*250000</f>
        <v>3612.7916666666706</v>
      </c>
      <c r="Z832">
        <f>ROUND((Y832 - 2993) / 100, 0)</f>
        <v>6</v>
      </c>
      <c r="AA832">
        <f>Y832-Z832*100</f>
        <v>3012.7916666666706</v>
      </c>
    </row>
    <row r="833" spans="10:26" x14ac:dyDescent="0.25">
      <c r="J833">
        <v>8270768</v>
      </c>
      <c r="K833">
        <f t="shared" si="221"/>
        <v>0.17230766666666666</v>
      </c>
      <c r="L833">
        <v>46064</v>
      </c>
      <c r="M833">
        <f t="shared" si="216"/>
        <v>0.184256</v>
      </c>
      <c r="N833">
        <f t="shared" si="217"/>
        <v>1.1948333333333339E-2</v>
      </c>
      <c r="O833" s="3">
        <f t="shared" si="218"/>
        <v>2987.0833333333348</v>
      </c>
      <c r="P833">
        <f t="shared" si="220"/>
        <v>0</v>
      </c>
      <c r="Q833">
        <f t="shared" si="219"/>
        <v>2987.0833333333348</v>
      </c>
    </row>
    <row r="834" spans="10:26" x14ac:dyDescent="0.25">
      <c r="J834">
        <v>8286678</v>
      </c>
      <c r="K834">
        <f t="shared" si="221"/>
        <v>0.172639125</v>
      </c>
      <c r="L834">
        <v>46154</v>
      </c>
      <c r="M834">
        <f t="shared" si="216"/>
        <v>0.184616</v>
      </c>
      <c r="N834">
        <f t="shared" si="217"/>
        <v>1.1976874999999998E-2</v>
      </c>
      <c r="O834" s="3">
        <f t="shared" si="218"/>
        <v>2994.2187499999995</v>
      </c>
      <c r="P834">
        <f t="shared" si="220"/>
        <v>0</v>
      </c>
      <c r="Q834">
        <f t="shared" si="219"/>
        <v>2994.2187499999995</v>
      </c>
    </row>
    <row r="835" spans="10:26" x14ac:dyDescent="0.25">
      <c r="J835">
        <v>8303930</v>
      </c>
      <c r="K835">
        <f t="shared" si="221"/>
        <v>0.17299854166666667</v>
      </c>
      <c r="L835">
        <v>46140</v>
      </c>
      <c r="M835">
        <f t="shared" si="216"/>
        <v>0.18456</v>
      </c>
      <c r="N835">
        <f t="shared" si="217"/>
        <v>1.156145833333333E-2</v>
      </c>
      <c r="O835" s="3">
        <f t="shared" si="218"/>
        <v>2890.3645833333326</v>
      </c>
      <c r="P835">
        <f t="shared" si="220"/>
        <v>-1</v>
      </c>
      <c r="Q835">
        <f t="shared" si="219"/>
        <v>2990.3645833333326</v>
      </c>
    </row>
    <row r="836" spans="10:26" x14ac:dyDescent="0.25">
      <c r="J836">
        <v>8339768</v>
      </c>
      <c r="K836">
        <f t="shared" si="221"/>
        <v>0.17374516666666667</v>
      </c>
      <c r="L836">
        <v>46424</v>
      </c>
      <c r="M836">
        <f t="shared" si="216"/>
        <v>0.185696</v>
      </c>
      <c r="N836">
        <f t="shared" si="217"/>
        <v>1.1950833333333327E-2</v>
      </c>
      <c r="O836" s="3">
        <f t="shared" si="218"/>
        <v>2987.7083333333317</v>
      </c>
      <c r="P836">
        <f t="shared" si="220"/>
        <v>0</v>
      </c>
      <c r="Q836">
        <f t="shared" si="219"/>
        <v>2987.7083333333317</v>
      </c>
    </row>
    <row r="837" spans="10:26" x14ac:dyDescent="0.25">
      <c r="J837">
        <v>8195686</v>
      </c>
      <c r="K837">
        <f t="shared" si="221"/>
        <v>0.17074345833333332</v>
      </c>
      <c r="L837">
        <v>45680</v>
      </c>
      <c r="M837">
        <f t="shared" si="216"/>
        <v>0.18271999999999999</v>
      </c>
      <c r="N837">
        <f t="shared" si="217"/>
        <v>1.1976541666666674E-2</v>
      </c>
      <c r="O837" s="3">
        <f t="shared" si="218"/>
        <v>2994.1354166666683</v>
      </c>
      <c r="P837">
        <f t="shared" si="220"/>
        <v>0</v>
      </c>
      <c r="Q837">
        <f t="shared" si="219"/>
        <v>2994.1354166666683</v>
      </c>
    </row>
    <row r="838" spans="10:26" x14ac:dyDescent="0.25">
      <c r="J838">
        <v>8212938</v>
      </c>
      <c r="K838">
        <f t="shared" si="221"/>
        <v>0.17110287499999999</v>
      </c>
      <c r="L838">
        <v>45770</v>
      </c>
      <c r="M838">
        <f t="shared" si="216"/>
        <v>0.18307999999999999</v>
      </c>
      <c r="N838">
        <f t="shared" si="217"/>
        <v>1.1977125000000005E-2</v>
      </c>
      <c r="O838" s="3">
        <f t="shared" si="218"/>
        <v>2994.2812500000014</v>
      </c>
      <c r="P838">
        <f t="shared" si="220"/>
        <v>0</v>
      </c>
      <c r="Q838">
        <f t="shared" si="219"/>
        <v>2994.2812500000014</v>
      </c>
      <c r="S838">
        <v>8321178</v>
      </c>
      <c r="T838">
        <f>S838/48000000</f>
        <v>0.17335787499999999</v>
      </c>
      <c r="U838">
        <v>45813</v>
      </c>
      <c r="V838">
        <f>U838/250000</f>
        <v>0.183252</v>
      </c>
      <c r="W838">
        <f>V838-T838</f>
        <v>9.8941250000000036E-3</v>
      </c>
      <c r="X838" s="3">
        <f>W838*250000</f>
        <v>2473.5312500000009</v>
      </c>
      <c r="Y838">
        <f>ROUND((X838 - 2993) / 100, 0)</f>
        <v>-5</v>
      </c>
    </row>
    <row r="839" spans="10:26" x14ac:dyDescent="0.25">
      <c r="J839">
        <v>8231534</v>
      </c>
      <c r="K839">
        <f t="shared" si="221"/>
        <v>0.17149029166666666</v>
      </c>
      <c r="L839">
        <v>45756</v>
      </c>
      <c r="M839">
        <f t="shared" si="216"/>
        <v>0.18302399999999999</v>
      </c>
      <c r="N839">
        <f t="shared" si="217"/>
        <v>1.1533708333333337E-2</v>
      </c>
      <c r="O839" s="3">
        <f t="shared" si="218"/>
        <v>2883.4270833333344</v>
      </c>
      <c r="P839">
        <f t="shared" si="220"/>
        <v>-1</v>
      </c>
      <c r="Q839">
        <f t="shared" si="219"/>
        <v>2983.4270833333344</v>
      </c>
    </row>
    <row r="840" spans="10:26" x14ac:dyDescent="0.25">
      <c r="J840">
        <v>8266038</v>
      </c>
      <c r="K840">
        <f t="shared" si="221"/>
        <v>0.17220912499999999</v>
      </c>
      <c r="L840">
        <v>46040</v>
      </c>
      <c r="M840">
        <f t="shared" si="216"/>
        <v>0.18415999999999999</v>
      </c>
      <c r="N840">
        <f t="shared" si="217"/>
        <v>1.1950875E-2</v>
      </c>
      <c r="O840" s="3">
        <f t="shared" si="218"/>
        <v>2987.71875</v>
      </c>
      <c r="P840">
        <f t="shared" si="220"/>
        <v>0</v>
      </c>
      <c r="Q840">
        <f t="shared" si="219"/>
        <v>2987.71875</v>
      </c>
    </row>
    <row r="841" spans="10:26" x14ac:dyDescent="0.25">
      <c r="J841">
        <v>8283290</v>
      </c>
      <c r="K841">
        <f t="shared" si="221"/>
        <v>0.17256854166666666</v>
      </c>
      <c r="L841">
        <v>45921</v>
      </c>
      <c r="M841">
        <f t="shared" si="216"/>
        <v>0.18368399999999999</v>
      </c>
      <c r="N841">
        <f t="shared" si="217"/>
        <v>1.1115458333333328E-2</v>
      </c>
      <c r="O841" s="3">
        <f t="shared" si="218"/>
        <v>2778.8645833333321</v>
      </c>
      <c r="P841">
        <f t="shared" si="220"/>
        <v>-2</v>
      </c>
      <c r="Q841">
        <f t="shared" si="219"/>
        <v>2978.8645833333321</v>
      </c>
      <c r="T841" t="e" cm="1">
        <f t="array" ref="T841">#REF!</f>
        <v>#REF!</v>
      </c>
    </row>
    <row r="842" spans="10:26" x14ac:dyDescent="0.25">
      <c r="J842">
        <v>8184622</v>
      </c>
      <c r="K842">
        <f t="shared" si="221"/>
        <v>0.17051295833333333</v>
      </c>
      <c r="L842">
        <v>45619</v>
      </c>
      <c r="M842">
        <f t="shared" ref="M842:M905" si="222">L842/250000</f>
        <v>0.182476</v>
      </c>
      <c r="N842">
        <f t="shared" ref="N842:N905" si="223">M842-K842</f>
        <v>1.1963041666666674E-2</v>
      </c>
      <c r="O842" s="3">
        <f t="shared" ref="O842:O905" si="224">N842*250000</f>
        <v>2990.7604166666683</v>
      </c>
      <c r="P842">
        <f t="shared" si="220"/>
        <v>0</v>
      </c>
      <c r="Q842">
        <f t="shared" ref="Q842:Q905" si="225">O842-P842*100</f>
        <v>2990.7604166666683</v>
      </c>
    </row>
    <row r="843" spans="10:26" x14ac:dyDescent="0.25">
      <c r="J843">
        <v>8201864</v>
      </c>
      <c r="K843">
        <f t="shared" si="221"/>
        <v>0.17087216666666666</v>
      </c>
      <c r="L843">
        <v>45293</v>
      </c>
      <c r="M843">
        <f t="shared" si="222"/>
        <v>0.181172</v>
      </c>
      <c r="N843">
        <f t="shared" si="223"/>
        <v>1.0299833333333341E-2</v>
      </c>
      <c r="O843" s="3">
        <f t="shared" si="224"/>
        <v>2574.9583333333353</v>
      </c>
      <c r="P843">
        <f t="shared" si="220"/>
        <v>-4</v>
      </c>
      <c r="Q843">
        <f t="shared" si="225"/>
        <v>2974.9583333333353</v>
      </c>
      <c r="S843">
        <v>8247442</v>
      </c>
      <c r="T843">
        <f>S843/48000000</f>
        <v>0.17182170833333332</v>
      </c>
      <c r="U843">
        <v>45429</v>
      </c>
      <c r="V843">
        <f>U843/250000</f>
        <v>0.18171599999999999</v>
      </c>
      <c r="W843">
        <f>V843-T843</f>
        <v>9.8942916666666658E-3</v>
      </c>
      <c r="X843" s="3">
        <f>W843*250000</f>
        <v>2473.5729166666665</v>
      </c>
      <c r="Y843">
        <f>ROUND((X843 - 2993) / 100, 0)</f>
        <v>-5</v>
      </c>
      <c r="Z843">
        <f>X843-Y843*100</f>
        <v>2973.5729166666665</v>
      </c>
    </row>
    <row r="844" spans="10:26" x14ac:dyDescent="0.25">
      <c r="J844">
        <v>8057626</v>
      </c>
      <c r="K844">
        <f t="shared" si="221"/>
        <v>0.16786720833333332</v>
      </c>
      <c r="L844">
        <v>44966</v>
      </c>
      <c r="M844">
        <f t="shared" si="222"/>
        <v>0.179864</v>
      </c>
      <c r="N844">
        <f t="shared" si="223"/>
        <v>1.1996791666666673E-2</v>
      </c>
      <c r="O844" s="3">
        <f t="shared" si="224"/>
        <v>2999.1979166666683</v>
      </c>
      <c r="P844">
        <f t="shared" si="220"/>
        <v>0</v>
      </c>
      <c r="Q844">
        <f t="shared" si="225"/>
        <v>2999.1979166666683</v>
      </c>
    </row>
    <row r="845" spans="10:26" x14ac:dyDescent="0.25">
      <c r="J845">
        <v>8076378</v>
      </c>
      <c r="K845">
        <f t="shared" si="221"/>
        <v>0.168257875</v>
      </c>
      <c r="L845">
        <v>44847</v>
      </c>
      <c r="M845">
        <f t="shared" si="222"/>
        <v>0.17938799999999999</v>
      </c>
      <c r="N845">
        <f t="shared" si="223"/>
        <v>1.1130124999999991E-2</v>
      </c>
      <c r="O845" s="3">
        <f t="shared" si="224"/>
        <v>2782.5312499999977</v>
      </c>
      <c r="P845">
        <f t="shared" si="220"/>
        <v>-2</v>
      </c>
      <c r="Q845">
        <f t="shared" si="225"/>
        <v>2982.5312499999977</v>
      </c>
    </row>
    <row r="846" spans="10:26" x14ac:dyDescent="0.25">
      <c r="J846">
        <v>8093632</v>
      </c>
      <c r="K846">
        <f t="shared" si="221"/>
        <v>0.16861733333333334</v>
      </c>
      <c r="L846">
        <v>45146</v>
      </c>
      <c r="M846">
        <f t="shared" si="222"/>
        <v>0.18058399999999999</v>
      </c>
      <c r="N846">
        <f t="shared" si="223"/>
        <v>1.1966666666666653E-2</v>
      </c>
      <c r="O846" s="3">
        <f t="shared" si="224"/>
        <v>2991.6666666666633</v>
      </c>
      <c r="P846">
        <f t="shared" si="220"/>
        <v>0</v>
      </c>
      <c r="Q846">
        <f t="shared" si="225"/>
        <v>2991.6666666666633</v>
      </c>
    </row>
    <row r="847" spans="10:26" x14ac:dyDescent="0.25">
      <c r="J847">
        <v>8110880</v>
      </c>
      <c r="K847">
        <f t="shared" si="221"/>
        <v>0.16897666666666666</v>
      </c>
      <c r="L847">
        <v>45235</v>
      </c>
      <c r="M847">
        <f t="shared" si="222"/>
        <v>0.18093999999999999</v>
      </c>
      <c r="N847">
        <f t="shared" si="223"/>
        <v>1.1963333333333326E-2</v>
      </c>
      <c r="O847" s="3">
        <f t="shared" si="224"/>
        <v>2990.8333333333317</v>
      </c>
      <c r="P847">
        <f t="shared" si="220"/>
        <v>0</v>
      </c>
      <c r="Q847">
        <f t="shared" si="225"/>
        <v>2990.8333333333317</v>
      </c>
    </row>
    <row r="848" spans="10:26" x14ac:dyDescent="0.25">
      <c r="J848">
        <v>8128136</v>
      </c>
      <c r="K848">
        <f t="shared" si="221"/>
        <v>0.16933616666666668</v>
      </c>
      <c r="L848">
        <v>45117</v>
      </c>
      <c r="M848">
        <f t="shared" si="222"/>
        <v>0.18046799999999999</v>
      </c>
      <c r="N848">
        <f t="shared" si="223"/>
        <v>1.1131833333333313E-2</v>
      </c>
      <c r="O848" s="3">
        <f t="shared" si="224"/>
        <v>2782.9583333333285</v>
      </c>
      <c r="P848">
        <f t="shared" si="220"/>
        <v>-2</v>
      </c>
      <c r="Q848">
        <f t="shared" si="225"/>
        <v>2982.9583333333285</v>
      </c>
    </row>
    <row r="849" spans="10:17" x14ac:dyDescent="0.25">
      <c r="J849">
        <v>8145388</v>
      </c>
      <c r="K849">
        <f t="shared" si="221"/>
        <v>0.16969558333333334</v>
      </c>
      <c r="L849">
        <v>45311</v>
      </c>
      <c r="M849">
        <f t="shared" si="222"/>
        <v>0.18124399999999999</v>
      </c>
      <c r="N849">
        <f t="shared" si="223"/>
        <v>1.1548416666666644E-2</v>
      </c>
      <c r="O849" s="3">
        <f t="shared" si="224"/>
        <v>2887.1041666666611</v>
      </c>
      <c r="P849">
        <f t="shared" si="220"/>
        <v>-1</v>
      </c>
      <c r="Q849">
        <f t="shared" si="225"/>
        <v>2987.1041666666611</v>
      </c>
    </row>
    <row r="850" spans="10:17" x14ac:dyDescent="0.25">
      <c r="J850">
        <v>8162640</v>
      </c>
      <c r="K850">
        <f t="shared" si="221"/>
        <v>0.17005500000000001</v>
      </c>
      <c r="L850">
        <v>45505</v>
      </c>
      <c r="M850">
        <f t="shared" si="222"/>
        <v>0.18201999999999999</v>
      </c>
      <c r="N850">
        <f t="shared" si="223"/>
        <v>1.1964999999999976E-2</v>
      </c>
      <c r="O850" s="3">
        <f t="shared" si="224"/>
        <v>2991.2499999999941</v>
      </c>
      <c r="P850">
        <f t="shared" si="220"/>
        <v>0</v>
      </c>
      <c r="Q850">
        <f t="shared" si="225"/>
        <v>2991.2499999999941</v>
      </c>
    </row>
    <row r="851" spans="10:17" x14ac:dyDescent="0.25">
      <c r="J851">
        <v>8179882</v>
      </c>
      <c r="K851">
        <f t="shared" si="221"/>
        <v>0.17041420833333334</v>
      </c>
      <c r="L851">
        <v>45595</v>
      </c>
      <c r="M851">
        <f t="shared" si="222"/>
        <v>0.18237999999999999</v>
      </c>
      <c r="N851">
        <f t="shared" si="223"/>
        <v>1.1965791666666642E-2</v>
      </c>
      <c r="O851" s="3">
        <f t="shared" si="224"/>
        <v>2991.4479166666606</v>
      </c>
      <c r="P851">
        <f t="shared" si="220"/>
        <v>0</v>
      </c>
      <c r="Q851">
        <f t="shared" si="225"/>
        <v>2991.4479166666606</v>
      </c>
    </row>
    <row r="852" spans="10:17" x14ac:dyDescent="0.25">
      <c r="J852">
        <v>8037144</v>
      </c>
      <c r="K852">
        <f t="shared" si="221"/>
        <v>0.16744049999999999</v>
      </c>
      <c r="L852">
        <v>44747</v>
      </c>
      <c r="M852">
        <f t="shared" si="222"/>
        <v>0.17898800000000001</v>
      </c>
      <c r="N852">
        <f t="shared" si="223"/>
        <v>1.1547500000000016E-2</v>
      </c>
      <c r="O852" s="3">
        <f t="shared" si="224"/>
        <v>2886.8750000000041</v>
      </c>
      <c r="P852">
        <f t="shared" si="220"/>
        <v>-1</v>
      </c>
      <c r="Q852">
        <f t="shared" si="225"/>
        <v>2986.8750000000041</v>
      </c>
    </row>
    <row r="853" spans="10:17" x14ac:dyDescent="0.25">
      <c r="J853">
        <v>8054992</v>
      </c>
      <c r="K853">
        <f t="shared" si="221"/>
        <v>0.16781233333333334</v>
      </c>
      <c r="L853">
        <v>44941</v>
      </c>
      <c r="M853">
        <f t="shared" si="222"/>
        <v>0.17976400000000001</v>
      </c>
      <c r="N853">
        <f t="shared" si="223"/>
        <v>1.1951666666666666E-2</v>
      </c>
      <c r="O853" s="3">
        <f t="shared" si="224"/>
        <v>2987.9166666666665</v>
      </c>
      <c r="P853">
        <f t="shared" si="220"/>
        <v>0</v>
      </c>
      <c r="Q853">
        <f t="shared" si="225"/>
        <v>2987.9166666666665</v>
      </c>
    </row>
    <row r="854" spans="10:17" x14ac:dyDescent="0.25">
      <c r="J854">
        <v>8072242</v>
      </c>
      <c r="K854">
        <f t="shared" si="221"/>
        <v>0.16817170833333334</v>
      </c>
      <c r="L854">
        <v>44823</v>
      </c>
      <c r="M854">
        <f t="shared" si="222"/>
        <v>0.17929200000000001</v>
      </c>
      <c r="N854">
        <f t="shared" si="223"/>
        <v>1.1120291666666671E-2</v>
      </c>
      <c r="O854" s="3">
        <f t="shared" si="224"/>
        <v>2780.0729166666679</v>
      </c>
      <c r="P854">
        <f t="shared" si="220"/>
        <v>-2</v>
      </c>
      <c r="Q854">
        <f t="shared" si="225"/>
        <v>2980.0729166666679</v>
      </c>
    </row>
    <row r="855" spans="10:17" x14ac:dyDescent="0.25">
      <c r="J855">
        <v>8089494</v>
      </c>
      <c r="K855">
        <f t="shared" si="221"/>
        <v>0.168531125</v>
      </c>
      <c r="L855">
        <v>45017</v>
      </c>
      <c r="M855">
        <f t="shared" si="222"/>
        <v>0.18006800000000001</v>
      </c>
      <c r="N855">
        <f t="shared" si="223"/>
        <v>1.1536875000000002E-2</v>
      </c>
      <c r="O855" s="3">
        <f t="shared" si="224"/>
        <v>2884.2187500000005</v>
      </c>
      <c r="P855">
        <f t="shared" si="220"/>
        <v>-1</v>
      </c>
      <c r="Q855">
        <f t="shared" si="225"/>
        <v>2984.2187500000005</v>
      </c>
    </row>
    <row r="856" spans="10:17" x14ac:dyDescent="0.25">
      <c r="J856">
        <v>8106748</v>
      </c>
      <c r="K856">
        <f t="shared" si="221"/>
        <v>0.16889058333333334</v>
      </c>
      <c r="L856">
        <v>45107</v>
      </c>
      <c r="M856">
        <f t="shared" si="222"/>
        <v>0.18042800000000001</v>
      </c>
      <c r="N856">
        <f t="shared" si="223"/>
        <v>1.1537416666666661E-2</v>
      </c>
      <c r="O856" s="3">
        <f t="shared" si="224"/>
        <v>2884.3541666666652</v>
      </c>
      <c r="P856">
        <f t="shared" si="220"/>
        <v>-1</v>
      </c>
      <c r="Q856">
        <f t="shared" si="225"/>
        <v>2984.3541666666652</v>
      </c>
    </row>
    <row r="857" spans="10:17" x14ac:dyDescent="0.25">
      <c r="J857">
        <v>8124000</v>
      </c>
      <c r="K857">
        <f t="shared" si="221"/>
        <v>0.16925000000000001</v>
      </c>
      <c r="L857">
        <v>45197</v>
      </c>
      <c r="M857">
        <f t="shared" si="222"/>
        <v>0.180788</v>
      </c>
      <c r="N857">
        <f t="shared" si="223"/>
        <v>1.1537999999999993E-2</v>
      </c>
      <c r="O857" s="3">
        <f t="shared" si="224"/>
        <v>2884.4999999999982</v>
      </c>
      <c r="P857">
        <f t="shared" si="220"/>
        <v>-1</v>
      </c>
      <c r="Q857">
        <f t="shared" si="225"/>
        <v>2984.4999999999982</v>
      </c>
    </row>
    <row r="858" spans="10:17" x14ac:dyDescent="0.25">
      <c r="J858">
        <v>8141252</v>
      </c>
      <c r="K858">
        <f t="shared" si="221"/>
        <v>0.16960941666666668</v>
      </c>
      <c r="L858">
        <v>45287</v>
      </c>
      <c r="M858">
        <f t="shared" si="222"/>
        <v>0.181148</v>
      </c>
      <c r="N858">
        <f t="shared" si="223"/>
        <v>1.1538583333333324E-2</v>
      </c>
      <c r="O858" s="3">
        <f t="shared" si="224"/>
        <v>2884.6458333333312</v>
      </c>
      <c r="P858">
        <f t="shared" si="220"/>
        <v>-1</v>
      </c>
      <c r="Q858">
        <f t="shared" si="225"/>
        <v>2984.6458333333312</v>
      </c>
    </row>
    <row r="859" spans="10:17" x14ac:dyDescent="0.25">
      <c r="J859">
        <v>8158492</v>
      </c>
      <c r="K859">
        <f t="shared" si="221"/>
        <v>0.16996858333333334</v>
      </c>
      <c r="L859">
        <v>45272</v>
      </c>
      <c r="M859">
        <f t="shared" si="222"/>
        <v>0.181088</v>
      </c>
      <c r="N859">
        <f t="shared" si="223"/>
        <v>1.1119416666666659E-2</v>
      </c>
      <c r="O859" s="3">
        <f t="shared" si="224"/>
        <v>2779.8541666666647</v>
      </c>
      <c r="P859">
        <f t="shared" si="220"/>
        <v>-2</v>
      </c>
      <c r="Q859">
        <f t="shared" si="225"/>
        <v>2979.8541666666647</v>
      </c>
    </row>
    <row r="860" spans="10:17" x14ac:dyDescent="0.25">
      <c r="J860">
        <v>8014412</v>
      </c>
      <c r="K860">
        <f t="shared" si="221"/>
        <v>0.16696691666666666</v>
      </c>
      <c r="L860">
        <v>44633</v>
      </c>
      <c r="M860">
        <f t="shared" si="222"/>
        <v>0.178532</v>
      </c>
      <c r="N860">
        <f t="shared" si="223"/>
        <v>1.1565083333333337E-2</v>
      </c>
      <c r="O860" s="3">
        <f t="shared" si="224"/>
        <v>2891.2708333333344</v>
      </c>
      <c r="P860">
        <f t="shared" si="220"/>
        <v>-1</v>
      </c>
      <c r="Q860">
        <f t="shared" si="225"/>
        <v>2991.2708333333344</v>
      </c>
    </row>
    <row r="861" spans="10:17" x14ac:dyDescent="0.25">
      <c r="J861">
        <v>8033010</v>
      </c>
      <c r="K861">
        <f t="shared" si="221"/>
        <v>0.167354375</v>
      </c>
      <c r="L861">
        <v>44723</v>
      </c>
      <c r="M861">
        <f t="shared" si="222"/>
        <v>0.178892</v>
      </c>
      <c r="N861">
        <f t="shared" si="223"/>
        <v>1.1537624999999996E-2</v>
      </c>
      <c r="O861" s="3">
        <f t="shared" si="224"/>
        <v>2884.4062499999991</v>
      </c>
      <c r="P861">
        <f t="shared" si="220"/>
        <v>-1</v>
      </c>
      <c r="Q861">
        <f t="shared" si="225"/>
        <v>2984.4062499999991</v>
      </c>
    </row>
    <row r="862" spans="10:17" x14ac:dyDescent="0.25">
      <c r="J862">
        <v>8050260</v>
      </c>
      <c r="K862">
        <f t="shared" si="221"/>
        <v>0.16771374999999999</v>
      </c>
      <c r="L862">
        <v>44917</v>
      </c>
      <c r="M862">
        <f t="shared" si="222"/>
        <v>0.17966799999999999</v>
      </c>
      <c r="N862">
        <f t="shared" si="223"/>
        <v>1.195425E-2</v>
      </c>
      <c r="O862" s="3">
        <f t="shared" si="224"/>
        <v>2988.5625</v>
      </c>
      <c r="P862">
        <f t="shared" si="220"/>
        <v>0</v>
      </c>
      <c r="Q862">
        <f t="shared" si="225"/>
        <v>2988.5625</v>
      </c>
    </row>
    <row r="863" spans="10:17" x14ac:dyDescent="0.25">
      <c r="J863">
        <v>8067512</v>
      </c>
      <c r="K863">
        <f t="shared" si="221"/>
        <v>0.16807316666666666</v>
      </c>
      <c r="L863">
        <v>44903</v>
      </c>
      <c r="M863">
        <f t="shared" si="222"/>
        <v>0.17961199999999999</v>
      </c>
      <c r="N863">
        <f t="shared" si="223"/>
        <v>1.1538833333333331E-2</v>
      </c>
      <c r="O863" s="3">
        <f t="shared" si="224"/>
        <v>2884.708333333333</v>
      </c>
      <c r="P863">
        <f t="shared" si="220"/>
        <v>-1</v>
      </c>
      <c r="Q863">
        <f t="shared" si="225"/>
        <v>2984.708333333333</v>
      </c>
    </row>
    <row r="864" spans="10:17" x14ac:dyDescent="0.25">
      <c r="J864">
        <v>8084764</v>
      </c>
      <c r="K864">
        <f t="shared" si="221"/>
        <v>0.16843258333333333</v>
      </c>
      <c r="L864">
        <v>44888</v>
      </c>
      <c r="M864">
        <f t="shared" si="222"/>
        <v>0.17955199999999999</v>
      </c>
      <c r="N864">
        <f t="shared" si="223"/>
        <v>1.1119416666666659E-2</v>
      </c>
      <c r="O864" s="3">
        <f t="shared" si="224"/>
        <v>2779.8541666666647</v>
      </c>
      <c r="P864">
        <f t="shared" si="220"/>
        <v>-2</v>
      </c>
      <c r="Q864">
        <f t="shared" si="225"/>
        <v>2979.8541666666647</v>
      </c>
    </row>
    <row r="865" spans="10:17" x14ac:dyDescent="0.25">
      <c r="J865">
        <v>8100672</v>
      </c>
      <c r="K865">
        <f t="shared" si="221"/>
        <v>0.168764</v>
      </c>
      <c r="L865">
        <v>44874</v>
      </c>
      <c r="M865">
        <f t="shared" si="222"/>
        <v>0.17949599999999999</v>
      </c>
      <c r="N865">
        <f t="shared" si="223"/>
        <v>1.0731999999999992E-2</v>
      </c>
      <c r="O865" s="3">
        <f t="shared" si="224"/>
        <v>2682.9999999999977</v>
      </c>
      <c r="P865">
        <f t="shared" si="220"/>
        <v>-3</v>
      </c>
      <c r="Q865">
        <f t="shared" si="225"/>
        <v>2982.9999999999977</v>
      </c>
    </row>
    <row r="866" spans="10:17" x14ac:dyDescent="0.25">
      <c r="J866">
        <v>8119268</v>
      </c>
      <c r="K866">
        <f t="shared" si="221"/>
        <v>0.16915141666666667</v>
      </c>
      <c r="L866">
        <v>45172</v>
      </c>
      <c r="M866">
        <f t="shared" si="222"/>
        <v>0.18068799999999999</v>
      </c>
      <c r="N866">
        <f t="shared" si="223"/>
        <v>1.1536583333333322E-2</v>
      </c>
      <c r="O866" s="3">
        <f t="shared" si="224"/>
        <v>2884.1458333333308</v>
      </c>
      <c r="P866">
        <f t="shared" si="220"/>
        <v>-1</v>
      </c>
      <c r="Q866">
        <f t="shared" si="225"/>
        <v>2984.1458333333308</v>
      </c>
    </row>
    <row r="867" spans="10:17" x14ac:dyDescent="0.25">
      <c r="J867">
        <v>8136508</v>
      </c>
      <c r="K867">
        <f t="shared" si="221"/>
        <v>0.16951058333333333</v>
      </c>
      <c r="L867">
        <v>45366</v>
      </c>
      <c r="M867">
        <f t="shared" si="222"/>
        <v>0.18146399999999999</v>
      </c>
      <c r="N867">
        <f t="shared" si="223"/>
        <v>1.1953416666666661E-2</v>
      </c>
      <c r="O867" s="3">
        <f t="shared" si="224"/>
        <v>2988.3541666666652</v>
      </c>
      <c r="P867">
        <f t="shared" si="220"/>
        <v>0</v>
      </c>
      <c r="Q867">
        <f t="shared" si="225"/>
        <v>2988.3541666666652</v>
      </c>
    </row>
    <row r="868" spans="10:17" x14ac:dyDescent="0.25">
      <c r="J868">
        <v>7993774</v>
      </c>
      <c r="K868">
        <f t="shared" si="221"/>
        <v>0.16653695833333335</v>
      </c>
      <c r="L868">
        <v>44623</v>
      </c>
      <c r="M868">
        <f t="shared" si="222"/>
        <v>0.17849200000000001</v>
      </c>
      <c r="N868">
        <f t="shared" si="223"/>
        <v>1.1955041666666666E-2</v>
      </c>
      <c r="O868" s="3">
        <f t="shared" si="224"/>
        <v>2988.7604166666665</v>
      </c>
      <c r="P868">
        <f t="shared" ref="P868:P931" si="226">ROUND((O868 - 2993) / 100, 0)</f>
        <v>0</v>
      </c>
      <c r="Q868">
        <f t="shared" si="225"/>
        <v>2988.7604166666665</v>
      </c>
    </row>
    <row r="869" spans="10:17" x14ac:dyDescent="0.25">
      <c r="J869">
        <v>8009682</v>
      </c>
      <c r="K869">
        <f t="shared" si="221"/>
        <v>0.16686837500000001</v>
      </c>
      <c r="L869">
        <v>44713</v>
      </c>
      <c r="M869">
        <f t="shared" si="222"/>
        <v>0.17885200000000001</v>
      </c>
      <c r="N869">
        <f t="shared" si="223"/>
        <v>1.1983624999999998E-2</v>
      </c>
      <c r="O869" s="3">
        <f t="shared" si="224"/>
        <v>2995.9062499999995</v>
      </c>
      <c r="P869">
        <f t="shared" si="226"/>
        <v>0</v>
      </c>
      <c r="Q869">
        <f t="shared" si="225"/>
        <v>2995.9062499999995</v>
      </c>
    </row>
    <row r="870" spans="10:17" x14ac:dyDescent="0.25">
      <c r="J870">
        <v>8025782</v>
      </c>
      <c r="K870">
        <f t="shared" si="221"/>
        <v>0.16720379166666666</v>
      </c>
      <c r="L870">
        <v>44803</v>
      </c>
      <c r="M870">
        <f t="shared" si="222"/>
        <v>0.17921200000000001</v>
      </c>
      <c r="N870">
        <f t="shared" si="223"/>
        <v>1.2008208333333353E-2</v>
      </c>
      <c r="O870" s="3">
        <f t="shared" si="224"/>
        <v>3002.0520833333385</v>
      </c>
      <c r="P870">
        <f t="shared" si="226"/>
        <v>0</v>
      </c>
      <c r="Q870">
        <f t="shared" si="225"/>
        <v>3002.0520833333385</v>
      </c>
    </row>
    <row r="871" spans="10:17" x14ac:dyDescent="0.25">
      <c r="J871">
        <v>8045528</v>
      </c>
      <c r="K871">
        <f t="shared" si="221"/>
        <v>0.16761516666666668</v>
      </c>
      <c r="L871">
        <v>44684</v>
      </c>
      <c r="M871">
        <f t="shared" si="222"/>
        <v>0.17873600000000001</v>
      </c>
      <c r="N871">
        <f t="shared" si="223"/>
        <v>1.112083333333333E-2</v>
      </c>
      <c r="O871" s="3">
        <f t="shared" si="224"/>
        <v>2780.2083333333326</v>
      </c>
      <c r="P871">
        <f t="shared" si="226"/>
        <v>-2</v>
      </c>
      <c r="Q871">
        <f t="shared" si="225"/>
        <v>2980.2083333333326</v>
      </c>
    </row>
    <row r="872" spans="10:17" x14ac:dyDescent="0.25">
      <c r="J872">
        <v>8181350</v>
      </c>
      <c r="K872">
        <f t="shared" si="221"/>
        <v>0.17044479166666668</v>
      </c>
      <c r="L872">
        <v>45495</v>
      </c>
      <c r="M872">
        <f t="shared" si="222"/>
        <v>0.18198</v>
      </c>
      <c r="N872">
        <f t="shared" si="223"/>
        <v>1.1535208333333324E-2</v>
      </c>
      <c r="O872" s="3">
        <f t="shared" si="224"/>
        <v>2883.8020833333312</v>
      </c>
      <c r="P872">
        <f t="shared" si="226"/>
        <v>-1</v>
      </c>
      <c r="Q872">
        <f t="shared" si="225"/>
        <v>2983.8020833333312</v>
      </c>
    </row>
    <row r="873" spans="10:17" x14ac:dyDescent="0.25">
      <c r="J873">
        <v>8197450</v>
      </c>
      <c r="K873">
        <f t="shared" si="221"/>
        <v>0.17078020833333332</v>
      </c>
      <c r="L873">
        <v>45689</v>
      </c>
      <c r="M873">
        <f t="shared" si="222"/>
        <v>0.182756</v>
      </c>
      <c r="N873">
        <f t="shared" si="223"/>
        <v>1.197579166666668E-2</v>
      </c>
      <c r="O873" s="3">
        <f t="shared" si="224"/>
        <v>2993.9479166666702</v>
      </c>
      <c r="P873">
        <f t="shared" si="226"/>
        <v>0</v>
      </c>
      <c r="Q873">
        <f t="shared" si="225"/>
        <v>2993.9479166666702</v>
      </c>
    </row>
    <row r="874" spans="10:17" x14ac:dyDescent="0.25">
      <c r="J874">
        <v>8215860</v>
      </c>
      <c r="K874">
        <f t="shared" si="221"/>
        <v>0.17116375</v>
      </c>
      <c r="L874">
        <v>45675</v>
      </c>
      <c r="M874">
        <f t="shared" si="222"/>
        <v>0.1827</v>
      </c>
      <c r="N874">
        <f t="shared" si="223"/>
        <v>1.1536249999999998E-2</v>
      </c>
      <c r="O874" s="3">
        <f t="shared" si="224"/>
        <v>2884.0624999999995</v>
      </c>
      <c r="P874">
        <f t="shared" si="226"/>
        <v>-1</v>
      </c>
      <c r="Q874">
        <f t="shared" si="225"/>
        <v>2984.0624999999995</v>
      </c>
    </row>
    <row r="875" spans="10:17" x14ac:dyDescent="0.25">
      <c r="J875">
        <v>8233096</v>
      </c>
      <c r="K875">
        <f t="shared" si="221"/>
        <v>0.17152283333333335</v>
      </c>
      <c r="L875">
        <v>45869</v>
      </c>
      <c r="M875">
        <f t="shared" si="222"/>
        <v>0.183476</v>
      </c>
      <c r="N875">
        <f t="shared" si="223"/>
        <v>1.1953166666666654E-2</v>
      </c>
      <c r="O875" s="3">
        <f t="shared" si="224"/>
        <v>2988.2916666666633</v>
      </c>
      <c r="P875">
        <f t="shared" si="226"/>
        <v>0</v>
      </c>
      <c r="Q875">
        <f t="shared" si="225"/>
        <v>2988.2916666666633</v>
      </c>
    </row>
    <row r="876" spans="10:17" x14ac:dyDescent="0.25">
      <c r="J876">
        <v>8090358</v>
      </c>
      <c r="K876">
        <f t="shared" si="221"/>
        <v>0.16854912499999999</v>
      </c>
      <c r="L876">
        <v>45125</v>
      </c>
      <c r="M876">
        <f t="shared" si="222"/>
        <v>0.18049999999999999</v>
      </c>
      <c r="N876">
        <f t="shared" si="223"/>
        <v>1.1950875E-2</v>
      </c>
      <c r="O876" s="3">
        <f t="shared" si="224"/>
        <v>2987.71875</v>
      </c>
      <c r="P876">
        <f t="shared" si="226"/>
        <v>0</v>
      </c>
      <c r="Q876">
        <f t="shared" si="225"/>
        <v>2987.71875</v>
      </c>
    </row>
    <row r="877" spans="10:17" x14ac:dyDescent="0.25">
      <c r="J877">
        <v>8107612</v>
      </c>
      <c r="K877">
        <f t="shared" si="221"/>
        <v>0.16890858333333333</v>
      </c>
      <c r="L877">
        <v>45215</v>
      </c>
      <c r="M877">
        <f t="shared" si="222"/>
        <v>0.18085999999999999</v>
      </c>
      <c r="N877">
        <f t="shared" si="223"/>
        <v>1.1951416666666659E-2</v>
      </c>
      <c r="O877" s="3">
        <f t="shared" si="224"/>
        <v>2987.8541666666647</v>
      </c>
      <c r="P877">
        <f t="shared" si="226"/>
        <v>0</v>
      </c>
      <c r="Q877">
        <f t="shared" si="225"/>
        <v>2987.8541666666647</v>
      </c>
    </row>
    <row r="878" spans="10:17" x14ac:dyDescent="0.25">
      <c r="J878">
        <v>8123710</v>
      </c>
      <c r="K878">
        <f t="shared" si="221"/>
        <v>0.16924395833333333</v>
      </c>
      <c r="L878">
        <v>44993</v>
      </c>
      <c r="M878">
        <f t="shared" si="222"/>
        <v>0.17997199999999999</v>
      </c>
      <c r="N878">
        <f t="shared" si="223"/>
        <v>1.072804166666666E-2</v>
      </c>
      <c r="O878" s="3">
        <f t="shared" si="224"/>
        <v>2682.0104166666652</v>
      </c>
      <c r="P878">
        <f t="shared" si="226"/>
        <v>-3</v>
      </c>
      <c r="Q878">
        <f t="shared" si="225"/>
        <v>2982.0104166666652</v>
      </c>
    </row>
    <row r="879" spans="10:17" x14ac:dyDescent="0.25">
      <c r="J879">
        <v>8142116</v>
      </c>
      <c r="K879">
        <f t="shared" si="221"/>
        <v>0.16962741666666667</v>
      </c>
      <c r="L879">
        <v>45395</v>
      </c>
      <c r="M879">
        <f t="shared" si="222"/>
        <v>0.18157999999999999</v>
      </c>
      <c r="N879">
        <f t="shared" si="223"/>
        <v>1.1952583333333322E-2</v>
      </c>
      <c r="O879" s="3">
        <f t="shared" si="224"/>
        <v>2988.1458333333303</v>
      </c>
      <c r="P879">
        <f t="shared" si="226"/>
        <v>0</v>
      </c>
      <c r="Q879">
        <f t="shared" si="225"/>
        <v>2988.1458333333303</v>
      </c>
    </row>
    <row r="880" spans="10:17" x14ac:dyDescent="0.25">
      <c r="J880">
        <v>8318206</v>
      </c>
      <c r="K880">
        <f t="shared" si="221"/>
        <v>0.17329595833333333</v>
      </c>
      <c r="L880">
        <v>46214</v>
      </c>
      <c r="M880">
        <f t="shared" si="222"/>
        <v>0.18485599999999999</v>
      </c>
      <c r="N880">
        <f t="shared" si="223"/>
        <v>1.1560041666666659E-2</v>
      </c>
      <c r="O880" s="3">
        <f t="shared" si="224"/>
        <v>2890.0104166666647</v>
      </c>
      <c r="P880">
        <f t="shared" si="226"/>
        <v>-1</v>
      </c>
      <c r="Q880">
        <f t="shared" si="225"/>
        <v>2990.0104166666647</v>
      </c>
    </row>
    <row r="881" spans="10:17" x14ac:dyDescent="0.25">
      <c r="J881">
        <v>8336608</v>
      </c>
      <c r="K881">
        <f t="shared" si="221"/>
        <v>0.17367933333333332</v>
      </c>
      <c r="L881">
        <v>46304</v>
      </c>
      <c r="M881">
        <f t="shared" si="222"/>
        <v>0.18521599999999999</v>
      </c>
      <c r="N881">
        <f t="shared" si="223"/>
        <v>1.1536666666666667E-2</v>
      </c>
      <c r="O881" s="3">
        <f t="shared" si="224"/>
        <v>2884.166666666667</v>
      </c>
      <c r="P881">
        <f t="shared" si="226"/>
        <v>-1</v>
      </c>
      <c r="Q881">
        <f t="shared" si="225"/>
        <v>2984.166666666667</v>
      </c>
    </row>
    <row r="882" spans="10:17" x14ac:dyDescent="0.25">
      <c r="J882">
        <v>8352710</v>
      </c>
      <c r="K882">
        <f t="shared" si="221"/>
        <v>0.17401479166666667</v>
      </c>
      <c r="L882">
        <v>46498</v>
      </c>
      <c r="M882">
        <f t="shared" si="222"/>
        <v>0.18599199999999999</v>
      </c>
      <c r="N882">
        <f t="shared" si="223"/>
        <v>1.1977208333333322E-2</v>
      </c>
      <c r="O882" s="3">
        <f t="shared" si="224"/>
        <v>2994.3020833333308</v>
      </c>
      <c r="P882">
        <f t="shared" si="226"/>
        <v>0</v>
      </c>
      <c r="Q882">
        <f t="shared" si="225"/>
        <v>2994.3020833333308</v>
      </c>
    </row>
    <row r="883" spans="10:17" x14ac:dyDescent="0.25">
      <c r="J883">
        <v>8371104</v>
      </c>
      <c r="K883">
        <f t="shared" si="221"/>
        <v>0.174398</v>
      </c>
      <c r="L883">
        <v>46275</v>
      </c>
      <c r="M883">
        <f t="shared" si="222"/>
        <v>0.18509999999999999</v>
      </c>
      <c r="N883">
        <f t="shared" si="223"/>
        <v>1.0701999999999989E-2</v>
      </c>
      <c r="O883" s="3">
        <f t="shared" si="224"/>
        <v>2675.4999999999973</v>
      </c>
      <c r="P883">
        <f t="shared" si="226"/>
        <v>-3</v>
      </c>
      <c r="Q883">
        <f t="shared" si="225"/>
        <v>2975.4999999999973</v>
      </c>
    </row>
    <row r="884" spans="10:17" x14ac:dyDescent="0.25">
      <c r="J884">
        <v>8228366</v>
      </c>
      <c r="K884">
        <f t="shared" si="221"/>
        <v>0.17142429166666667</v>
      </c>
      <c r="L884">
        <v>45844</v>
      </c>
      <c r="M884">
        <f t="shared" si="222"/>
        <v>0.18337600000000001</v>
      </c>
      <c r="N884">
        <f t="shared" si="223"/>
        <v>1.1951708333333338E-2</v>
      </c>
      <c r="O884" s="3">
        <f t="shared" si="224"/>
        <v>2987.9270833333344</v>
      </c>
      <c r="P884">
        <f t="shared" si="226"/>
        <v>0</v>
      </c>
      <c r="Q884">
        <f t="shared" si="225"/>
        <v>2987.9270833333344</v>
      </c>
    </row>
    <row r="885" spans="10:17" x14ac:dyDescent="0.25">
      <c r="J885">
        <v>8244468</v>
      </c>
      <c r="K885">
        <f t="shared" si="221"/>
        <v>0.17175974999999999</v>
      </c>
      <c r="L885">
        <v>45934</v>
      </c>
      <c r="M885">
        <f t="shared" si="222"/>
        <v>0.18373600000000001</v>
      </c>
      <c r="N885">
        <f t="shared" si="223"/>
        <v>1.1976250000000022E-2</v>
      </c>
      <c r="O885" s="3">
        <f t="shared" si="224"/>
        <v>2994.0625000000055</v>
      </c>
      <c r="P885">
        <f t="shared" si="226"/>
        <v>0</v>
      </c>
      <c r="Q885">
        <f t="shared" si="225"/>
        <v>2994.0625000000055</v>
      </c>
    </row>
    <row r="886" spans="10:17" x14ac:dyDescent="0.25">
      <c r="J886">
        <v>8262870</v>
      </c>
      <c r="K886">
        <f t="shared" ref="K886:K916" si="227">J886/48000000</f>
        <v>0.17214312500000001</v>
      </c>
      <c r="L886">
        <v>46024</v>
      </c>
      <c r="M886">
        <f t="shared" si="222"/>
        <v>0.18409600000000001</v>
      </c>
      <c r="N886">
        <f t="shared" si="223"/>
        <v>1.1952875000000002E-2</v>
      </c>
      <c r="O886" s="3">
        <f t="shared" si="224"/>
        <v>2988.2187500000005</v>
      </c>
      <c r="P886">
        <f t="shared" si="226"/>
        <v>0</v>
      </c>
      <c r="Q886">
        <f t="shared" si="225"/>
        <v>2988.2187500000005</v>
      </c>
    </row>
    <row r="887" spans="10:17" x14ac:dyDescent="0.25">
      <c r="J887">
        <v>8280124</v>
      </c>
      <c r="K887">
        <f t="shared" si="227"/>
        <v>0.17250258333333332</v>
      </c>
      <c r="L887">
        <v>46010</v>
      </c>
      <c r="M887">
        <f t="shared" si="222"/>
        <v>0.18404000000000001</v>
      </c>
      <c r="N887">
        <f t="shared" si="223"/>
        <v>1.1537416666666689E-2</v>
      </c>
      <c r="O887" s="3">
        <f t="shared" si="224"/>
        <v>2884.3541666666724</v>
      </c>
      <c r="P887">
        <f t="shared" si="226"/>
        <v>-1</v>
      </c>
      <c r="Q887">
        <f t="shared" si="225"/>
        <v>2984.3541666666724</v>
      </c>
    </row>
    <row r="888" spans="10:17" x14ac:dyDescent="0.25">
      <c r="J888">
        <v>8297376</v>
      </c>
      <c r="K888">
        <f t="shared" si="227"/>
        <v>0.17286199999999999</v>
      </c>
      <c r="L888">
        <v>46204</v>
      </c>
      <c r="M888">
        <f t="shared" si="222"/>
        <v>0.18481600000000001</v>
      </c>
      <c r="N888">
        <f t="shared" si="223"/>
        <v>1.195400000000002E-2</v>
      </c>
      <c r="O888" s="3">
        <f t="shared" si="224"/>
        <v>2988.500000000005</v>
      </c>
      <c r="P888">
        <f t="shared" si="226"/>
        <v>0</v>
      </c>
      <c r="Q888">
        <f t="shared" si="225"/>
        <v>2988.500000000005</v>
      </c>
    </row>
    <row r="889" spans="10:17" x14ac:dyDescent="0.25">
      <c r="J889">
        <v>8314626</v>
      </c>
      <c r="K889">
        <f t="shared" si="227"/>
        <v>0.17322137500000001</v>
      </c>
      <c r="L889">
        <v>46294</v>
      </c>
      <c r="M889">
        <f t="shared" si="222"/>
        <v>0.18517600000000001</v>
      </c>
      <c r="N889">
        <f t="shared" si="223"/>
        <v>1.1954624999999997E-2</v>
      </c>
      <c r="O889" s="3">
        <f t="shared" si="224"/>
        <v>2988.6562499999991</v>
      </c>
      <c r="P889">
        <f t="shared" si="226"/>
        <v>0</v>
      </c>
      <c r="Q889">
        <f t="shared" si="225"/>
        <v>2988.6562499999991</v>
      </c>
    </row>
    <row r="890" spans="10:17" x14ac:dyDescent="0.25">
      <c r="J890">
        <v>8331878</v>
      </c>
      <c r="K890">
        <f t="shared" si="227"/>
        <v>0.17358079166666668</v>
      </c>
      <c r="L890">
        <v>46384</v>
      </c>
      <c r="M890">
        <f t="shared" si="222"/>
        <v>0.18553600000000001</v>
      </c>
      <c r="N890">
        <f t="shared" si="223"/>
        <v>1.1955208333333328E-2</v>
      </c>
      <c r="O890" s="3">
        <f t="shared" si="224"/>
        <v>2988.8020833333321</v>
      </c>
      <c r="P890">
        <f t="shared" si="226"/>
        <v>0</v>
      </c>
      <c r="Q890">
        <f t="shared" si="225"/>
        <v>2988.8020833333321</v>
      </c>
    </row>
    <row r="891" spans="10:17" x14ac:dyDescent="0.25">
      <c r="J891">
        <v>8347968</v>
      </c>
      <c r="K891">
        <f t="shared" si="227"/>
        <v>0.17391599999999999</v>
      </c>
      <c r="L891">
        <v>46474</v>
      </c>
      <c r="M891">
        <f t="shared" si="222"/>
        <v>0.18589600000000001</v>
      </c>
      <c r="N891">
        <f t="shared" si="223"/>
        <v>1.1980000000000018E-2</v>
      </c>
      <c r="O891" s="3">
        <f t="shared" si="224"/>
        <v>2995.0000000000045</v>
      </c>
      <c r="P891">
        <f t="shared" si="226"/>
        <v>0</v>
      </c>
      <c r="Q891">
        <f t="shared" si="225"/>
        <v>2995.0000000000045</v>
      </c>
    </row>
    <row r="892" spans="10:17" x14ac:dyDescent="0.25">
      <c r="J892">
        <v>8206384</v>
      </c>
      <c r="K892">
        <f t="shared" si="227"/>
        <v>0.17096633333333333</v>
      </c>
      <c r="L892">
        <v>45418</v>
      </c>
      <c r="M892">
        <f t="shared" si="222"/>
        <v>0.181672</v>
      </c>
      <c r="N892">
        <f t="shared" si="223"/>
        <v>1.0705666666666669E-2</v>
      </c>
      <c r="O892" s="3">
        <f t="shared" si="224"/>
        <v>2676.4166666666674</v>
      </c>
      <c r="P892">
        <f t="shared" si="226"/>
        <v>-3</v>
      </c>
      <c r="Q892">
        <f t="shared" si="225"/>
        <v>2976.4166666666674</v>
      </c>
    </row>
    <row r="893" spans="10:17" x14ac:dyDescent="0.25">
      <c r="J893">
        <v>8222484</v>
      </c>
      <c r="K893">
        <f t="shared" si="227"/>
        <v>0.17130175</v>
      </c>
      <c r="L893">
        <v>45820</v>
      </c>
      <c r="M893">
        <f t="shared" si="222"/>
        <v>0.18328</v>
      </c>
      <c r="N893">
        <f t="shared" si="223"/>
        <v>1.1978249999999996E-2</v>
      </c>
      <c r="O893" s="3">
        <f t="shared" si="224"/>
        <v>2994.5624999999991</v>
      </c>
      <c r="P893">
        <f t="shared" si="226"/>
        <v>0</v>
      </c>
      <c r="Q893">
        <f t="shared" si="225"/>
        <v>2994.5624999999991</v>
      </c>
    </row>
    <row r="894" spans="10:17" x14ac:dyDescent="0.25">
      <c r="J894">
        <v>8240888</v>
      </c>
      <c r="K894">
        <f t="shared" si="227"/>
        <v>0.17168516666666667</v>
      </c>
      <c r="L894">
        <v>45806</v>
      </c>
      <c r="M894">
        <f t="shared" si="222"/>
        <v>0.183224</v>
      </c>
      <c r="N894">
        <f t="shared" si="223"/>
        <v>1.1538833333333331E-2</v>
      </c>
      <c r="O894" s="3">
        <f t="shared" si="224"/>
        <v>2884.708333333333</v>
      </c>
      <c r="P894">
        <f t="shared" si="226"/>
        <v>-1</v>
      </c>
      <c r="Q894">
        <f t="shared" si="225"/>
        <v>2984.708333333333</v>
      </c>
    </row>
    <row r="895" spans="10:17" x14ac:dyDescent="0.25">
      <c r="J895">
        <v>8256990</v>
      </c>
      <c r="K895">
        <f t="shared" si="227"/>
        <v>0.17202062500000001</v>
      </c>
      <c r="L895">
        <v>45896</v>
      </c>
      <c r="M895">
        <f t="shared" si="222"/>
        <v>0.183584</v>
      </c>
      <c r="N895">
        <f t="shared" si="223"/>
        <v>1.1563374999999987E-2</v>
      </c>
      <c r="O895" s="3">
        <f t="shared" si="224"/>
        <v>2890.8437499999968</v>
      </c>
      <c r="P895">
        <f t="shared" si="226"/>
        <v>-1</v>
      </c>
      <c r="Q895">
        <f t="shared" si="225"/>
        <v>2990.8437499999968</v>
      </c>
    </row>
    <row r="896" spans="10:17" x14ac:dyDescent="0.25">
      <c r="J896">
        <v>8274240</v>
      </c>
      <c r="K896">
        <f t="shared" si="227"/>
        <v>0.17238000000000001</v>
      </c>
      <c r="L896">
        <v>45881</v>
      </c>
      <c r="M896">
        <f t="shared" si="222"/>
        <v>0.18352399999999999</v>
      </c>
      <c r="N896">
        <f t="shared" si="223"/>
        <v>1.1143999999999987E-2</v>
      </c>
      <c r="O896" s="3">
        <f t="shared" si="224"/>
        <v>2785.9999999999968</v>
      </c>
      <c r="P896">
        <f t="shared" si="226"/>
        <v>-2</v>
      </c>
      <c r="Q896">
        <f t="shared" si="225"/>
        <v>2985.9999999999968</v>
      </c>
    </row>
    <row r="897" spans="10:17" x14ac:dyDescent="0.25">
      <c r="J897">
        <v>8292642</v>
      </c>
      <c r="K897">
        <f t="shared" si="227"/>
        <v>0.172763375</v>
      </c>
      <c r="L897">
        <v>46075</v>
      </c>
      <c r="M897">
        <f t="shared" si="222"/>
        <v>0.18429999999999999</v>
      </c>
      <c r="N897">
        <f t="shared" si="223"/>
        <v>1.1536624999999995E-2</v>
      </c>
      <c r="O897" s="3">
        <f t="shared" si="224"/>
        <v>2884.1562499999986</v>
      </c>
      <c r="P897">
        <f t="shared" si="226"/>
        <v>-1</v>
      </c>
      <c r="Q897">
        <f t="shared" si="225"/>
        <v>2984.1562499999986</v>
      </c>
    </row>
    <row r="898" spans="10:17" x14ac:dyDescent="0.25">
      <c r="J898">
        <v>8309896</v>
      </c>
      <c r="K898">
        <f t="shared" si="227"/>
        <v>0.17312283333333334</v>
      </c>
      <c r="L898">
        <v>46165</v>
      </c>
      <c r="M898">
        <f t="shared" si="222"/>
        <v>0.18465999999999999</v>
      </c>
      <c r="N898">
        <f t="shared" si="223"/>
        <v>1.1537166666666654E-2</v>
      </c>
      <c r="O898" s="3">
        <f t="shared" si="224"/>
        <v>2884.2916666666633</v>
      </c>
      <c r="P898">
        <f t="shared" si="226"/>
        <v>-1</v>
      </c>
      <c r="Q898">
        <f t="shared" si="225"/>
        <v>2984.2916666666633</v>
      </c>
    </row>
    <row r="899" spans="10:17" x14ac:dyDescent="0.25">
      <c r="J899">
        <v>8327136</v>
      </c>
      <c r="K899">
        <f t="shared" si="227"/>
        <v>0.173482</v>
      </c>
      <c r="L899">
        <v>46359</v>
      </c>
      <c r="M899">
        <f t="shared" si="222"/>
        <v>0.18543599999999999</v>
      </c>
      <c r="N899">
        <f t="shared" si="223"/>
        <v>1.1953999999999992E-2</v>
      </c>
      <c r="O899" s="3">
        <f t="shared" si="224"/>
        <v>2988.4999999999982</v>
      </c>
      <c r="P899">
        <f t="shared" si="226"/>
        <v>0</v>
      </c>
      <c r="Q899">
        <f t="shared" si="225"/>
        <v>2988.4999999999982</v>
      </c>
    </row>
    <row r="900" spans="10:17" x14ac:dyDescent="0.25">
      <c r="J900">
        <v>8184398</v>
      </c>
      <c r="K900">
        <f t="shared" si="227"/>
        <v>0.17050829166666667</v>
      </c>
      <c r="L900">
        <v>45303</v>
      </c>
      <c r="M900">
        <f t="shared" si="222"/>
        <v>0.18121200000000001</v>
      </c>
      <c r="N900">
        <f t="shared" si="223"/>
        <v>1.0703708333333339E-2</v>
      </c>
      <c r="O900" s="3">
        <f t="shared" si="224"/>
        <v>2675.9270833333348</v>
      </c>
      <c r="P900">
        <f t="shared" si="226"/>
        <v>-3</v>
      </c>
      <c r="Q900">
        <f t="shared" si="225"/>
        <v>2975.9270833333348</v>
      </c>
    </row>
    <row r="901" spans="10:17" x14ac:dyDescent="0.25">
      <c r="J901">
        <v>8201654</v>
      </c>
      <c r="K901">
        <f t="shared" si="227"/>
        <v>0.17086779166666666</v>
      </c>
      <c r="L901">
        <v>45393</v>
      </c>
      <c r="M901">
        <f t="shared" si="222"/>
        <v>0.18157200000000001</v>
      </c>
      <c r="N901">
        <f t="shared" si="223"/>
        <v>1.0704208333333354E-2</v>
      </c>
      <c r="O901" s="3">
        <f t="shared" si="224"/>
        <v>2676.0520833333385</v>
      </c>
      <c r="P901">
        <f t="shared" si="226"/>
        <v>-3</v>
      </c>
      <c r="Q901">
        <f t="shared" si="225"/>
        <v>2976.0520833333385</v>
      </c>
    </row>
    <row r="902" spans="10:17" x14ac:dyDescent="0.25">
      <c r="J902">
        <v>8027308</v>
      </c>
      <c r="K902">
        <f t="shared" si="227"/>
        <v>0.16723558333333333</v>
      </c>
      <c r="L902">
        <v>44698</v>
      </c>
      <c r="M902">
        <f t="shared" si="222"/>
        <v>0.17879200000000001</v>
      </c>
      <c r="N902">
        <f t="shared" si="223"/>
        <v>1.155641666666668E-2</v>
      </c>
      <c r="O902" s="3">
        <f t="shared" si="224"/>
        <v>2889.1041666666702</v>
      </c>
      <c r="P902">
        <f t="shared" si="226"/>
        <v>-1</v>
      </c>
      <c r="Q902">
        <f t="shared" si="225"/>
        <v>2989.1041666666702</v>
      </c>
    </row>
    <row r="903" spans="10:17" x14ac:dyDescent="0.25">
      <c r="J903">
        <v>8044564</v>
      </c>
      <c r="K903">
        <f t="shared" si="227"/>
        <v>0.16759508333333334</v>
      </c>
      <c r="L903">
        <v>44892</v>
      </c>
      <c r="M903">
        <f t="shared" si="222"/>
        <v>0.17956800000000001</v>
      </c>
      <c r="N903">
        <f t="shared" si="223"/>
        <v>1.1972916666666666E-2</v>
      </c>
      <c r="O903" s="3">
        <f t="shared" si="224"/>
        <v>2993.2291666666665</v>
      </c>
      <c r="P903">
        <f t="shared" si="226"/>
        <v>0</v>
      </c>
      <c r="Q903">
        <f t="shared" si="225"/>
        <v>2993.2291666666665</v>
      </c>
    </row>
    <row r="904" spans="10:17" x14ac:dyDescent="0.25">
      <c r="J904">
        <v>8061814</v>
      </c>
      <c r="K904">
        <f t="shared" si="227"/>
        <v>0.16795445833333333</v>
      </c>
      <c r="L904">
        <v>44982</v>
      </c>
      <c r="M904">
        <f t="shared" si="222"/>
        <v>0.179928</v>
      </c>
      <c r="N904">
        <f t="shared" si="223"/>
        <v>1.1973541666666671E-2</v>
      </c>
      <c r="O904" s="3">
        <f t="shared" si="224"/>
        <v>2993.3854166666674</v>
      </c>
      <c r="P904">
        <f t="shared" si="226"/>
        <v>0</v>
      </c>
      <c r="Q904">
        <f t="shared" si="225"/>
        <v>2993.3854166666674</v>
      </c>
    </row>
    <row r="905" spans="10:17" x14ac:dyDescent="0.25">
      <c r="J905">
        <v>8080406</v>
      </c>
      <c r="K905">
        <f>J905/48000000</f>
        <v>0.16834179166666666</v>
      </c>
      <c r="L905">
        <v>45072</v>
      </c>
      <c r="M905">
        <f t="shared" si="222"/>
        <v>0.180288</v>
      </c>
      <c r="N905">
        <f t="shared" si="223"/>
        <v>1.1946208333333347E-2</v>
      </c>
      <c r="O905" s="3">
        <f t="shared" si="224"/>
        <v>2986.5520833333367</v>
      </c>
      <c r="P905">
        <f t="shared" si="226"/>
        <v>0</v>
      </c>
      <c r="Q905">
        <f t="shared" si="225"/>
        <v>2986.5520833333367</v>
      </c>
    </row>
    <row r="906" spans="10:17" x14ac:dyDescent="0.25">
      <c r="J906">
        <v>8097654</v>
      </c>
      <c r="K906">
        <f t="shared" si="227"/>
        <v>0.16870112500000001</v>
      </c>
      <c r="L906">
        <v>45057</v>
      </c>
      <c r="M906">
        <f t="shared" ref="M906:M968" si="228">L906/250000</f>
        <v>0.180228</v>
      </c>
      <c r="N906">
        <f t="shared" ref="N906:N956" si="229">M906-K906</f>
        <v>1.1526874999999992E-2</v>
      </c>
      <c r="O906" s="3">
        <f t="shared" ref="O906:O956" si="230">N906*250000</f>
        <v>2881.7187499999982</v>
      </c>
      <c r="P906">
        <f t="shared" si="226"/>
        <v>-1</v>
      </c>
      <c r="Q906">
        <f t="shared" ref="Q906:Q956" si="231">O906-P906*100</f>
        <v>2981.7187499999982</v>
      </c>
    </row>
    <row r="907" spans="10:17" x14ac:dyDescent="0.25">
      <c r="J907">
        <v>8114902</v>
      </c>
      <c r="K907">
        <f t="shared" si="227"/>
        <v>0.16906045833333333</v>
      </c>
      <c r="L907">
        <v>45251</v>
      </c>
      <c r="M907">
        <f t="shared" si="228"/>
        <v>0.181004</v>
      </c>
      <c r="N907">
        <f t="shared" si="229"/>
        <v>1.1943541666666668E-2</v>
      </c>
      <c r="O907" s="3">
        <f t="shared" si="230"/>
        <v>2985.885416666667</v>
      </c>
      <c r="P907">
        <f t="shared" si="226"/>
        <v>0</v>
      </c>
      <c r="Q907">
        <f t="shared" si="231"/>
        <v>2985.885416666667</v>
      </c>
    </row>
    <row r="908" spans="10:17" x14ac:dyDescent="0.25">
      <c r="J908">
        <v>7972164</v>
      </c>
      <c r="K908">
        <f t="shared" si="227"/>
        <v>0.16608675000000001</v>
      </c>
      <c r="L908">
        <v>44195</v>
      </c>
      <c r="M908">
        <f t="shared" si="228"/>
        <v>0.17677999999999999</v>
      </c>
      <c r="N908">
        <f t="shared" si="229"/>
        <v>1.0693249999999987E-2</v>
      </c>
      <c r="O908" s="3">
        <f t="shared" si="230"/>
        <v>2673.3124999999968</v>
      </c>
      <c r="P908">
        <f t="shared" si="226"/>
        <v>-3</v>
      </c>
      <c r="Q908">
        <f t="shared" si="231"/>
        <v>2973.3124999999968</v>
      </c>
    </row>
    <row r="909" spans="10:17" x14ac:dyDescent="0.25">
      <c r="J909">
        <v>7989418</v>
      </c>
      <c r="K909">
        <f t="shared" si="227"/>
        <v>0.16644620833333335</v>
      </c>
      <c r="L909">
        <v>44598</v>
      </c>
      <c r="M909">
        <f t="shared" si="228"/>
        <v>0.178392</v>
      </c>
      <c r="N909">
        <f t="shared" si="229"/>
        <v>1.194579166666665E-2</v>
      </c>
      <c r="O909" s="3">
        <f t="shared" si="230"/>
        <v>2986.4479166666624</v>
      </c>
      <c r="P909">
        <f t="shared" si="226"/>
        <v>0</v>
      </c>
      <c r="Q909">
        <f t="shared" si="231"/>
        <v>2986.4479166666624</v>
      </c>
    </row>
    <row r="910" spans="10:17" x14ac:dyDescent="0.25">
      <c r="J910">
        <v>8006670</v>
      </c>
      <c r="K910">
        <f t="shared" si="227"/>
        <v>0.16680562500000001</v>
      </c>
      <c r="L910">
        <v>44688</v>
      </c>
      <c r="M910">
        <f t="shared" si="228"/>
        <v>0.17875199999999999</v>
      </c>
      <c r="N910">
        <f t="shared" si="229"/>
        <v>1.1946374999999981E-2</v>
      </c>
      <c r="O910" s="3">
        <f t="shared" si="230"/>
        <v>2986.5937499999955</v>
      </c>
      <c r="P910">
        <f t="shared" si="226"/>
        <v>0</v>
      </c>
      <c r="Q910">
        <f t="shared" si="231"/>
        <v>2986.5937499999955</v>
      </c>
    </row>
    <row r="911" spans="10:17" x14ac:dyDescent="0.25">
      <c r="J911">
        <v>8021426</v>
      </c>
      <c r="K911">
        <f t="shared" si="227"/>
        <v>0.16711304166666666</v>
      </c>
      <c r="L911">
        <v>44777</v>
      </c>
      <c r="M911">
        <f t="shared" si="228"/>
        <v>0.17910799999999999</v>
      </c>
      <c r="N911">
        <f t="shared" si="229"/>
        <v>1.1994958333333333E-2</v>
      </c>
      <c r="O911" s="3">
        <f t="shared" si="230"/>
        <v>2998.7395833333335</v>
      </c>
      <c r="P911">
        <f t="shared" si="226"/>
        <v>0</v>
      </c>
      <c r="Q911">
        <f t="shared" si="231"/>
        <v>2998.7395833333335</v>
      </c>
    </row>
    <row r="912" spans="10:17" x14ac:dyDescent="0.25">
      <c r="J912">
        <v>8039830</v>
      </c>
      <c r="K912">
        <f t="shared" si="227"/>
        <v>0.16749645833333332</v>
      </c>
      <c r="L912">
        <v>44867</v>
      </c>
      <c r="M912">
        <f t="shared" si="228"/>
        <v>0.17946799999999999</v>
      </c>
      <c r="N912">
        <f t="shared" si="229"/>
        <v>1.1971541666666669E-2</v>
      </c>
      <c r="O912" s="3">
        <f t="shared" si="230"/>
        <v>2992.885416666667</v>
      </c>
      <c r="P912">
        <f t="shared" si="226"/>
        <v>0</v>
      </c>
      <c r="Q912">
        <f t="shared" si="231"/>
        <v>2992.885416666667</v>
      </c>
    </row>
    <row r="913" spans="10:17" x14ac:dyDescent="0.25">
      <c r="J913">
        <v>8058424</v>
      </c>
      <c r="K913">
        <f t="shared" si="227"/>
        <v>0.16788383333333334</v>
      </c>
      <c r="L913">
        <v>44957</v>
      </c>
      <c r="M913">
        <f t="shared" si="228"/>
        <v>0.17982799999999999</v>
      </c>
      <c r="N913">
        <f t="shared" si="229"/>
        <v>1.1944166666666645E-2</v>
      </c>
      <c r="O913" s="3">
        <f t="shared" si="230"/>
        <v>2986.0416666666611</v>
      </c>
      <c r="P913">
        <f t="shared" si="226"/>
        <v>0</v>
      </c>
      <c r="Q913">
        <f t="shared" si="231"/>
        <v>2986.0416666666611</v>
      </c>
    </row>
    <row r="914" spans="10:17" x14ac:dyDescent="0.25">
      <c r="J914">
        <v>8074334</v>
      </c>
      <c r="K914">
        <f t="shared" si="227"/>
        <v>0.16821529166666666</v>
      </c>
      <c r="L914">
        <v>45047</v>
      </c>
      <c r="M914">
        <f t="shared" si="228"/>
        <v>0.18018799999999999</v>
      </c>
      <c r="N914">
        <f t="shared" si="229"/>
        <v>1.1972708333333332E-2</v>
      </c>
      <c r="O914" s="3">
        <f t="shared" si="230"/>
        <v>2993.177083333333</v>
      </c>
      <c r="P914">
        <f t="shared" si="226"/>
        <v>0</v>
      </c>
      <c r="Q914">
        <f t="shared" si="231"/>
        <v>2993.177083333333</v>
      </c>
    </row>
    <row r="915" spans="10:17" x14ac:dyDescent="0.25">
      <c r="J915">
        <v>8092920</v>
      </c>
      <c r="K915">
        <f t="shared" si="227"/>
        <v>0.16860249999999999</v>
      </c>
      <c r="L915">
        <v>45137</v>
      </c>
      <c r="M915">
        <f t="shared" si="228"/>
        <v>0.18054799999999999</v>
      </c>
      <c r="N915">
        <f t="shared" si="229"/>
        <v>1.1945499999999998E-2</v>
      </c>
      <c r="O915" s="3">
        <f t="shared" si="230"/>
        <v>2986.3749999999995</v>
      </c>
      <c r="P915">
        <f t="shared" si="226"/>
        <v>0</v>
      </c>
      <c r="Q915">
        <f t="shared" si="231"/>
        <v>2986.3749999999995</v>
      </c>
    </row>
    <row r="916" spans="10:17" x14ac:dyDescent="0.25">
      <c r="J916">
        <v>7950182</v>
      </c>
      <c r="K916">
        <f t="shared" si="227"/>
        <v>0.16562879166666666</v>
      </c>
      <c r="L916">
        <v>44289</v>
      </c>
      <c r="M916">
        <f t="shared" si="228"/>
        <v>0.17715600000000001</v>
      </c>
      <c r="N916">
        <f t="shared" si="229"/>
        <v>1.1527208333333344E-2</v>
      </c>
      <c r="O916" s="3">
        <f t="shared" si="230"/>
        <v>2881.8020833333362</v>
      </c>
      <c r="P916">
        <f t="shared" si="226"/>
        <v>-1</v>
      </c>
      <c r="Q916">
        <f t="shared" si="231"/>
        <v>2981.8020833333362</v>
      </c>
    </row>
    <row r="917" spans="10:17" x14ac:dyDescent="0.25">
      <c r="J917">
        <v>7967432</v>
      </c>
      <c r="K917">
        <f>J917/48000000</f>
        <v>0.16598816666666666</v>
      </c>
      <c r="L917">
        <v>44483</v>
      </c>
      <c r="M917">
        <f t="shared" si="228"/>
        <v>0.17793200000000001</v>
      </c>
      <c r="N917">
        <f t="shared" si="229"/>
        <v>1.1943833333333348E-2</v>
      </c>
      <c r="O917" s="3">
        <f t="shared" si="230"/>
        <v>2985.9583333333371</v>
      </c>
      <c r="P917">
        <f t="shared" si="226"/>
        <v>0</v>
      </c>
      <c r="Q917">
        <f t="shared" si="231"/>
        <v>2985.9583333333371</v>
      </c>
    </row>
    <row r="918" spans="10:17" x14ac:dyDescent="0.25">
      <c r="J918">
        <v>7984686</v>
      </c>
      <c r="K918">
        <f t="shared" ref="K918:K979" si="232">J918/48000000</f>
        <v>0.166347625</v>
      </c>
      <c r="L918">
        <v>44573</v>
      </c>
      <c r="M918">
        <f t="shared" si="228"/>
        <v>0.17829200000000001</v>
      </c>
      <c r="N918">
        <f t="shared" si="229"/>
        <v>1.1944375000000007E-2</v>
      </c>
      <c r="O918" s="3">
        <f t="shared" si="230"/>
        <v>2986.0937500000018</v>
      </c>
      <c r="P918">
        <f t="shared" si="226"/>
        <v>0</v>
      </c>
      <c r="Q918">
        <f t="shared" si="231"/>
        <v>2986.0937500000018</v>
      </c>
    </row>
    <row r="919" spans="10:17" x14ac:dyDescent="0.25">
      <c r="J919">
        <v>8001938</v>
      </c>
      <c r="K919">
        <f t="shared" si="232"/>
        <v>0.16670704166666667</v>
      </c>
      <c r="L919">
        <v>44663</v>
      </c>
      <c r="M919">
        <f t="shared" si="228"/>
        <v>0.17865200000000001</v>
      </c>
      <c r="N919">
        <f t="shared" si="229"/>
        <v>1.1944958333333339E-2</v>
      </c>
      <c r="O919" s="3">
        <f t="shared" si="230"/>
        <v>2986.2395833333348</v>
      </c>
      <c r="P919">
        <f t="shared" si="226"/>
        <v>0</v>
      </c>
      <c r="Q919">
        <f t="shared" si="231"/>
        <v>2986.2395833333348</v>
      </c>
    </row>
    <row r="920" spans="10:17" x14ac:dyDescent="0.25">
      <c r="J920">
        <v>8179180</v>
      </c>
      <c r="K920">
        <f t="shared" si="232"/>
        <v>0.17039958333333333</v>
      </c>
      <c r="L920">
        <v>45586</v>
      </c>
      <c r="M920">
        <f t="shared" si="228"/>
        <v>0.18234400000000001</v>
      </c>
      <c r="N920">
        <f t="shared" si="229"/>
        <v>1.194441666666668E-2</v>
      </c>
      <c r="O920" s="3">
        <f t="shared" si="230"/>
        <v>2986.1041666666697</v>
      </c>
      <c r="P920">
        <f t="shared" si="226"/>
        <v>0</v>
      </c>
      <c r="Q920">
        <f t="shared" si="231"/>
        <v>2986.1041666666697</v>
      </c>
    </row>
    <row r="921" spans="10:17" x14ac:dyDescent="0.25">
      <c r="J921">
        <v>8196432</v>
      </c>
      <c r="K921">
        <f t="shared" si="232"/>
        <v>0.17075899999999999</v>
      </c>
      <c r="L921">
        <v>45572</v>
      </c>
      <c r="M921">
        <f t="shared" si="228"/>
        <v>0.18228800000000001</v>
      </c>
      <c r="N921">
        <f t="shared" si="229"/>
        <v>1.1529000000000011E-2</v>
      </c>
      <c r="O921" s="3">
        <f t="shared" si="230"/>
        <v>2882.2500000000027</v>
      </c>
      <c r="P921">
        <f t="shared" si="226"/>
        <v>-1</v>
      </c>
      <c r="Q921">
        <f t="shared" si="231"/>
        <v>2982.2500000000027</v>
      </c>
    </row>
    <row r="922" spans="10:17" x14ac:dyDescent="0.25">
      <c r="J922">
        <v>8212340</v>
      </c>
      <c r="K922">
        <f t="shared" si="232"/>
        <v>0.17109041666666666</v>
      </c>
      <c r="L922">
        <v>45662</v>
      </c>
      <c r="M922">
        <f t="shared" si="228"/>
        <v>0.182648</v>
      </c>
      <c r="N922">
        <f t="shared" si="229"/>
        <v>1.1557583333333343E-2</v>
      </c>
      <c r="O922" s="3">
        <f t="shared" si="230"/>
        <v>2889.3958333333358</v>
      </c>
      <c r="P922">
        <f t="shared" si="226"/>
        <v>-1</v>
      </c>
      <c r="Q922">
        <f t="shared" si="231"/>
        <v>2989.3958333333358</v>
      </c>
    </row>
    <row r="923" spans="10:17" x14ac:dyDescent="0.25">
      <c r="J923">
        <v>8230926</v>
      </c>
      <c r="K923">
        <f t="shared" si="232"/>
        <v>0.17147762499999999</v>
      </c>
      <c r="L923">
        <v>45752</v>
      </c>
      <c r="M923">
        <f t="shared" si="228"/>
        <v>0.183008</v>
      </c>
      <c r="N923">
        <f t="shared" si="229"/>
        <v>1.1530375000000009E-2</v>
      </c>
      <c r="O923" s="3">
        <f t="shared" si="230"/>
        <v>2882.5937500000023</v>
      </c>
      <c r="P923">
        <f t="shared" si="226"/>
        <v>-1</v>
      </c>
      <c r="Q923">
        <f t="shared" si="231"/>
        <v>2982.5937500000023</v>
      </c>
    </row>
    <row r="924" spans="10:17" x14ac:dyDescent="0.25">
      <c r="J924">
        <v>8088188</v>
      </c>
      <c r="K924">
        <f t="shared" si="232"/>
        <v>0.16850391666666667</v>
      </c>
      <c r="L924">
        <v>45113</v>
      </c>
      <c r="M924">
        <f t="shared" si="228"/>
        <v>0.180452</v>
      </c>
      <c r="N924">
        <f t="shared" si="229"/>
        <v>1.1948083333333331E-2</v>
      </c>
      <c r="O924" s="3">
        <f t="shared" si="230"/>
        <v>2987.020833333333</v>
      </c>
      <c r="P924">
        <f t="shared" si="226"/>
        <v>0</v>
      </c>
      <c r="Q924">
        <f t="shared" si="231"/>
        <v>2987.020833333333</v>
      </c>
    </row>
    <row r="925" spans="10:17" x14ac:dyDescent="0.25">
      <c r="J925">
        <v>8105440</v>
      </c>
      <c r="K925">
        <f t="shared" si="232"/>
        <v>0.16886333333333334</v>
      </c>
      <c r="L925">
        <v>45202</v>
      </c>
      <c r="M925">
        <f t="shared" si="228"/>
        <v>0.180808</v>
      </c>
      <c r="N925">
        <f t="shared" si="229"/>
        <v>1.1944666666666659E-2</v>
      </c>
      <c r="O925" s="3">
        <f t="shared" si="230"/>
        <v>2986.1666666666647</v>
      </c>
      <c r="P925">
        <f t="shared" si="226"/>
        <v>0</v>
      </c>
      <c r="Q925">
        <f t="shared" si="231"/>
        <v>2986.1666666666647</v>
      </c>
    </row>
    <row r="926" spans="10:17" x14ac:dyDescent="0.25">
      <c r="J926">
        <v>8121348</v>
      </c>
      <c r="K926">
        <f t="shared" si="232"/>
        <v>0.16919475</v>
      </c>
      <c r="L926">
        <v>44980</v>
      </c>
      <c r="M926">
        <f t="shared" si="228"/>
        <v>0.17992</v>
      </c>
      <c r="N926">
        <f t="shared" si="229"/>
        <v>1.0725249999999992E-2</v>
      </c>
      <c r="O926" s="3">
        <f t="shared" si="230"/>
        <v>2681.3124999999977</v>
      </c>
      <c r="P926">
        <f t="shared" si="226"/>
        <v>-3</v>
      </c>
      <c r="Q926">
        <f t="shared" si="231"/>
        <v>2981.3124999999977</v>
      </c>
    </row>
    <row r="927" spans="10:17" x14ac:dyDescent="0.25">
      <c r="J927">
        <v>8139944</v>
      </c>
      <c r="K927">
        <f t="shared" si="232"/>
        <v>0.16958216666666667</v>
      </c>
      <c r="L927">
        <v>45382</v>
      </c>
      <c r="M927">
        <f t="shared" si="228"/>
        <v>0.18152799999999999</v>
      </c>
      <c r="N927">
        <f t="shared" si="229"/>
        <v>1.1945833333333322E-2</v>
      </c>
      <c r="O927" s="3">
        <f t="shared" si="230"/>
        <v>2986.4583333333308</v>
      </c>
      <c r="P927">
        <f t="shared" si="226"/>
        <v>0</v>
      </c>
      <c r="Q927">
        <f t="shared" si="231"/>
        <v>2986.4583333333308</v>
      </c>
    </row>
    <row r="928" spans="10:17" x14ac:dyDescent="0.25">
      <c r="J928">
        <v>8157196</v>
      </c>
      <c r="K928">
        <f t="shared" si="232"/>
        <v>0.16994158333333334</v>
      </c>
      <c r="L928">
        <v>45055</v>
      </c>
      <c r="M928">
        <f t="shared" si="228"/>
        <v>0.18021999999999999</v>
      </c>
      <c r="N928">
        <f t="shared" si="229"/>
        <v>1.0278416666666651E-2</v>
      </c>
      <c r="O928" s="3">
        <f t="shared" si="230"/>
        <v>2569.6041666666629</v>
      </c>
      <c r="P928">
        <f t="shared" si="226"/>
        <v>-4</v>
      </c>
      <c r="Q928">
        <f t="shared" si="231"/>
        <v>2969.6041666666629</v>
      </c>
    </row>
    <row r="929" spans="10:27" x14ac:dyDescent="0.25">
      <c r="J929">
        <v>8173104</v>
      </c>
      <c r="K929">
        <f t="shared" si="232"/>
        <v>0.17027300000000001</v>
      </c>
      <c r="L929">
        <v>45562</v>
      </c>
      <c r="M929">
        <f t="shared" si="228"/>
        <v>0.18224799999999999</v>
      </c>
      <c r="N929">
        <f t="shared" si="229"/>
        <v>1.1974999999999986E-2</v>
      </c>
      <c r="O929" s="3">
        <f t="shared" si="230"/>
        <v>2993.7499999999964</v>
      </c>
      <c r="P929">
        <f t="shared" si="226"/>
        <v>0</v>
      </c>
      <c r="Q929">
        <f t="shared" si="231"/>
        <v>2993.7499999999964</v>
      </c>
    </row>
    <row r="930" spans="10:27" x14ac:dyDescent="0.25">
      <c r="J930">
        <v>8191700</v>
      </c>
      <c r="K930">
        <f t="shared" si="232"/>
        <v>0.17066041666666668</v>
      </c>
      <c r="L930">
        <v>45548</v>
      </c>
      <c r="M930">
        <f t="shared" si="228"/>
        <v>0.18219199999999999</v>
      </c>
      <c r="N930">
        <f t="shared" si="229"/>
        <v>1.1531583333333317E-2</v>
      </c>
      <c r="O930" s="3">
        <f t="shared" si="230"/>
        <v>2882.8958333333294</v>
      </c>
      <c r="P930">
        <f t="shared" si="226"/>
        <v>-1</v>
      </c>
      <c r="Q930">
        <f t="shared" si="231"/>
        <v>2982.8958333333294</v>
      </c>
    </row>
    <row r="931" spans="10:27" x14ac:dyDescent="0.25">
      <c r="J931">
        <v>8208942</v>
      </c>
      <c r="K931">
        <f t="shared" si="232"/>
        <v>0.17101962500000001</v>
      </c>
      <c r="L931">
        <v>45638</v>
      </c>
      <c r="M931">
        <f t="shared" si="228"/>
        <v>0.18255199999999999</v>
      </c>
      <c r="N931">
        <f t="shared" si="229"/>
        <v>1.1532374999999984E-2</v>
      </c>
      <c r="O931" s="3">
        <f t="shared" si="230"/>
        <v>2883.0937499999959</v>
      </c>
      <c r="P931">
        <f t="shared" si="226"/>
        <v>-1</v>
      </c>
      <c r="Q931">
        <f t="shared" si="231"/>
        <v>2983.0937499999959</v>
      </c>
    </row>
    <row r="932" spans="10:27" x14ac:dyDescent="0.25">
      <c r="J932">
        <v>8013842</v>
      </c>
      <c r="K932">
        <f t="shared" si="232"/>
        <v>0.16695504166666666</v>
      </c>
      <c r="L932">
        <v>44622</v>
      </c>
      <c r="M932">
        <f t="shared" si="228"/>
        <v>0.17848800000000001</v>
      </c>
      <c r="N932">
        <f t="shared" si="229"/>
        <v>1.1532958333333343E-2</v>
      </c>
      <c r="O932" s="3">
        <f t="shared" si="230"/>
        <v>2883.2395833333358</v>
      </c>
      <c r="P932">
        <f t="shared" ref="P932:P976" si="233">ROUND((O932 - 2993) / 100, 0)</f>
        <v>-1</v>
      </c>
      <c r="Q932">
        <f t="shared" si="231"/>
        <v>2983.2395833333358</v>
      </c>
    </row>
    <row r="933" spans="10:27" x14ac:dyDescent="0.25">
      <c r="J933">
        <v>8031094</v>
      </c>
      <c r="K933">
        <f t="shared" si="232"/>
        <v>0.16731445833333333</v>
      </c>
      <c r="L933">
        <v>44503</v>
      </c>
      <c r="M933">
        <f t="shared" si="228"/>
        <v>0.178012</v>
      </c>
      <c r="N933">
        <f t="shared" si="229"/>
        <v>1.0697541666666671E-2</v>
      </c>
      <c r="O933" s="3">
        <f t="shared" si="230"/>
        <v>2674.3854166666679</v>
      </c>
      <c r="P933">
        <f t="shared" si="233"/>
        <v>-3</v>
      </c>
      <c r="Q933">
        <f t="shared" si="231"/>
        <v>2974.3854166666679</v>
      </c>
    </row>
    <row r="934" spans="10:27" x14ac:dyDescent="0.25">
      <c r="J934">
        <v>8045852</v>
      </c>
      <c r="K934">
        <f t="shared" si="232"/>
        <v>0.16762191666666668</v>
      </c>
      <c r="L934">
        <v>44801</v>
      </c>
      <c r="M934">
        <f t="shared" si="228"/>
        <v>0.179204</v>
      </c>
      <c r="N934">
        <f t="shared" si="229"/>
        <v>1.1582083333333326E-2</v>
      </c>
      <c r="O934" s="3">
        <f t="shared" si="230"/>
        <v>2895.5208333333317</v>
      </c>
      <c r="P934">
        <f t="shared" si="233"/>
        <v>-1</v>
      </c>
      <c r="Q934">
        <f t="shared" si="231"/>
        <v>2995.5208333333317</v>
      </c>
    </row>
    <row r="935" spans="10:27" x14ac:dyDescent="0.25">
      <c r="J935">
        <v>8065598</v>
      </c>
      <c r="K935">
        <f t="shared" si="232"/>
        <v>0.16803329166666667</v>
      </c>
      <c r="L935">
        <v>44995</v>
      </c>
      <c r="M935">
        <f t="shared" si="228"/>
        <v>0.17998</v>
      </c>
      <c r="N935">
        <f t="shared" si="229"/>
        <v>1.1946708333333333E-2</v>
      </c>
      <c r="O935" s="3">
        <f t="shared" si="230"/>
        <v>2986.6770833333335</v>
      </c>
      <c r="P935">
        <f t="shared" si="233"/>
        <v>0</v>
      </c>
      <c r="Q935">
        <f t="shared" si="231"/>
        <v>2986.6770833333335</v>
      </c>
    </row>
    <row r="936" spans="10:27" x14ac:dyDescent="0.25">
      <c r="J936">
        <v>8082850</v>
      </c>
      <c r="K936">
        <f t="shared" si="232"/>
        <v>0.16839270833333334</v>
      </c>
      <c r="L936">
        <v>44773</v>
      </c>
      <c r="M936">
        <f t="shared" si="228"/>
        <v>0.179092</v>
      </c>
      <c r="N936">
        <f t="shared" si="229"/>
        <v>1.0699291666666666E-2</v>
      </c>
      <c r="O936" s="3">
        <f t="shared" si="230"/>
        <v>2674.8229166666665</v>
      </c>
      <c r="P936">
        <f t="shared" si="233"/>
        <v>-3</v>
      </c>
      <c r="Q936">
        <f t="shared" si="231"/>
        <v>2974.8229166666665</v>
      </c>
    </row>
    <row r="937" spans="10:27" x14ac:dyDescent="0.25">
      <c r="J937">
        <v>8100104</v>
      </c>
      <c r="K937">
        <f t="shared" si="232"/>
        <v>0.16875216666666668</v>
      </c>
      <c r="L937">
        <v>45175</v>
      </c>
      <c r="M937">
        <f t="shared" si="228"/>
        <v>0.1807</v>
      </c>
      <c r="N937">
        <f t="shared" si="229"/>
        <v>1.1947833333333324E-2</v>
      </c>
      <c r="O937" s="3">
        <f t="shared" si="230"/>
        <v>2986.9583333333312</v>
      </c>
      <c r="P937">
        <f t="shared" si="233"/>
        <v>0</v>
      </c>
      <c r="Q937">
        <f t="shared" si="231"/>
        <v>2986.9583333333312</v>
      </c>
    </row>
    <row r="938" spans="10:27" x14ac:dyDescent="0.25">
      <c r="J938">
        <v>8117354</v>
      </c>
      <c r="K938">
        <f t="shared" si="232"/>
        <v>0.16911154166666667</v>
      </c>
      <c r="L938">
        <v>45161</v>
      </c>
      <c r="M938">
        <f t="shared" si="228"/>
        <v>0.180644</v>
      </c>
      <c r="N938">
        <f t="shared" si="229"/>
        <v>1.1532458333333329E-2</v>
      </c>
      <c r="O938" s="3">
        <f t="shared" si="230"/>
        <v>2883.1145833333321</v>
      </c>
      <c r="P938">
        <f t="shared" si="233"/>
        <v>-1</v>
      </c>
      <c r="Q938">
        <f t="shared" si="231"/>
        <v>2983.1145833333321</v>
      </c>
    </row>
    <row r="939" spans="10:27" x14ac:dyDescent="0.25">
      <c r="J939">
        <v>8134596</v>
      </c>
      <c r="K939">
        <f t="shared" si="232"/>
        <v>0.16947075</v>
      </c>
      <c r="L939">
        <v>45042</v>
      </c>
      <c r="M939">
        <f t="shared" si="228"/>
        <v>0.18016799999999999</v>
      </c>
      <c r="N939">
        <f t="shared" si="229"/>
        <v>1.0697249999999991E-2</v>
      </c>
      <c r="O939" s="3">
        <f t="shared" si="230"/>
        <v>2674.3124999999977</v>
      </c>
      <c r="P939">
        <f t="shared" si="233"/>
        <v>-3</v>
      </c>
      <c r="Q939">
        <f t="shared" si="231"/>
        <v>2974.3124999999977</v>
      </c>
    </row>
    <row r="940" spans="10:27" x14ac:dyDescent="0.25">
      <c r="J940">
        <v>8026362</v>
      </c>
      <c r="K940">
        <f t="shared" si="232"/>
        <v>0.16721587500000001</v>
      </c>
      <c r="L940">
        <v>44791</v>
      </c>
      <c r="M940">
        <f t="shared" si="228"/>
        <v>0.17916399999999999</v>
      </c>
      <c r="N940">
        <f t="shared" si="229"/>
        <v>1.1948124999999976E-2</v>
      </c>
      <c r="O940" s="3">
        <f t="shared" si="230"/>
        <v>2987.0312499999941</v>
      </c>
      <c r="P940">
        <f t="shared" si="233"/>
        <v>0</v>
      </c>
      <c r="Q940">
        <f t="shared" si="231"/>
        <v>2987.0312499999941</v>
      </c>
    </row>
    <row r="941" spans="10:27" x14ac:dyDescent="0.25">
      <c r="J941">
        <v>8043614</v>
      </c>
      <c r="K941">
        <f t="shared" si="232"/>
        <v>0.16757529166666665</v>
      </c>
      <c r="L941">
        <v>44881</v>
      </c>
      <c r="M941">
        <f t="shared" si="228"/>
        <v>0.17952399999999999</v>
      </c>
      <c r="N941">
        <f t="shared" si="229"/>
        <v>1.1948708333333335E-2</v>
      </c>
      <c r="O941" s="3">
        <f t="shared" si="230"/>
        <v>2987.1770833333339</v>
      </c>
      <c r="P941">
        <f t="shared" si="233"/>
        <v>0</v>
      </c>
      <c r="Q941">
        <f t="shared" si="231"/>
        <v>2987.1770833333339</v>
      </c>
    </row>
    <row r="942" spans="10:27" x14ac:dyDescent="0.25">
      <c r="J942">
        <v>8060868</v>
      </c>
      <c r="K942">
        <f t="shared" si="232"/>
        <v>0.16793474999999999</v>
      </c>
      <c r="L942">
        <v>44971</v>
      </c>
      <c r="M942">
        <f t="shared" si="228"/>
        <v>0.17988399999999999</v>
      </c>
      <c r="N942">
        <f t="shared" si="229"/>
        <v>1.1949249999999995E-2</v>
      </c>
      <c r="O942" s="3">
        <f t="shared" si="230"/>
        <v>2987.3124999999986</v>
      </c>
      <c r="P942">
        <f t="shared" si="233"/>
        <v>0</v>
      </c>
      <c r="Q942">
        <f t="shared" si="231"/>
        <v>2987.3124999999986</v>
      </c>
    </row>
    <row r="943" spans="10:27" x14ac:dyDescent="0.25">
      <c r="J943">
        <v>8078120</v>
      </c>
      <c r="K943">
        <f t="shared" si="232"/>
        <v>0.16829416666666666</v>
      </c>
      <c r="L943">
        <v>44852</v>
      </c>
      <c r="M943">
        <f t="shared" si="228"/>
        <v>0.17940800000000001</v>
      </c>
      <c r="N943">
        <f t="shared" si="229"/>
        <v>1.1113833333333351E-2</v>
      </c>
      <c r="O943" s="3">
        <f t="shared" si="230"/>
        <v>2778.4583333333376</v>
      </c>
      <c r="P943">
        <f t="shared" si="233"/>
        <v>-2</v>
      </c>
      <c r="Q943">
        <f t="shared" si="231"/>
        <v>2978.4583333333376</v>
      </c>
    </row>
    <row r="944" spans="10:27" x14ac:dyDescent="0.25">
      <c r="J944">
        <v>8094028</v>
      </c>
      <c r="K944">
        <f t="shared" si="232"/>
        <v>0.16862558333333333</v>
      </c>
      <c r="L944">
        <v>45047</v>
      </c>
      <c r="M944">
        <f t="shared" si="228"/>
        <v>0.18018799999999999</v>
      </c>
      <c r="N944">
        <f t="shared" si="229"/>
        <v>1.1562416666666658E-2</v>
      </c>
      <c r="O944" s="3">
        <f t="shared" si="230"/>
        <v>2890.6041666666647</v>
      </c>
      <c r="P944">
        <f t="shared" si="233"/>
        <v>-1</v>
      </c>
      <c r="Q944">
        <f t="shared" si="231"/>
        <v>2990.6041666666647</v>
      </c>
      <c r="S944" t="s">
        <v>82</v>
      </c>
      <c r="T944">
        <v>7991860</v>
      </c>
      <c r="U944">
        <f>J938/48000000</f>
        <v>0.16911154166666667</v>
      </c>
      <c r="V944">
        <v>44507</v>
      </c>
      <c r="W944">
        <f>V944/250000</f>
        <v>0.17802799999999999</v>
      </c>
      <c r="X944">
        <f>W944-U944</f>
        <v>8.9164583333333214E-3</v>
      </c>
      <c r="Y944" s="3">
        <f>X944*250000</f>
        <v>2229.1145833333303</v>
      </c>
      <c r="Z944">
        <f>ROUND((Y944 - 2993) / 100, 0)</f>
        <v>-8</v>
      </c>
      <c r="AA944">
        <f>Y944-Z944*100</f>
        <v>3029.1145833333303</v>
      </c>
    </row>
    <row r="945" spans="10:27" x14ac:dyDescent="0.25">
      <c r="J945">
        <v>8110116</v>
      </c>
      <c r="K945">
        <f t="shared" si="232"/>
        <v>0.16896074999999999</v>
      </c>
      <c r="L945">
        <v>45241</v>
      </c>
      <c r="M945">
        <f t="shared" si="228"/>
        <v>0.18096400000000001</v>
      </c>
      <c r="N945">
        <f t="shared" si="229"/>
        <v>1.2003250000000021E-2</v>
      </c>
      <c r="O945" s="3">
        <f t="shared" si="230"/>
        <v>3000.812500000005</v>
      </c>
      <c r="P945">
        <f t="shared" si="233"/>
        <v>0</v>
      </c>
      <c r="Q945">
        <f t="shared" si="231"/>
        <v>3000.812500000005</v>
      </c>
      <c r="T945">
        <v>8009110</v>
      </c>
      <c r="U945">
        <f>J939/48000000</f>
        <v>0.16947075</v>
      </c>
      <c r="V945">
        <v>44701</v>
      </c>
      <c r="W945">
        <f>V945/250000</f>
        <v>0.17880399999999999</v>
      </c>
      <c r="X945">
        <f>W945-U945</f>
        <v>9.3332499999999874E-3</v>
      </c>
      <c r="Y945" s="3">
        <f>X945*250000</f>
        <v>2333.3124999999968</v>
      </c>
      <c r="Z945">
        <f>ROUND((Y945 - 2993) / 100, 0)</f>
        <v>-7</v>
      </c>
      <c r="AA945">
        <f>Y945-Z945*100</f>
        <v>3033.3124999999968</v>
      </c>
    </row>
    <row r="946" spans="10:27" x14ac:dyDescent="0.25">
      <c r="J946">
        <v>8021632</v>
      </c>
      <c r="K946">
        <f t="shared" si="232"/>
        <v>0.16711733333333334</v>
      </c>
      <c r="L946">
        <v>44663</v>
      </c>
      <c r="M946">
        <f t="shared" si="228"/>
        <v>0.17865200000000001</v>
      </c>
      <c r="N946">
        <f t="shared" si="229"/>
        <v>1.1534666666666665E-2</v>
      </c>
      <c r="O946" s="3">
        <f t="shared" si="230"/>
        <v>2883.6666666666665</v>
      </c>
      <c r="P946">
        <f t="shared" si="233"/>
        <v>-1</v>
      </c>
      <c r="Q946">
        <f t="shared" si="231"/>
        <v>2983.6666666666665</v>
      </c>
    </row>
    <row r="947" spans="10:27" x14ac:dyDescent="0.25">
      <c r="J947">
        <v>8038886</v>
      </c>
      <c r="K947">
        <f t="shared" si="232"/>
        <v>0.16747679166666668</v>
      </c>
      <c r="L947">
        <v>44648</v>
      </c>
      <c r="M947">
        <f t="shared" si="228"/>
        <v>0.178592</v>
      </c>
      <c r="N947">
        <f t="shared" si="229"/>
        <v>1.1115208333333321E-2</v>
      </c>
      <c r="O947" s="3">
        <f t="shared" si="230"/>
        <v>2778.8020833333303</v>
      </c>
      <c r="P947">
        <f t="shared" si="233"/>
        <v>-2</v>
      </c>
      <c r="Q947">
        <f t="shared" si="231"/>
        <v>2978.8020833333303</v>
      </c>
    </row>
    <row r="948" spans="10:27" x14ac:dyDescent="0.25">
      <c r="J948">
        <v>8056136</v>
      </c>
      <c r="K948">
        <f t="shared" si="232"/>
        <v>0.16783616666666668</v>
      </c>
      <c r="L948">
        <v>44842</v>
      </c>
      <c r="M948">
        <f t="shared" si="228"/>
        <v>0.179368</v>
      </c>
      <c r="N948">
        <f t="shared" si="229"/>
        <v>1.1531833333333324E-2</v>
      </c>
      <c r="O948" s="3">
        <f t="shared" si="230"/>
        <v>2882.9583333333312</v>
      </c>
      <c r="P948">
        <f t="shared" si="233"/>
        <v>-1</v>
      </c>
      <c r="Q948">
        <f t="shared" si="231"/>
        <v>2982.9583333333312</v>
      </c>
    </row>
    <row r="949" spans="10:27" x14ac:dyDescent="0.25">
      <c r="J949">
        <v>8072046</v>
      </c>
      <c r="K949">
        <f t="shared" si="232"/>
        <v>0.16816762499999999</v>
      </c>
      <c r="L949">
        <v>44620</v>
      </c>
      <c r="M949">
        <f t="shared" si="228"/>
        <v>0.17848</v>
      </c>
      <c r="N949">
        <f t="shared" si="229"/>
        <v>1.0312375000000013E-2</v>
      </c>
      <c r="O949" s="3">
        <f t="shared" si="230"/>
        <v>2578.0937500000032</v>
      </c>
      <c r="P949">
        <f t="shared" si="233"/>
        <v>-4</v>
      </c>
      <c r="Q949">
        <f t="shared" si="231"/>
        <v>2978.0937500000032</v>
      </c>
    </row>
    <row r="950" spans="10:27" x14ac:dyDescent="0.25">
      <c r="J950">
        <v>8090630</v>
      </c>
      <c r="K950">
        <f t="shared" si="232"/>
        <v>0.16855479166666668</v>
      </c>
      <c r="L950">
        <v>45126</v>
      </c>
      <c r="M950">
        <f t="shared" si="228"/>
        <v>0.180504</v>
      </c>
      <c r="N950">
        <f t="shared" si="229"/>
        <v>1.1949208333333322E-2</v>
      </c>
      <c r="O950" s="3">
        <f t="shared" si="230"/>
        <v>2987.3020833333303</v>
      </c>
      <c r="P950">
        <f t="shared" si="233"/>
        <v>0</v>
      </c>
      <c r="Q950">
        <f t="shared" si="231"/>
        <v>2987.3020833333303</v>
      </c>
      <c r="S950" t="s">
        <v>82</v>
      </c>
      <c r="T950">
        <v>7969876</v>
      </c>
      <c r="U950">
        <f>J944/48000000</f>
        <v>0.16862558333333333</v>
      </c>
      <c r="V950">
        <v>44497</v>
      </c>
      <c r="W950">
        <f>V950/250000</f>
        <v>0.17798800000000001</v>
      </c>
      <c r="X950">
        <f>W950-U950</f>
        <v>9.3624166666666786E-3</v>
      </c>
      <c r="Y950" s="3">
        <f>X950*250000</f>
        <v>2340.6041666666697</v>
      </c>
      <c r="Z950">
        <f>ROUND((Y950 - 2993) / 100, 0)</f>
        <v>-7</v>
      </c>
      <c r="AA950">
        <f>Y950-Z950*100</f>
        <v>3040.6041666666697</v>
      </c>
    </row>
    <row r="951" spans="10:27" x14ac:dyDescent="0.25">
      <c r="J951">
        <v>7982396</v>
      </c>
      <c r="K951">
        <f t="shared" si="232"/>
        <v>0.16629991666666666</v>
      </c>
      <c r="L951">
        <v>44563</v>
      </c>
      <c r="M951">
        <f t="shared" si="228"/>
        <v>0.17825199999999999</v>
      </c>
      <c r="N951">
        <f t="shared" si="229"/>
        <v>1.1952083333333335E-2</v>
      </c>
      <c r="O951" s="3">
        <f t="shared" si="230"/>
        <v>2988.0208333333339</v>
      </c>
      <c r="P951">
        <f t="shared" si="233"/>
        <v>0</v>
      </c>
      <c r="Q951">
        <f t="shared" si="231"/>
        <v>2988.0208333333339</v>
      </c>
      <c r="T951">
        <v>7987128</v>
      </c>
      <c r="U951">
        <f>J945/48000000</f>
        <v>0.16896074999999999</v>
      </c>
      <c r="V951">
        <v>44483</v>
      </c>
      <c r="W951">
        <f>V951/250000</f>
        <v>0.17793200000000001</v>
      </c>
      <c r="X951">
        <f>W951-U951</f>
        <v>8.9712500000000139E-3</v>
      </c>
      <c r="Y951" s="3">
        <f>X951*250000</f>
        <v>2242.8125000000036</v>
      </c>
      <c r="Z951">
        <f>ROUND((Y951 - 2993) / 100, 0)</f>
        <v>-8</v>
      </c>
      <c r="AA951">
        <f>Y951-Z951*100</f>
        <v>3042.8125000000036</v>
      </c>
    </row>
    <row r="952" spans="10:27" x14ac:dyDescent="0.25">
      <c r="J952">
        <v>8176890</v>
      </c>
      <c r="K952">
        <f t="shared" si="232"/>
        <v>0.17035187500000001</v>
      </c>
      <c r="L952">
        <v>45159</v>
      </c>
      <c r="M952">
        <f t="shared" si="228"/>
        <v>0.18063599999999999</v>
      </c>
      <c r="N952">
        <f t="shared" si="229"/>
        <v>1.0284124999999977E-2</v>
      </c>
      <c r="O952" s="3">
        <f t="shared" si="230"/>
        <v>2571.0312499999945</v>
      </c>
      <c r="P952">
        <f t="shared" si="233"/>
        <v>-4</v>
      </c>
      <c r="Q952">
        <f t="shared" si="231"/>
        <v>2971.0312499999945</v>
      </c>
    </row>
    <row r="953" spans="10:27" x14ac:dyDescent="0.25">
      <c r="J953">
        <v>8194142</v>
      </c>
      <c r="K953">
        <f t="shared" si="232"/>
        <v>0.17071129166666665</v>
      </c>
      <c r="L953">
        <v>45561</v>
      </c>
      <c r="M953">
        <f t="shared" si="228"/>
        <v>0.18224399999999999</v>
      </c>
      <c r="N953">
        <f t="shared" si="229"/>
        <v>1.1532708333333336E-2</v>
      </c>
      <c r="O953" s="3">
        <f t="shared" si="230"/>
        <v>2883.1770833333339</v>
      </c>
      <c r="P953">
        <f t="shared" si="233"/>
        <v>-1</v>
      </c>
      <c r="Q953">
        <f t="shared" si="231"/>
        <v>2983.1770833333339</v>
      </c>
    </row>
    <row r="954" spans="10:27" x14ac:dyDescent="0.25">
      <c r="J954">
        <v>8172012</v>
      </c>
      <c r="K954">
        <f t="shared" si="232"/>
        <v>0.17025024999999999</v>
      </c>
      <c r="L954">
        <v>45345</v>
      </c>
      <c r="M954">
        <f t="shared" si="228"/>
        <v>0.18138000000000001</v>
      </c>
      <c r="N954">
        <f t="shared" si="229"/>
        <v>1.1129750000000022E-2</v>
      </c>
      <c r="O954" s="3">
        <f t="shared" si="230"/>
        <v>2782.4375000000055</v>
      </c>
      <c r="P954">
        <f t="shared" si="233"/>
        <v>-2</v>
      </c>
      <c r="Q954">
        <f t="shared" si="231"/>
        <v>2982.4375000000055</v>
      </c>
      <c r="T954">
        <v>8003036</v>
      </c>
      <c r="U954">
        <f>T950/48000000</f>
        <v>0.16603908333333334</v>
      </c>
      <c r="V954">
        <v>44052</v>
      </c>
      <c r="W954">
        <f>V954/250000</f>
        <v>0.176208</v>
      </c>
      <c r="X954">
        <f>W954-U954</f>
        <v>1.0168916666666666E-2</v>
      </c>
      <c r="Y954" s="3">
        <f>X954*250000</f>
        <v>2542.2291666666665</v>
      </c>
      <c r="Z954">
        <f>ROUND((Y954 - 2993) / 100, 0)</f>
        <v>-5</v>
      </c>
      <c r="AA954">
        <f>Y954-Z954*100</f>
        <v>3042.2291666666665</v>
      </c>
    </row>
    <row r="955" spans="10:27" x14ac:dyDescent="0.25">
      <c r="J955">
        <v>8189268</v>
      </c>
      <c r="K955">
        <f t="shared" si="232"/>
        <v>0.17060975</v>
      </c>
      <c r="L955">
        <v>45539</v>
      </c>
      <c r="M955">
        <f t="shared" si="228"/>
        <v>0.18215600000000001</v>
      </c>
      <c r="N955">
        <f t="shared" si="229"/>
        <v>1.1546250000000008E-2</v>
      </c>
      <c r="O955" s="3">
        <f t="shared" si="230"/>
        <v>2886.5625000000018</v>
      </c>
      <c r="P955">
        <f t="shared" si="233"/>
        <v>-1</v>
      </c>
      <c r="Q955">
        <f t="shared" si="231"/>
        <v>2986.5625000000018</v>
      </c>
    </row>
    <row r="956" spans="10:27" x14ac:dyDescent="0.25">
      <c r="J956">
        <v>8206516</v>
      </c>
      <c r="K956">
        <f t="shared" si="232"/>
        <v>0.17096908333333333</v>
      </c>
      <c r="L956">
        <v>45733</v>
      </c>
      <c r="M956">
        <f t="shared" si="228"/>
        <v>0.18293200000000001</v>
      </c>
      <c r="N956">
        <f t="shared" si="229"/>
        <v>1.1962916666666684E-2</v>
      </c>
      <c r="O956" s="3">
        <f t="shared" si="230"/>
        <v>2990.7291666666711</v>
      </c>
      <c r="P956">
        <f t="shared" si="233"/>
        <v>0</v>
      </c>
      <c r="Q956">
        <f t="shared" si="231"/>
        <v>2990.7291666666711</v>
      </c>
      <c r="T956">
        <v>7947892</v>
      </c>
      <c r="U956">
        <f>J949/48000000</f>
        <v>0.16816762499999999</v>
      </c>
      <c r="V956">
        <v>44175</v>
      </c>
      <c r="W956">
        <f>V956/250000</f>
        <v>0.1767</v>
      </c>
      <c r="X956">
        <f>W956-U956</f>
        <v>8.5323750000000087E-3</v>
      </c>
      <c r="Y956" s="3">
        <f>X956*250000</f>
        <v>2133.0937500000023</v>
      </c>
      <c r="Z956">
        <f>ROUND((Y956 - 2993) / 100, 0)</f>
        <v>-9</v>
      </c>
      <c r="AA956">
        <f>Y956-Z956*100</f>
        <v>3033.0937500000023</v>
      </c>
    </row>
    <row r="957" spans="10:27" x14ac:dyDescent="0.25">
      <c r="J957">
        <v>8241020</v>
      </c>
      <c r="K957">
        <f t="shared" si="232"/>
        <v>0.17168791666666666</v>
      </c>
      <c r="L957">
        <v>45912</v>
      </c>
      <c r="M957">
        <f t="shared" si="228"/>
        <v>0.18364800000000001</v>
      </c>
      <c r="N957">
        <f t="shared" ref="N957:N1011" si="234">M957-K957</f>
        <v>1.1960083333333343E-2</v>
      </c>
      <c r="O957" s="3">
        <f t="shared" ref="O957:O1011" si="235">N957*250000</f>
        <v>2990.0208333333358</v>
      </c>
      <c r="P957">
        <f t="shared" si="233"/>
        <v>0</v>
      </c>
      <c r="Q957">
        <f t="shared" ref="Q957:Q1011" si="236">O957-P957*100</f>
        <v>2990.0208333333358</v>
      </c>
      <c r="T957">
        <v>7965144</v>
      </c>
      <c r="U957">
        <f>J950/48000000</f>
        <v>0.16855479166666668</v>
      </c>
      <c r="V957">
        <v>44369</v>
      </c>
      <c r="W957">
        <f>V957/250000</f>
        <v>0.17747599999999999</v>
      </c>
      <c r="X957">
        <f>W957-U957</f>
        <v>8.9212083333333192E-3</v>
      </c>
      <c r="Y957" s="3">
        <f>X957*250000</f>
        <v>2230.3020833333298</v>
      </c>
      <c r="Z957">
        <f>ROUND((Y957 - 2993) / 100, 0)</f>
        <v>-8</v>
      </c>
      <c r="AA957">
        <f>Y957-Z957*100</f>
        <v>3030.3020833333298</v>
      </c>
    </row>
    <row r="958" spans="10:27" x14ac:dyDescent="0.25">
      <c r="J958">
        <v>8258260</v>
      </c>
      <c r="K958">
        <f t="shared" si="232"/>
        <v>0.17204708333333332</v>
      </c>
      <c r="L958">
        <v>46002</v>
      </c>
      <c r="M958">
        <f t="shared" si="228"/>
        <v>0.184008</v>
      </c>
      <c r="N958">
        <f t="shared" si="234"/>
        <v>1.1960916666666682E-2</v>
      </c>
      <c r="O958" s="3">
        <f t="shared" si="235"/>
        <v>2990.2291666666706</v>
      </c>
      <c r="P958">
        <f t="shared" si="233"/>
        <v>0</v>
      </c>
      <c r="Q958">
        <f t="shared" si="236"/>
        <v>2990.2291666666706</v>
      </c>
    </row>
    <row r="959" spans="10:27" x14ac:dyDescent="0.25">
      <c r="J959">
        <v>8150028</v>
      </c>
      <c r="K959">
        <f t="shared" si="232"/>
        <v>0.16979225000000001</v>
      </c>
      <c r="L959">
        <v>45230</v>
      </c>
      <c r="M959">
        <f t="shared" si="228"/>
        <v>0.18092</v>
      </c>
      <c r="N959">
        <f t="shared" si="234"/>
        <v>1.1127749999999992E-2</v>
      </c>
      <c r="O959" s="3">
        <f t="shared" si="235"/>
        <v>2781.9374999999982</v>
      </c>
      <c r="P959">
        <f t="shared" si="233"/>
        <v>-2</v>
      </c>
      <c r="Q959">
        <f t="shared" si="236"/>
        <v>2981.9374999999982</v>
      </c>
      <c r="T959">
        <v>8159638</v>
      </c>
      <c r="U959">
        <f>T957/48000000</f>
        <v>0.16594049999999999</v>
      </c>
      <c r="V959">
        <v>45486</v>
      </c>
      <c r="W959">
        <f>V959/250000</f>
        <v>0.18194399999999999</v>
      </c>
      <c r="X959">
        <f>W959-U959</f>
        <v>1.6003500000000004E-2</v>
      </c>
      <c r="Y959" s="3">
        <f>X959*250000</f>
        <v>4000.8750000000009</v>
      </c>
      <c r="Z959">
        <f>ROUND((Y959 - 2993) / 100, 0)</f>
        <v>10</v>
      </c>
      <c r="AA959">
        <f>Y959-Z959*100</f>
        <v>3000.8750000000009</v>
      </c>
    </row>
    <row r="960" spans="10:27" x14ac:dyDescent="0.25">
      <c r="J960">
        <v>8167280</v>
      </c>
      <c r="K960">
        <f t="shared" si="232"/>
        <v>0.17015166666666667</v>
      </c>
      <c r="L960">
        <v>45528</v>
      </c>
      <c r="M960">
        <f t="shared" si="228"/>
        <v>0.182112</v>
      </c>
      <c r="N960">
        <f t="shared" si="234"/>
        <v>1.1960333333333323E-2</v>
      </c>
      <c r="O960" s="3">
        <f t="shared" si="235"/>
        <v>2990.0833333333308</v>
      </c>
      <c r="P960">
        <f t="shared" si="233"/>
        <v>0</v>
      </c>
      <c r="Q960">
        <f t="shared" si="236"/>
        <v>2990.0833333333308</v>
      </c>
    </row>
    <row r="961" spans="10:27" x14ac:dyDescent="0.25">
      <c r="J961">
        <v>8184534</v>
      </c>
      <c r="K961">
        <f t="shared" si="232"/>
        <v>0.17051112500000001</v>
      </c>
      <c r="L961">
        <v>45618</v>
      </c>
      <c r="M961">
        <f t="shared" si="228"/>
        <v>0.182472</v>
      </c>
      <c r="N961">
        <f t="shared" si="234"/>
        <v>1.1960874999999982E-2</v>
      </c>
      <c r="O961" s="3">
        <f t="shared" si="235"/>
        <v>2990.2187499999955</v>
      </c>
      <c r="P961">
        <f t="shared" si="233"/>
        <v>0</v>
      </c>
      <c r="Q961">
        <f t="shared" si="236"/>
        <v>2990.2187499999955</v>
      </c>
      <c r="T961">
        <v>8223768</v>
      </c>
      <c r="U961">
        <f>T961/48000000</f>
        <v>0.17132849999999999</v>
      </c>
      <c r="V961">
        <v>46449</v>
      </c>
      <c r="W961">
        <f>V961/250000</f>
        <v>0.18579599999999999</v>
      </c>
      <c r="X961">
        <f>W961-U961</f>
        <v>1.4467499999999994E-2</v>
      </c>
      <c r="Y961" s="3">
        <f>X961*250000</f>
        <v>3616.8749999999986</v>
      </c>
      <c r="Z961">
        <f>ROUND((Y961 - 2993) / 100, 0)</f>
        <v>6</v>
      </c>
      <c r="AA961">
        <f>Y961-Z961*100</f>
        <v>3016.8749999999986</v>
      </c>
    </row>
    <row r="962" spans="10:27" x14ac:dyDescent="0.25">
      <c r="J962">
        <v>8201786</v>
      </c>
      <c r="K962">
        <f t="shared" si="232"/>
        <v>0.17087054166666665</v>
      </c>
      <c r="L962">
        <v>45708</v>
      </c>
      <c r="M962">
        <f t="shared" si="228"/>
        <v>0.18283199999999999</v>
      </c>
      <c r="N962">
        <f t="shared" si="234"/>
        <v>1.1961458333333341E-2</v>
      </c>
      <c r="O962" s="3">
        <f t="shared" si="235"/>
        <v>2990.3645833333353</v>
      </c>
      <c r="P962">
        <f t="shared" si="233"/>
        <v>0</v>
      </c>
      <c r="Q962">
        <f t="shared" si="236"/>
        <v>2990.3645833333353</v>
      </c>
    </row>
    <row r="963" spans="10:27" x14ac:dyDescent="0.25">
      <c r="J963">
        <v>8219036</v>
      </c>
      <c r="K963">
        <f t="shared" si="232"/>
        <v>0.17122991666666668</v>
      </c>
      <c r="L963">
        <v>45798</v>
      </c>
      <c r="M963">
        <f t="shared" si="228"/>
        <v>0.18319199999999999</v>
      </c>
      <c r="N963">
        <f t="shared" si="234"/>
        <v>1.1962083333333318E-2</v>
      </c>
      <c r="O963" s="3">
        <f t="shared" si="235"/>
        <v>2990.5208333333294</v>
      </c>
      <c r="P963">
        <f t="shared" si="233"/>
        <v>0</v>
      </c>
      <c r="Q963">
        <f t="shared" si="236"/>
        <v>2990.5208333333294</v>
      </c>
    </row>
    <row r="964" spans="10:27" x14ac:dyDescent="0.25">
      <c r="J964">
        <v>8236278</v>
      </c>
      <c r="K964">
        <f t="shared" si="232"/>
        <v>0.17158912500000001</v>
      </c>
      <c r="L964">
        <v>45888</v>
      </c>
      <c r="M964">
        <f t="shared" si="228"/>
        <v>0.18355199999999999</v>
      </c>
      <c r="N964">
        <f t="shared" si="234"/>
        <v>1.1962874999999984E-2</v>
      </c>
      <c r="O964" s="3">
        <f t="shared" si="235"/>
        <v>2990.7187499999959</v>
      </c>
      <c r="P964">
        <f t="shared" si="233"/>
        <v>0</v>
      </c>
      <c r="Q964">
        <f t="shared" si="236"/>
        <v>2990.7187499999959</v>
      </c>
    </row>
    <row r="965" spans="10:27" x14ac:dyDescent="0.25">
      <c r="J965">
        <v>8128046</v>
      </c>
      <c r="K965">
        <f t="shared" si="232"/>
        <v>0.16933429166666666</v>
      </c>
      <c r="L965">
        <v>45116</v>
      </c>
      <c r="M965">
        <f t="shared" si="228"/>
        <v>0.18046400000000001</v>
      </c>
      <c r="N965">
        <f t="shared" si="234"/>
        <v>1.1129708333333349E-2</v>
      </c>
      <c r="O965" s="3">
        <f t="shared" si="235"/>
        <v>2782.4270833333371</v>
      </c>
      <c r="P965">
        <f t="shared" si="233"/>
        <v>-2</v>
      </c>
      <c r="Q965">
        <f t="shared" si="236"/>
        <v>2982.4270833333371</v>
      </c>
      <c r="T965">
        <v>8263002</v>
      </c>
      <c r="U965">
        <f>J952/48000000</f>
        <v>0.17035187500000001</v>
      </c>
      <c r="V965">
        <v>46027</v>
      </c>
      <c r="W965">
        <f>V965/250000</f>
        <v>0.18410799999999999</v>
      </c>
      <c r="X965">
        <f>W965-U965</f>
        <v>1.375612499999998E-2</v>
      </c>
      <c r="Y965" s="3">
        <f>X965*250000</f>
        <v>3439.031249999995</v>
      </c>
      <c r="Z965">
        <f>ROUND((Y965 - 2993) / 100, 0)</f>
        <v>4</v>
      </c>
      <c r="AA965">
        <f>Y965-Z965*100</f>
        <v>3039.031249999995</v>
      </c>
    </row>
    <row r="966" spans="10:27" x14ac:dyDescent="0.25">
      <c r="J966">
        <v>8145298</v>
      </c>
      <c r="K966">
        <f t="shared" si="232"/>
        <v>0.16969370833333333</v>
      </c>
      <c r="L966">
        <v>45206</v>
      </c>
      <c r="M966">
        <f t="shared" si="228"/>
        <v>0.18082400000000001</v>
      </c>
      <c r="N966">
        <f t="shared" si="234"/>
        <v>1.1130291666666681E-2</v>
      </c>
      <c r="O966" s="3">
        <f t="shared" si="235"/>
        <v>2782.5729166666702</v>
      </c>
      <c r="P966">
        <f t="shared" si="233"/>
        <v>-2</v>
      </c>
      <c r="Q966">
        <f t="shared" si="236"/>
        <v>2982.5729166666702</v>
      </c>
      <c r="T966">
        <v>8280244</v>
      </c>
      <c r="U966">
        <f>J953/48000000</f>
        <v>0.17071129166666665</v>
      </c>
      <c r="V966">
        <v>46012</v>
      </c>
      <c r="W966">
        <f>V966/250000</f>
        <v>0.18404799999999999</v>
      </c>
      <c r="X966">
        <f>W966-U966</f>
        <v>1.3336708333333336E-2</v>
      </c>
      <c r="Y966" s="3">
        <f>X966*250000</f>
        <v>3334.1770833333339</v>
      </c>
      <c r="Z966">
        <f>ROUND((Y966 - 2993) / 100, 0)</f>
        <v>3</v>
      </c>
      <c r="AA966">
        <f>Y966-Z966*100</f>
        <v>3034.1770833333339</v>
      </c>
    </row>
    <row r="967" spans="10:27" x14ac:dyDescent="0.25">
      <c r="J967">
        <v>8162552</v>
      </c>
      <c r="K967">
        <f t="shared" si="232"/>
        <v>0.17005316666666667</v>
      </c>
      <c r="L967">
        <v>45296</v>
      </c>
      <c r="M967">
        <f t="shared" si="228"/>
        <v>0.18118400000000001</v>
      </c>
      <c r="N967">
        <f t="shared" si="234"/>
        <v>1.113083333333334E-2</v>
      </c>
      <c r="O967" s="3">
        <f t="shared" si="235"/>
        <v>2782.7083333333348</v>
      </c>
      <c r="P967">
        <f t="shared" si="233"/>
        <v>-2</v>
      </c>
      <c r="Q967">
        <f t="shared" si="236"/>
        <v>2982.7083333333348</v>
      </c>
      <c r="T967">
        <v>8137508</v>
      </c>
      <c r="U967">
        <f>T965/48000000</f>
        <v>0.172145875</v>
      </c>
      <c r="V967">
        <v>45269</v>
      </c>
      <c r="W967">
        <f>V967/250000</f>
        <v>0.18107599999999999</v>
      </c>
      <c r="X967">
        <f>W967-U967</f>
        <v>8.9301249999999832E-3</v>
      </c>
      <c r="Y967" s="3">
        <f>X967*250000</f>
        <v>2232.5312499999959</v>
      </c>
      <c r="Z967">
        <f>ROUND((Y967 - 2993) / 100, 0)</f>
        <v>-8</v>
      </c>
      <c r="AA967">
        <f>Y967-Z967*100</f>
        <v>3032.5312499999959</v>
      </c>
    </row>
    <row r="968" spans="10:27" x14ac:dyDescent="0.25">
      <c r="J968">
        <v>8180954</v>
      </c>
      <c r="K968">
        <f t="shared" si="232"/>
        <v>0.17043654166666666</v>
      </c>
      <c r="L968">
        <v>45594</v>
      </c>
      <c r="M968">
        <f t="shared" si="228"/>
        <v>0.18237600000000001</v>
      </c>
      <c r="N968">
        <f t="shared" si="234"/>
        <v>1.1939458333333347E-2</v>
      </c>
      <c r="O968" s="3">
        <f t="shared" si="235"/>
        <v>2984.8645833333367</v>
      </c>
      <c r="P968">
        <f t="shared" si="233"/>
        <v>0</v>
      </c>
      <c r="Q968">
        <f t="shared" si="236"/>
        <v>2984.8645833333367</v>
      </c>
      <c r="T968">
        <v>8154758</v>
      </c>
      <c r="U968">
        <f>T966/48000000</f>
        <v>0.17250508333333334</v>
      </c>
      <c r="V968">
        <v>45463</v>
      </c>
      <c r="W968">
        <f>V968/250000</f>
        <v>0.18185200000000001</v>
      </c>
      <c r="X968">
        <f>W968-U968</f>
        <v>9.346916666666677E-3</v>
      </c>
      <c r="Y968" s="3">
        <f>X968*250000</f>
        <v>2336.7291666666692</v>
      </c>
      <c r="Z968">
        <f>ROUND((Y968 - 2993) / 100, 0)</f>
        <v>-7</v>
      </c>
      <c r="AA968">
        <f>Y968-Z968*100</f>
        <v>3036.7291666666692</v>
      </c>
    </row>
    <row r="969" spans="10:27" x14ac:dyDescent="0.25">
      <c r="J969">
        <v>8197054</v>
      </c>
      <c r="K969">
        <f t="shared" si="232"/>
        <v>0.17077195833333333</v>
      </c>
      <c r="L969">
        <v>45371</v>
      </c>
      <c r="M969">
        <f t="shared" ref="M969:M1029" si="237">L969/250000</f>
        <v>0.18148400000000001</v>
      </c>
      <c r="N969">
        <f t="shared" si="234"/>
        <v>1.0712041666666672E-2</v>
      </c>
      <c r="O969" s="3">
        <f t="shared" si="235"/>
        <v>2678.0104166666679</v>
      </c>
      <c r="P969">
        <f t="shared" si="233"/>
        <v>-3</v>
      </c>
      <c r="Q969">
        <f t="shared" si="236"/>
        <v>2978.0104166666679</v>
      </c>
      <c r="S969">
        <v>8115524</v>
      </c>
      <c r="T969">
        <f>J957/48000000</f>
        <v>0.17168791666666666</v>
      </c>
      <c r="U969">
        <v>45259</v>
      </c>
      <c r="V969">
        <f>U969/250000</f>
        <v>0.181036</v>
      </c>
      <c r="W969">
        <f>V969-T969</f>
        <v>9.3480833333333402E-3</v>
      </c>
      <c r="X969" s="3">
        <f>W969*250000</f>
        <v>2337.0208333333348</v>
      </c>
      <c r="Y969">
        <f>ROUND((X969 - 2993) / 100, 0)</f>
        <v>-7</v>
      </c>
      <c r="Z969">
        <f>X969-Y969*100</f>
        <v>3037.0208333333348</v>
      </c>
    </row>
    <row r="970" spans="10:27" x14ac:dyDescent="0.25">
      <c r="J970">
        <v>8215446</v>
      </c>
      <c r="K970">
        <f t="shared" si="232"/>
        <v>0.17115512499999999</v>
      </c>
      <c r="L970">
        <v>45774</v>
      </c>
      <c r="M970">
        <f t="shared" si="237"/>
        <v>0.18309600000000001</v>
      </c>
      <c r="N970">
        <f t="shared" si="234"/>
        <v>1.1940875000000017E-2</v>
      </c>
      <c r="O970" s="3">
        <f t="shared" si="235"/>
        <v>2985.2187500000045</v>
      </c>
      <c r="P970">
        <f t="shared" si="233"/>
        <v>0</v>
      </c>
      <c r="Q970">
        <f t="shared" si="236"/>
        <v>2985.2187500000045</v>
      </c>
      <c r="S970">
        <v>8132776</v>
      </c>
      <c r="T970">
        <f>J958/48000000</f>
        <v>0.17204708333333332</v>
      </c>
      <c r="U970">
        <v>45349</v>
      </c>
      <c r="V970">
        <f>U970/250000</f>
        <v>0.181396</v>
      </c>
      <c r="W970">
        <f>V970-T970</f>
        <v>9.348916666666679E-3</v>
      </c>
      <c r="X970" s="3">
        <f>W970*250000</f>
        <v>2337.2291666666697</v>
      </c>
      <c r="Y970">
        <f>ROUND((X970 - 2993) / 100, 0)</f>
        <v>-7</v>
      </c>
      <c r="Z970">
        <f>X970-Y970*100</f>
        <v>3037.2291666666697</v>
      </c>
    </row>
    <row r="971" spans="10:27" x14ac:dyDescent="0.25">
      <c r="J971">
        <v>8106062</v>
      </c>
      <c r="K971">
        <f t="shared" si="232"/>
        <v>0.16887629166666668</v>
      </c>
      <c r="L971">
        <v>45002</v>
      </c>
      <c r="M971">
        <f t="shared" si="237"/>
        <v>0.180008</v>
      </c>
      <c r="N971">
        <f t="shared" si="234"/>
        <v>1.1131708333333323E-2</v>
      </c>
      <c r="O971" s="3">
        <f t="shared" si="235"/>
        <v>2782.9270833333308</v>
      </c>
      <c r="P971">
        <f t="shared" si="233"/>
        <v>-2</v>
      </c>
      <c r="Q971">
        <f t="shared" si="236"/>
        <v>2982.9270833333308</v>
      </c>
    </row>
    <row r="972" spans="10:27" x14ac:dyDescent="0.25">
      <c r="J972">
        <v>8121974</v>
      </c>
      <c r="K972">
        <f t="shared" si="232"/>
        <v>0.16920779166666666</v>
      </c>
      <c r="L972">
        <v>45300</v>
      </c>
      <c r="M972">
        <f t="shared" si="237"/>
        <v>0.1812</v>
      </c>
      <c r="N972">
        <f t="shared" si="234"/>
        <v>1.1992208333333337E-2</v>
      </c>
      <c r="O972" s="3">
        <f t="shared" si="235"/>
        <v>2998.0520833333344</v>
      </c>
      <c r="P972">
        <f t="shared" si="233"/>
        <v>0</v>
      </c>
      <c r="Q972">
        <f t="shared" si="236"/>
        <v>2998.0520833333344</v>
      </c>
      <c r="S972">
        <v>8093540</v>
      </c>
      <c r="T972">
        <f>J963/48000000</f>
        <v>0.17122991666666668</v>
      </c>
      <c r="U972">
        <v>45040</v>
      </c>
      <c r="V972">
        <f>U972/250000</f>
        <v>0.18015999999999999</v>
      </c>
      <c r="W972">
        <f>V972-T972</f>
        <v>8.9300833333333107E-3</v>
      </c>
      <c r="X972" s="3">
        <f>W972*250000</f>
        <v>2232.5208333333276</v>
      </c>
      <c r="Y972">
        <f>ROUND((X972 - 2993) / 100, 0)</f>
        <v>-8</v>
      </c>
      <c r="Z972">
        <f>X972-Y972*100</f>
        <v>3032.5208333333276</v>
      </c>
    </row>
    <row r="973" spans="10:27" x14ac:dyDescent="0.25">
      <c r="J973">
        <v>8227890</v>
      </c>
      <c r="K973">
        <f t="shared" si="232"/>
        <v>0.17141437500000001</v>
      </c>
      <c r="L973">
        <v>45841</v>
      </c>
      <c r="M973">
        <f t="shared" si="237"/>
        <v>0.183364</v>
      </c>
      <c r="N973">
        <f t="shared" si="234"/>
        <v>1.1949624999999992E-2</v>
      </c>
      <c r="O973" s="3">
        <f t="shared" si="235"/>
        <v>2987.4062499999977</v>
      </c>
      <c r="P973">
        <f t="shared" si="233"/>
        <v>0</v>
      </c>
      <c r="Q973">
        <f t="shared" si="236"/>
        <v>2987.4062499999977</v>
      </c>
      <c r="S973">
        <v>8110792</v>
      </c>
      <c r="T973">
        <f>J964/48000000</f>
        <v>0.17158912500000001</v>
      </c>
      <c r="U973">
        <v>45234</v>
      </c>
      <c r="V973">
        <f>U973/250000</f>
        <v>0.18093600000000001</v>
      </c>
      <c r="W973">
        <f>V973-T973</f>
        <v>9.3468750000000045E-3</v>
      </c>
      <c r="X973" s="3">
        <f>W973*250000</f>
        <v>2336.7187500000009</v>
      </c>
      <c r="Y973">
        <f>ROUND((X973 - 2993) / 100, 0)</f>
        <v>-7</v>
      </c>
      <c r="Z973">
        <f>X973-Y973*100</f>
        <v>3036.7187500000009</v>
      </c>
    </row>
    <row r="974" spans="10:27" x14ac:dyDescent="0.25">
      <c r="J974">
        <v>8245142</v>
      </c>
      <c r="K974">
        <f t="shared" si="232"/>
        <v>0.17177379166666668</v>
      </c>
      <c r="L974">
        <v>45722</v>
      </c>
      <c r="M974">
        <f t="shared" si="237"/>
        <v>0.182888</v>
      </c>
      <c r="N974">
        <f t="shared" si="234"/>
        <v>1.111420833333332E-2</v>
      </c>
      <c r="O974" s="3">
        <f t="shared" si="235"/>
        <v>2778.5520833333298</v>
      </c>
      <c r="P974">
        <f t="shared" si="233"/>
        <v>-2</v>
      </c>
      <c r="Q974">
        <f t="shared" si="236"/>
        <v>2978.5520833333298</v>
      </c>
    </row>
    <row r="975" spans="10:27" x14ac:dyDescent="0.25">
      <c r="J975">
        <v>8261052</v>
      </c>
      <c r="K975">
        <f t="shared" si="232"/>
        <v>0.17210524999999999</v>
      </c>
      <c r="L975">
        <v>46021</v>
      </c>
      <c r="M975">
        <f t="shared" si="237"/>
        <v>0.184084</v>
      </c>
      <c r="N975">
        <f t="shared" si="234"/>
        <v>1.197875000000001E-2</v>
      </c>
      <c r="O975" s="3">
        <f t="shared" si="235"/>
        <v>2994.6875000000027</v>
      </c>
      <c r="P975">
        <f t="shared" si="233"/>
        <v>0</v>
      </c>
      <c r="Q975">
        <f t="shared" si="236"/>
        <v>2994.6875000000027</v>
      </c>
    </row>
    <row r="976" spans="10:27" x14ac:dyDescent="0.25">
      <c r="J976">
        <v>8278294</v>
      </c>
      <c r="K976">
        <f t="shared" si="232"/>
        <v>0.17246445833333332</v>
      </c>
      <c r="L976">
        <v>46110</v>
      </c>
      <c r="M976">
        <f t="shared" si="237"/>
        <v>0.18443999999999999</v>
      </c>
      <c r="N976">
        <f t="shared" si="234"/>
        <v>1.1975541666666673E-2</v>
      </c>
      <c r="O976" s="3">
        <f t="shared" si="235"/>
        <v>2993.8854166666683</v>
      </c>
      <c r="P976">
        <f t="shared" si="233"/>
        <v>0</v>
      </c>
      <c r="Q976">
        <f t="shared" si="236"/>
        <v>2993.8854166666683</v>
      </c>
      <c r="S976">
        <v>8071558</v>
      </c>
      <c r="T976">
        <f>J969/48000000</f>
        <v>0.17077195833333333</v>
      </c>
      <c r="U976">
        <v>44926</v>
      </c>
      <c r="V976">
        <f>U976/250000</f>
        <v>0.179704</v>
      </c>
      <c r="W976">
        <f>V976-T976</f>
        <v>8.932041666666668E-3</v>
      </c>
      <c r="X976" s="3">
        <f>W976*250000</f>
        <v>2233.010416666667</v>
      </c>
      <c r="Y976">
        <f>ROUND((X976 - 2993) / 100, 0)</f>
        <v>-8</v>
      </c>
      <c r="Z976">
        <f>X976-Y976*100</f>
        <v>3033.010416666667</v>
      </c>
    </row>
    <row r="977" spans="10:26" x14ac:dyDescent="0.25">
      <c r="J977">
        <v>8136900</v>
      </c>
      <c r="K977">
        <f t="shared" si="232"/>
        <v>0.16951875</v>
      </c>
      <c r="L977">
        <v>45367</v>
      </c>
      <c r="M977">
        <f t="shared" si="237"/>
        <v>0.18146799999999999</v>
      </c>
      <c r="N977">
        <f t="shared" si="234"/>
        <v>1.1949249999999995E-2</v>
      </c>
      <c r="O977" s="3">
        <f t="shared" si="235"/>
        <v>2987.3124999999986</v>
      </c>
      <c r="P977">
        <f t="shared" ref="P977:P1037" si="238">ROUND((O977 - 2993) / 100, 0)</f>
        <v>0</v>
      </c>
      <c r="Q977">
        <f t="shared" si="236"/>
        <v>2987.3124999999986</v>
      </c>
      <c r="S977">
        <v>8088810</v>
      </c>
      <c r="T977">
        <f>J970/48000000</f>
        <v>0.17115512499999999</v>
      </c>
      <c r="U977">
        <v>45120</v>
      </c>
      <c r="V977">
        <f>U977/250000</f>
        <v>0.18048</v>
      </c>
      <c r="W977">
        <f>V977-T977</f>
        <v>9.3248750000000102E-3</v>
      </c>
      <c r="X977" s="3">
        <f>W977*250000</f>
        <v>2331.2187500000027</v>
      </c>
      <c r="Y977">
        <f>ROUND((X977 - 2993) / 100, 0)</f>
        <v>-7</v>
      </c>
      <c r="Z977">
        <f>X977-Y977*100</f>
        <v>3031.2187500000027</v>
      </c>
    </row>
    <row r="978" spans="10:26" x14ac:dyDescent="0.25">
      <c r="J978">
        <v>8152808</v>
      </c>
      <c r="K978">
        <f t="shared" si="232"/>
        <v>0.16985016666666666</v>
      </c>
      <c r="L978">
        <v>45457</v>
      </c>
      <c r="M978">
        <f t="shared" si="237"/>
        <v>0.18182799999999999</v>
      </c>
      <c r="N978">
        <f t="shared" si="234"/>
        <v>1.1977833333333326E-2</v>
      </c>
      <c r="O978" s="3">
        <f t="shared" si="235"/>
        <v>2994.4583333333317</v>
      </c>
      <c r="P978">
        <f t="shared" si="238"/>
        <v>0</v>
      </c>
      <c r="Q978">
        <f t="shared" si="236"/>
        <v>2994.4583333333317</v>
      </c>
    </row>
    <row r="979" spans="10:26" x14ac:dyDescent="0.25">
      <c r="J979">
        <v>8168902</v>
      </c>
      <c r="K979">
        <f t="shared" si="232"/>
        <v>0.17018545833333334</v>
      </c>
      <c r="L979">
        <v>45547</v>
      </c>
      <c r="M979">
        <f t="shared" si="237"/>
        <v>0.18218799999999999</v>
      </c>
      <c r="N979">
        <f t="shared" si="234"/>
        <v>1.2002541666666644E-2</v>
      </c>
      <c r="O979" s="3">
        <f t="shared" si="235"/>
        <v>3000.6354166666611</v>
      </c>
      <c r="P979">
        <f t="shared" si="238"/>
        <v>0</v>
      </c>
      <c r="Q979">
        <f t="shared" si="236"/>
        <v>3000.6354166666611</v>
      </c>
    </row>
    <row r="980" spans="10:26" x14ac:dyDescent="0.25">
      <c r="J980">
        <v>8204566</v>
      </c>
      <c r="K980">
        <f>J980/48000000</f>
        <v>0.17092845833333334</v>
      </c>
      <c r="L980">
        <v>45727</v>
      </c>
      <c r="M980">
        <f t="shared" si="237"/>
        <v>0.18290799999999999</v>
      </c>
      <c r="N980">
        <f t="shared" si="234"/>
        <v>1.1979541666666649E-2</v>
      </c>
      <c r="O980" s="3">
        <f t="shared" si="235"/>
        <v>2994.885416666662</v>
      </c>
      <c r="P980">
        <f t="shared" si="238"/>
        <v>0</v>
      </c>
      <c r="Q980">
        <f t="shared" si="236"/>
        <v>2994.885416666662</v>
      </c>
    </row>
    <row r="981" spans="10:26" x14ac:dyDescent="0.25">
      <c r="J981">
        <v>8221816</v>
      </c>
      <c r="K981">
        <f t="shared" ref="K981:K1041" si="239">J981/48000000</f>
        <v>0.17128783333333333</v>
      </c>
      <c r="L981">
        <v>45816</v>
      </c>
      <c r="M981">
        <f t="shared" si="237"/>
        <v>0.18326400000000001</v>
      </c>
      <c r="N981">
        <f t="shared" si="234"/>
        <v>1.1976166666666677E-2</v>
      </c>
      <c r="O981" s="3">
        <f t="shared" si="235"/>
        <v>2994.0416666666692</v>
      </c>
      <c r="P981">
        <f t="shared" si="238"/>
        <v>0</v>
      </c>
      <c r="Q981">
        <f t="shared" si="236"/>
        <v>2994.0416666666692</v>
      </c>
    </row>
    <row r="982" spans="10:26" x14ac:dyDescent="0.25">
      <c r="J982">
        <v>8240412</v>
      </c>
      <c r="K982">
        <f t="shared" si="239"/>
        <v>0.17167525</v>
      </c>
      <c r="L982">
        <v>45906</v>
      </c>
      <c r="M982">
        <f t="shared" si="237"/>
        <v>0.18362400000000001</v>
      </c>
      <c r="N982">
        <f t="shared" si="234"/>
        <v>1.1948750000000008E-2</v>
      </c>
      <c r="O982" s="3">
        <f t="shared" si="235"/>
        <v>2987.1875000000018</v>
      </c>
      <c r="P982">
        <f t="shared" si="238"/>
        <v>0</v>
      </c>
      <c r="Q982">
        <f t="shared" si="236"/>
        <v>2987.1875000000018</v>
      </c>
    </row>
    <row r="983" spans="10:26" x14ac:dyDescent="0.25">
      <c r="J983">
        <v>8257654</v>
      </c>
      <c r="K983">
        <f t="shared" si="239"/>
        <v>0.17203445833333333</v>
      </c>
      <c r="L983">
        <v>45996</v>
      </c>
      <c r="M983">
        <f t="shared" si="237"/>
        <v>0.18398400000000001</v>
      </c>
      <c r="N983">
        <f t="shared" si="234"/>
        <v>1.1949541666666674E-2</v>
      </c>
      <c r="O983" s="3">
        <f t="shared" si="235"/>
        <v>2987.3854166666688</v>
      </c>
      <c r="P983">
        <f t="shared" si="238"/>
        <v>0</v>
      </c>
      <c r="Q983">
        <f t="shared" si="236"/>
        <v>2987.3854166666688</v>
      </c>
    </row>
    <row r="984" spans="10:26" x14ac:dyDescent="0.25">
      <c r="J984">
        <v>8114918</v>
      </c>
      <c r="K984">
        <f t="shared" si="239"/>
        <v>0.16906079166666665</v>
      </c>
      <c r="L984">
        <v>45253</v>
      </c>
      <c r="M984">
        <f t="shared" si="237"/>
        <v>0.18101200000000001</v>
      </c>
      <c r="N984">
        <f t="shared" si="234"/>
        <v>1.1951208333333352E-2</v>
      </c>
      <c r="O984" s="3">
        <f t="shared" si="235"/>
        <v>2987.802083333338</v>
      </c>
      <c r="P984">
        <f t="shared" si="238"/>
        <v>0</v>
      </c>
      <c r="Q984">
        <f t="shared" si="236"/>
        <v>2987.802083333338</v>
      </c>
    </row>
    <row r="985" spans="10:26" x14ac:dyDescent="0.25">
      <c r="J985">
        <v>8132170</v>
      </c>
      <c r="K985">
        <f t="shared" si="239"/>
        <v>0.16942020833333332</v>
      </c>
      <c r="L985">
        <v>45238</v>
      </c>
      <c r="M985">
        <f t="shared" si="237"/>
        <v>0.180952</v>
      </c>
      <c r="N985">
        <f t="shared" si="234"/>
        <v>1.153179166666668E-2</v>
      </c>
      <c r="O985" s="3">
        <f t="shared" si="235"/>
        <v>2882.9479166666702</v>
      </c>
      <c r="P985">
        <f t="shared" si="238"/>
        <v>-1</v>
      </c>
      <c r="Q985">
        <f t="shared" si="236"/>
        <v>2982.9479166666702</v>
      </c>
    </row>
    <row r="986" spans="10:26" x14ac:dyDescent="0.25">
      <c r="J986">
        <v>8148076</v>
      </c>
      <c r="K986">
        <f t="shared" si="239"/>
        <v>0.16975158333333334</v>
      </c>
      <c r="L986">
        <v>45433</v>
      </c>
      <c r="M986">
        <f t="shared" si="237"/>
        <v>0.181732</v>
      </c>
      <c r="N986">
        <f t="shared" si="234"/>
        <v>1.198041666666666E-2</v>
      </c>
      <c r="O986" s="3">
        <f t="shared" si="235"/>
        <v>2995.1041666666652</v>
      </c>
      <c r="P986">
        <f t="shared" si="238"/>
        <v>0</v>
      </c>
      <c r="Q986">
        <f t="shared" si="236"/>
        <v>2995.1041666666652</v>
      </c>
    </row>
    <row r="987" spans="10:26" x14ac:dyDescent="0.25">
      <c r="J987">
        <v>8183924</v>
      </c>
      <c r="K987">
        <f t="shared" si="239"/>
        <v>0.17049841666666668</v>
      </c>
      <c r="L987">
        <v>45508</v>
      </c>
      <c r="M987">
        <f t="shared" si="237"/>
        <v>0.182032</v>
      </c>
      <c r="N987">
        <f t="shared" si="234"/>
        <v>1.1533583333333319E-2</v>
      </c>
      <c r="O987" s="3">
        <f t="shared" si="235"/>
        <v>2883.3958333333298</v>
      </c>
      <c r="P987">
        <f t="shared" si="238"/>
        <v>-1</v>
      </c>
      <c r="Q987">
        <f t="shared" si="236"/>
        <v>2983.3958333333298</v>
      </c>
    </row>
    <row r="988" spans="10:26" x14ac:dyDescent="0.25">
      <c r="J988">
        <v>8201178</v>
      </c>
      <c r="K988">
        <f t="shared" si="239"/>
        <v>0.17085787499999999</v>
      </c>
      <c r="L988">
        <v>45494</v>
      </c>
      <c r="M988">
        <f t="shared" si="237"/>
        <v>0.181976</v>
      </c>
      <c r="N988">
        <f t="shared" si="234"/>
        <v>1.1118125000000006E-2</v>
      </c>
      <c r="O988" s="3">
        <f t="shared" si="235"/>
        <v>2779.5312500000018</v>
      </c>
      <c r="P988">
        <f t="shared" si="238"/>
        <v>-2</v>
      </c>
      <c r="Q988">
        <f t="shared" si="236"/>
        <v>2979.5312500000018</v>
      </c>
    </row>
    <row r="989" spans="10:26" x14ac:dyDescent="0.25">
      <c r="J989">
        <v>8218430</v>
      </c>
      <c r="K989">
        <f t="shared" si="239"/>
        <v>0.17121729166666666</v>
      </c>
      <c r="L989">
        <v>45688</v>
      </c>
      <c r="M989">
        <f t="shared" si="237"/>
        <v>0.182752</v>
      </c>
      <c r="N989">
        <f t="shared" si="234"/>
        <v>1.1534708333333338E-2</v>
      </c>
      <c r="O989" s="3">
        <f t="shared" si="235"/>
        <v>2883.6770833333344</v>
      </c>
      <c r="P989">
        <f t="shared" si="238"/>
        <v>-1</v>
      </c>
      <c r="Q989">
        <f t="shared" si="236"/>
        <v>2983.6770833333344</v>
      </c>
    </row>
    <row r="990" spans="10:26" x14ac:dyDescent="0.25">
      <c r="J990">
        <v>8235672</v>
      </c>
      <c r="K990">
        <f t="shared" si="239"/>
        <v>0.17157649999999999</v>
      </c>
      <c r="L990">
        <v>45569</v>
      </c>
      <c r="M990">
        <f t="shared" si="237"/>
        <v>0.18227599999999999</v>
      </c>
      <c r="N990">
        <f t="shared" si="234"/>
        <v>1.0699500000000001E-2</v>
      </c>
      <c r="O990" s="3">
        <f t="shared" si="235"/>
        <v>2674.875</v>
      </c>
      <c r="P990">
        <f t="shared" si="238"/>
        <v>-3</v>
      </c>
      <c r="Q990">
        <f t="shared" si="236"/>
        <v>2974.875</v>
      </c>
    </row>
    <row r="991" spans="10:26" x14ac:dyDescent="0.25">
      <c r="J991">
        <v>8092932</v>
      </c>
      <c r="K991">
        <f t="shared" si="239"/>
        <v>0.16860275</v>
      </c>
      <c r="L991">
        <v>45034</v>
      </c>
      <c r="M991">
        <f t="shared" si="237"/>
        <v>0.18013599999999999</v>
      </c>
      <c r="N991">
        <f t="shared" si="234"/>
        <v>1.1533249999999995E-2</v>
      </c>
      <c r="O991" s="3">
        <f t="shared" si="235"/>
        <v>2883.3124999999986</v>
      </c>
      <c r="P991">
        <f t="shared" si="238"/>
        <v>-1</v>
      </c>
      <c r="Q991">
        <f t="shared" si="236"/>
        <v>2983.3124999999986</v>
      </c>
    </row>
    <row r="992" spans="10:26" x14ac:dyDescent="0.25">
      <c r="J992">
        <v>8110186</v>
      </c>
      <c r="K992">
        <f t="shared" si="239"/>
        <v>0.16896220833333334</v>
      </c>
      <c r="L992">
        <v>45020</v>
      </c>
      <c r="M992">
        <f t="shared" si="237"/>
        <v>0.18007999999999999</v>
      </c>
      <c r="N992">
        <f t="shared" si="234"/>
        <v>1.1117791666666654E-2</v>
      </c>
      <c r="O992" s="3">
        <f t="shared" si="235"/>
        <v>2779.4479166666638</v>
      </c>
      <c r="P992">
        <f t="shared" si="238"/>
        <v>-2</v>
      </c>
      <c r="Q992">
        <f t="shared" si="236"/>
        <v>2979.4479166666638</v>
      </c>
    </row>
    <row r="993" spans="10:17" x14ac:dyDescent="0.25">
      <c r="J993">
        <v>8127438</v>
      </c>
      <c r="K993">
        <f t="shared" si="239"/>
        <v>0.169321625</v>
      </c>
      <c r="L993">
        <v>45318</v>
      </c>
      <c r="M993">
        <f t="shared" si="237"/>
        <v>0.18127199999999999</v>
      </c>
      <c r="N993">
        <f t="shared" si="234"/>
        <v>1.1950374999999985E-2</v>
      </c>
      <c r="O993" s="3">
        <f t="shared" si="235"/>
        <v>2987.5937499999964</v>
      </c>
      <c r="P993">
        <f t="shared" si="238"/>
        <v>0</v>
      </c>
      <c r="Q993">
        <f t="shared" si="236"/>
        <v>2987.5937499999964</v>
      </c>
    </row>
    <row r="994" spans="10:17" x14ac:dyDescent="0.25">
      <c r="J994">
        <v>8144690</v>
      </c>
      <c r="K994">
        <f t="shared" si="239"/>
        <v>0.16968104166666667</v>
      </c>
      <c r="L994">
        <v>45408</v>
      </c>
      <c r="M994">
        <f t="shared" si="237"/>
        <v>0.18163199999999999</v>
      </c>
      <c r="N994">
        <f t="shared" si="234"/>
        <v>1.1950958333333317E-2</v>
      </c>
      <c r="O994" s="3">
        <f t="shared" si="235"/>
        <v>2987.7395833333294</v>
      </c>
      <c r="P994">
        <f t="shared" si="238"/>
        <v>0</v>
      </c>
      <c r="Q994">
        <f t="shared" si="236"/>
        <v>2987.7395833333294</v>
      </c>
    </row>
    <row r="995" spans="10:17" x14ac:dyDescent="0.25">
      <c r="J995">
        <v>8321932</v>
      </c>
      <c r="K995">
        <f t="shared" si="239"/>
        <v>0.17337358333333333</v>
      </c>
      <c r="L995">
        <v>46331</v>
      </c>
      <c r="M995">
        <f t="shared" si="237"/>
        <v>0.18532399999999999</v>
      </c>
      <c r="N995">
        <f t="shared" si="234"/>
        <v>1.1950416666666658E-2</v>
      </c>
      <c r="O995" s="3">
        <f t="shared" si="235"/>
        <v>2987.6041666666642</v>
      </c>
      <c r="P995">
        <f t="shared" si="238"/>
        <v>0</v>
      </c>
      <c r="Q995">
        <f t="shared" si="236"/>
        <v>2987.6041666666642</v>
      </c>
    </row>
    <row r="996" spans="10:17" x14ac:dyDescent="0.25">
      <c r="J996">
        <v>8355092</v>
      </c>
      <c r="K996">
        <f t="shared" si="239"/>
        <v>0.17406441666666667</v>
      </c>
      <c r="L996">
        <v>46511</v>
      </c>
      <c r="M996">
        <f t="shared" si="237"/>
        <v>0.18604399999999999</v>
      </c>
      <c r="N996">
        <f t="shared" si="234"/>
        <v>1.1979583333333321E-2</v>
      </c>
      <c r="O996" s="3">
        <f t="shared" si="235"/>
        <v>2994.8958333333303</v>
      </c>
      <c r="P996">
        <f t="shared" si="238"/>
        <v>0</v>
      </c>
      <c r="Q996">
        <f t="shared" si="236"/>
        <v>2994.8958333333303</v>
      </c>
    </row>
    <row r="997" spans="10:17" x14ac:dyDescent="0.25">
      <c r="J997">
        <v>8373676</v>
      </c>
      <c r="K997">
        <f t="shared" si="239"/>
        <v>0.17445158333333333</v>
      </c>
      <c r="L997">
        <v>46497</v>
      </c>
      <c r="M997">
        <f t="shared" si="237"/>
        <v>0.18598799999999999</v>
      </c>
      <c r="N997">
        <f t="shared" si="234"/>
        <v>1.153641666666666E-2</v>
      </c>
      <c r="O997" s="3">
        <f t="shared" si="235"/>
        <v>2884.1041666666652</v>
      </c>
      <c r="P997">
        <f t="shared" si="238"/>
        <v>-1</v>
      </c>
      <c r="Q997">
        <f t="shared" si="236"/>
        <v>2984.1041666666652</v>
      </c>
    </row>
    <row r="998" spans="10:17" x14ac:dyDescent="0.25">
      <c r="J998">
        <v>8230938</v>
      </c>
      <c r="K998">
        <f t="shared" si="239"/>
        <v>0.171477875</v>
      </c>
      <c r="L998">
        <v>45649</v>
      </c>
      <c r="M998">
        <f t="shared" si="237"/>
        <v>0.18259600000000001</v>
      </c>
      <c r="N998">
        <f t="shared" si="234"/>
        <v>1.1118125000000006E-2</v>
      </c>
      <c r="O998" s="3">
        <f t="shared" si="235"/>
        <v>2779.5312500000018</v>
      </c>
      <c r="P998">
        <f t="shared" si="238"/>
        <v>-2</v>
      </c>
      <c r="Q998">
        <f t="shared" si="236"/>
        <v>2979.5312500000018</v>
      </c>
    </row>
    <row r="999" spans="10:17" x14ac:dyDescent="0.25">
      <c r="J999">
        <v>8248192</v>
      </c>
      <c r="K999">
        <f t="shared" si="239"/>
        <v>0.17183733333333334</v>
      </c>
      <c r="L999">
        <v>45947</v>
      </c>
      <c r="M999">
        <f t="shared" si="237"/>
        <v>0.18378800000000001</v>
      </c>
      <c r="N999">
        <f t="shared" si="234"/>
        <v>1.1950666666666665E-2</v>
      </c>
      <c r="O999" s="3">
        <f t="shared" si="235"/>
        <v>2987.6666666666661</v>
      </c>
      <c r="P999">
        <f t="shared" si="238"/>
        <v>0</v>
      </c>
      <c r="Q999">
        <f t="shared" si="236"/>
        <v>2987.6666666666661</v>
      </c>
    </row>
    <row r="1000" spans="10:17" x14ac:dyDescent="0.25">
      <c r="K1000">
        <f t="shared" si="239"/>
        <v>0</v>
      </c>
      <c r="M1000">
        <f t="shared" si="237"/>
        <v>0</v>
      </c>
      <c r="N1000">
        <f t="shared" si="234"/>
        <v>0</v>
      </c>
      <c r="O1000" s="3">
        <f t="shared" si="235"/>
        <v>0</v>
      </c>
      <c r="P1000">
        <f t="shared" si="238"/>
        <v>-30</v>
      </c>
      <c r="Q1000">
        <f t="shared" si="236"/>
        <v>3000</v>
      </c>
    </row>
    <row r="1001" spans="10:17" x14ac:dyDescent="0.25">
      <c r="K1001">
        <f t="shared" si="239"/>
        <v>0</v>
      </c>
      <c r="M1001">
        <f t="shared" si="237"/>
        <v>0</v>
      </c>
      <c r="N1001">
        <f t="shared" si="234"/>
        <v>0</v>
      </c>
      <c r="O1001" s="3">
        <f t="shared" si="235"/>
        <v>0</v>
      </c>
      <c r="P1001">
        <f t="shared" si="238"/>
        <v>-30</v>
      </c>
      <c r="Q1001">
        <f t="shared" si="236"/>
        <v>3000</v>
      </c>
    </row>
    <row r="1002" spans="10:17" x14ac:dyDescent="0.25">
      <c r="K1002">
        <f t="shared" si="239"/>
        <v>0</v>
      </c>
      <c r="M1002">
        <f t="shared" si="237"/>
        <v>0</v>
      </c>
      <c r="N1002">
        <f t="shared" si="234"/>
        <v>0</v>
      </c>
      <c r="O1002" s="3">
        <f t="shared" si="235"/>
        <v>0</v>
      </c>
      <c r="P1002">
        <f t="shared" si="238"/>
        <v>-30</v>
      </c>
      <c r="Q1002">
        <f t="shared" si="236"/>
        <v>3000</v>
      </c>
    </row>
    <row r="1003" spans="10:17" x14ac:dyDescent="0.25">
      <c r="K1003">
        <f t="shared" si="239"/>
        <v>0</v>
      </c>
      <c r="M1003">
        <f t="shared" si="237"/>
        <v>0</v>
      </c>
      <c r="N1003">
        <f t="shared" si="234"/>
        <v>0</v>
      </c>
      <c r="O1003" s="3">
        <f t="shared" si="235"/>
        <v>0</v>
      </c>
      <c r="P1003">
        <f t="shared" si="238"/>
        <v>-30</v>
      </c>
      <c r="Q1003">
        <f t="shared" si="236"/>
        <v>3000</v>
      </c>
    </row>
    <row r="1004" spans="10:17" x14ac:dyDescent="0.25">
      <c r="K1004">
        <f t="shared" si="239"/>
        <v>0</v>
      </c>
      <c r="M1004">
        <f t="shared" si="237"/>
        <v>0</v>
      </c>
      <c r="N1004">
        <f t="shared" si="234"/>
        <v>0</v>
      </c>
      <c r="O1004" s="3">
        <f t="shared" si="235"/>
        <v>0</v>
      </c>
      <c r="P1004">
        <f t="shared" si="238"/>
        <v>-30</v>
      </c>
      <c r="Q1004">
        <f t="shared" si="236"/>
        <v>3000</v>
      </c>
    </row>
    <row r="1005" spans="10:17" x14ac:dyDescent="0.25">
      <c r="K1005">
        <f t="shared" si="239"/>
        <v>0</v>
      </c>
      <c r="M1005">
        <f t="shared" si="237"/>
        <v>0</v>
      </c>
      <c r="N1005">
        <f t="shared" si="234"/>
        <v>0</v>
      </c>
      <c r="O1005" s="3">
        <f t="shared" si="235"/>
        <v>0</v>
      </c>
      <c r="P1005">
        <f t="shared" si="238"/>
        <v>-30</v>
      </c>
      <c r="Q1005">
        <f t="shared" si="236"/>
        <v>3000</v>
      </c>
    </row>
    <row r="1006" spans="10:17" x14ac:dyDescent="0.25">
      <c r="K1006">
        <f t="shared" si="239"/>
        <v>0</v>
      </c>
      <c r="M1006">
        <f t="shared" si="237"/>
        <v>0</v>
      </c>
      <c r="N1006">
        <f t="shared" si="234"/>
        <v>0</v>
      </c>
      <c r="O1006" s="3">
        <f t="shared" si="235"/>
        <v>0</v>
      </c>
      <c r="P1006">
        <f t="shared" si="238"/>
        <v>-30</v>
      </c>
      <c r="Q1006">
        <f t="shared" si="236"/>
        <v>3000</v>
      </c>
    </row>
    <row r="1007" spans="10:17" x14ac:dyDescent="0.25">
      <c r="K1007">
        <f t="shared" si="239"/>
        <v>0</v>
      </c>
      <c r="M1007">
        <f t="shared" si="237"/>
        <v>0</v>
      </c>
      <c r="N1007">
        <f t="shared" si="234"/>
        <v>0</v>
      </c>
      <c r="O1007" s="3">
        <f t="shared" si="235"/>
        <v>0</v>
      </c>
      <c r="P1007">
        <f t="shared" si="238"/>
        <v>-30</v>
      </c>
      <c r="Q1007">
        <f t="shared" si="236"/>
        <v>3000</v>
      </c>
    </row>
    <row r="1008" spans="10:17" x14ac:dyDescent="0.25">
      <c r="K1008">
        <f t="shared" si="239"/>
        <v>0</v>
      </c>
      <c r="M1008">
        <f t="shared" si="237"/>
        <v>0</v>
      </c>
      <c r="N1008">
        <f t="shared" si="234"/>
        <v>0</v>
      </c>
      <c r="O1008" s="3">
        <f t="shared" si="235"/>
        <v>0</v>
      </c>
      <c r="P1008">
        <f t="shared" si="238"/>
        <v>-30</v>
      </c>
      <c r="Q1008">
        <f t="shared" si="236"/>
        <v>3000</v>
      </c>
    </row>
    <row r="1009" spans="11:17" x14ac:dyDescent="0.25">
      <c r="K1009">
        <f t="shared" si="239"/>
        <v>0</v>
      </c>
      <c r="M1009">
        <f t="shared" si="237"/>
        <v>0</v>
      </c>
      <c r="N1009">
        <f t="shared" si="234"/>
        <v>0</v>
      </c>
      <c r="O1009" s="3">
        <f t="shared" si="235"/>
        <v>0</v>
      </c>
      <c r="P1009">
        <f t="shared" si="238"/>
        <v>-30</v>
      </c>
      <c r="Q1009">
        <f t="shared" si="236"/>
        <v>3000</v>
      </c>
    </row>
    <row r="1010" spans="11:17" x14ac:dyDescent="0.25">
      <c r="K1010">
        <f t="shared" si="239"/>
        <v>0</v>
      </c>
      <c r="M1010">
        <f t="shared" si="237"/>
        <v>0</v>
      </c>
      <c r="N1010">
        <f t="shared" si="234"/>
        <v>0</v>
      </c>
      <c r="O1010" s="3">
        <f t="shared" si="235"/>
        <v>0</v>
      </c>
      <c r="P1010">
        <f t="shared" si="238"/>
        <v>-30</v>
      </c>
      <c r="Q1010">
        <f t="shared" si="236"/>
        <v>3000</v>
      </c>
    </row>
    <row r="1011" spans="11:17" x14ac:dyDescent="0.25">
      <c r="K1011">
        <f t="shared" si="239"/>
        <v>0</v>
      </c>
      <c r="M1011">
        <f t="shared" si="237"/>
        <v>0</v>
      </c>
      <c r="N1011">
        <f t="shared" si="234"/>
        <v>0</v>
      </c>
      <c r="O1011" s="3">
        <f t="shared" si="235"/>
        <v>0</v>
      </c>
      <c r="P1011">
        <f t="shared" si="238"/>
        <v>-30</v>
      </c>
      <c r="Q1011">
        <f t="shared" si="236"/>
        <v>3000</v>
      </c>
    </row>
    <row r="1012" spans="11:17" x14ac:dyDescent="0.25">
      <c r="K1012">
        <f t="shared" si="239"/>
        <v>0</v>
      </c>
      <c r="M1012">
        <f t="shared" si="237"/>
        <v>0</v>
      </c>
      <c r="N1012">
        <f t="shared" ref="N1012:N1047" si="240">M1012-K1012</f>
        <v>0</v>
      </c>
      <c r="O1012" s="3">
        <f t="shared" ref="O1012:O1047" si="241">N1012*250000</f>
        <v>0</v>
      </c>
      <c r="P1012">
        <f t="shared" si="238"/>
        <v>-30</v>
      </c>
      <c r="Q1012">
        <f t="shared" ref="Q1012:Q1047" si="242">O1012-P1012*100</f>
        <v>3000</v>
      </c>
    </row>
    <row r="1013" spans="11:17" x14ac:dyDescent="0.25">
      <c r="K1013">
        <f t="shared" si="239"/>
        <v>0</v>
      </c>
      <c r="M1013">
        <f t="shared" si="237"/>
        <v>0</v>
      </c>
      <c r="N1013">
        <f t="shared" si="240"/>
        <v>0</v>
      </c>
      <c r="O1013" s="3">
        <f t="shared" si="241"/>
        <v>0</v>
      </c>
      <c r="P1013">
        <f t="shared" si="238"/>
        <v>-30</v>
      </c>
      <c r="Q1013">
        <f t="shared" si="242"/>
        <v>3000</v>
      </c>
    </row>
    <row r="1014" spans="11:17" x14ac:dyDescent="0.25">
      <c r="K1014">
        <f t="shared" si="239"/>
        <v>0</v>
      </c>
      <c r="M1014">
        <f t="shared" si="237"/>
        <v>0</v>
      </c>
      <c r="N1014">
        <f t="shared" si="240"/>
        <v>0</v>
      </c>
      <c r="O1014" s="3">
        <f t="shared" si="241"/>
        <v>0</v>
      </c>
      <c r="P1014">
        <f t="shared" si="238"/>
        <v>-30</v>
      </c>
      <c r="Q1014">
        <f t="shared" si="242"/>
        <v>3000</v>
      </c>
    </row>
    <row r="1015" spans="11:17" x14ac:dyDescent="0.25">
      <c r="K1015">
        <f t="shared" si="239"/>
        <v>0</v>
      </c>
      <c r="M1015">
        <f t="shared" si="237"/>
        <v>0</v>
      </c>
      <c r="N1015">
        <f t="shared" si="240"/>
        <v>0</v>
      </c>
      <c r="O1015" s="3">
        <f t="shared" si="241"/>
        <v>0</v>
      </c>
      <c r="P1015">
        <f t="shared" si="238"/>
        <v>-30</v>
      </c>
      <c r="Q1015">
        <f t="shared" si="242"/>
        <v>3000</v>
      </c>
    </row>
    <row r="1016" spans="11:17" x14ac:dyDescent="0.25">
      <c r="K1016">
        <f t="shared" si="239"/>
        <v>0</v>
      </c>
      <c r="M1016">
        <f t="shared" si="237"/>
        <v>0</v>
      </c>
      <c r="N1016">
        <f t="shared" si="240"/>
        <v>0</v>
      </c>
      <c r="O1016" s="3">
        <f t="shared" si="241"/>
        <v>0</v>
      </c>
      <c r="P1016">
        <f t="shared" si="238"/>
        <v>-30</v>
      </c>
      <c r="Q1016">
        <f t="shared" si="242"/>
        <v>3000</v>
      </c>
    </row>
    <row r="1017" spans="11:17" x14ac:dyDescent="0.25">
      <c r="K1017">
        <f t="shared" si="239"/>
        <v>0</v>
      </c>
      <c r="M1017">
        <f t="shared" si="237"/>
        <v>0</v>
      </c>
      <c r="N1017">
        <f t="shared" si="240"/>
        <v>0</v>
      </c>
      <c r="O1017" s="3">
        <f t="shared" si="241"/>
        <v>0</v>
      </c>
      <c r="P1017">
        <f t="shared" si="238"/>
        <v>-30</v>
      </c>
      <c r="Q1017">
        <f t="shared" si="242"/>
        <v>3000</v>
      </c>
    </row>
    <row r="1018" spans="11:17" x14ac:dyDescent="0.25">
      <c r="K1018">
        <f t="shared" si="239"/>
        <v>0</v>
      </c>
      <c r="M1018">
        <f t="shared" si="237"/>
        <v>0</v>
      </c>
      <c r="N1018">
        <f t="shared" si="240"/>
        <v>0</v>
      </c>
      <c r="O1018" s="3">
        <f t="shared" si="241"/>
        <v>0</v>
      </c>
      <c r="P1018">
        <f t="shared" si="238"/>
        <v>-30</v>
      </c>
      <c r="Q1018">
        <f t="shared" si="242"/>
        <v>3000</v>
      </c>
    </row>
    <row r="1019" spans="11:17" x14ac:dyDescent="0.25">
      <c r="K1019">
        <f t="shared" si="239"/>
        <v>0</v>
      </c>
      <c r="M1019">
        <f t="shared" si="237"/>
        <v>0</v>
      </c>
      <c r="N1019">
        <f t="shared" si="240"/>
        <v>0</v>
      </c>
      <c r="O1019" s="3">
        <f t="shared" si="241"/>
        <v>0</v>
      </c>
      <c r="P1019">
        <f t="shared" si="238"/>
        <v>-30</v>
      </c>
      <c r="Q1019">
        <f t="shared" si="242"/>
        <v>3000</v>
      </c>
    </row>
    <row r="1020" spans="11:17" x14ac:dyDescent="0.25">
      <c r="K1020">
        <f t="shared" si="239"/>
        <v>0</v>
      </c>
      <c r="M1020">
        <f t="shared" si="237"/>
        <v>0</v>
      </c>
      <c r="N1020">
        <f t="shared" si="240"/>
        <v>0</v>
      </c>
      <c r="O1020" s="3">
        <f t="shared" si="241"/>
        <v>0</v>
      </c>
      <c r="P1020">
        <f t="shared" si="238"/>
        <v>-30</v>
      </c>
      <c r="Q1020">
        <f t="shared" si="242"/>
        <v>3000</v>
      </c>
    </row>
    <row r="1021" spans="11:17" x14ac:dyDescent="0.25">
      <c r="K1021">
        <f t="shared" si="239"/>
        <v>0</v>
      </c>
      <c r="M1021">
        <f t="shared" si="237"/>
        <v>0</v>
      </c>
      <c r="N1021">
        <f t="shared" si="240"/>
        <v>0</v>
      </c>
      <c r="O1021" s="3">
        <f t="shared" si="241"/>
        <v>0</v>
      </c>
      <c r="P1021">
        <f t="shared" si="238"/>
        <v>-30</v>
      </c>
      <c r="Q1021">
        <f t="shared" si="242"/>
        <v>3000</v>
      </c>
    </row>
    <row r="1022" spans="11:17" x14ac:dyDescent="0.25">
      <c r="K1022">
        <f t="shared" si="239"/>
        <v>0</v>
      </c>
      <c r="M1022">
        <f t="shared" si="237"/>
        <v>0</v>
      </c>
      <c r="N1022">
        <f t="shared" si="240"/>
        <v>0</v>
      </c>
      <c r="O1022" s="3">
        <f t="shared" si="241"/>
        <v>0</v>
      </c>
      <c r="P1022">
        <f t="shared" si="238"/>
        <v>-30</v>
      </c>
      <c r="Q1022">
        <f t="shared" si="242"/>
        <v>3000</v>
      </c>
    </row>
    <row r="1023" spans="11:17" x14ac:dyDescent="0.25">
      <c r="K1023">
        <f t="shared" si="239"/>
        <v>0</v>
      </c>
      <c r="M1023">
        <f t="shared" si="237"/>
        <v>0</v>
      </c>
      <c r="N1023">
        <f t="shared" si="240"/>
        <v>0</v>
      </c>
      <c r="O1023" s="3">
        <f t="shared" si="241"/>
        <v>0</v>
      </c>
      <c r="P1023">
        <f t="shared" si="238"/>
        <v>-30</v>
      </c>
      <c r="Q1023">
        <f t="shared" si="242"/>
        <v>3000</v>
      </c>
    </row>
    <row r="1024" spans="11:17" x14ac:dyDescent="0.25">
      <c r="K1024">
        <f t="shared" si="239"/>
        <v>0</v>
      </c>
      <c r="M1024">
        <f t="shared" si="237"/>
        <v>0</v>
      </c>
      <c r="N1024">
        <f t="shared" si="240"/>
        <v>0</v>
      </c>
      <c r="O1024" s="3">
        <f t="shared" si="241"/>
        <v>0</v>
      </c>
      <c r="P1024">
        <f t="shared" si="238"/>
        <v>-30</v>
      </c>
      <c r="Q1024">
        <f t="shared" si="242"/>
        <v>3000</v>
      </c>
    </row>
    <row r="1025" spans="11:17" x14ac:dyDescent="0.25">
      <c r="K1025">
        <f t="shared" si="239"/>
        <v>0</v>
      </c>
      <c r="M1025">
        <f t="shared" si="237"/>
        <v>0</v>
      </c>
      <c r="N1025">
        <f t="shared" si="240"/>
        <v>0</v>
      </c>
      <c r="O1025" s="3">
        <f t="shared" si="241"/>
        <v>0</v>
      </c>
      <c r="P1025">
        <f t="shared" si="238"/>
        <v>-30</v>
      </c>
      <c r="Q1025">
        <f t="shared" si="242"/>
        <v>3000</v>
      </c>
    </row>
    <row r="1026" spans="11:17" x14ac:dyDescent="0.25">
      <c r="K1026">
        <f t="shared" si="239"/>
        <v>0</v>
      </c>
      <c r="M1026">
        <f t="shared" si="237"/>
        <v>0</v>
      </c>
      <c r="N1026">
        <f t="shared" si="240"/>
        <v>0</v>
      </c>
      <c r="O1026" s="3">
        <f t="shared" si="241"/>
        <v>0</v>
      </c>
      <c r="P1026">
        <f t="shared" si="238"/>
        <v>-30</v>
      </c>
      <c r="Q1026">
        <f t="shared" si="242"/>
        <v>3000</v>
      </c>
    </row>
    <row r="1027" spans="11:17" x14ac:dyDescent="0.25">
      <c r="K1027">
        <f t="shared" si="239"/>
        <v>0</v>
      </c>
      <c r="M1027">
        <f t="shared" si="237"/>
        <v>0</v>
      </c>
      <c r="N1027">
        <f t="shared" si="240"/>
        <v>0</v>
      </c>
      <c r="O1027" s="3">
        <f t="shared" si="241"/>
        <v>0</v>
      </c>
      <c r="P1027">
        <f t="shared" si="238"/>
        <v>-30</v>
      </c>
      <c r="Q1027">
        <f t="shared" si="242"/>
        <v>3000</v>
      </c>
    </row>
    <row r="1028" spans="11:17" x14ac:dyDescent="0.25">
      <c r="K1028">
        <f t="shared" si="239"/>
        <v>0</v>
      </c>
      <c r="M1028">
        <f t="shared" si="237"/>
        <v>0</v>
      </c>
      <c r="N1028">
        <f t="shared" si="240"/>
        <v>0</v>
      </c>
      <c r="O1028" s="3">
        <f t="shared" si="241"/>
        <v>0</v>
      </c>
      <c r="P1028">
        <f t="shared" si="238"/>
        <v>-30</v>
      </c>
      <c r="Q1028">
        <f t="shared" si="242"/>
        <v>3000</v>
      </c>
    </row>
    <row r="1029" spans="11:17" x14ac:dyDescent="0.25">
      <c r="K1029">
        <f t="shared" si="239"/>
        <v>0</v>
      </c>
      <c r="M1029">
        <f t="shared" si="237"/>
        <v>0</v>
      </c>
      <c r="N1029">
        <f t="shared" si="240"/>
        <v>0</v>
      </c>
      <c r="O1029" s="3">
        <f t="shared" si="241"/>
        <v>0</v>
      </c>
      <c r="P1029">
        <f t="shared" si="238"/>
        <v>-30</v>
      </c>
      <c r="Q1029">
        <f t="shared" si="242"/>
        <v>3000</v>
      </c>
    </row>
    <row r="1030" spans="11:17" x14ac:dyDescent="0.25">
      <c r="K1030">
        <f t="shared" si="239"/>
        <v>0</v>
      </c>
      <c r="M1030">
        <f t="shared" ref="M1030:M1047" si="243">L1030/250000</f>
        <v>0</v>
      </c>
      <c r="N1030">
        <f t="shared" si="240"/>
        <v>0</v>
      </c>
      <c r="O1030" s="3">
        <f t="shared" si="241"/>
        <v>0</v>
      </c>
      <c r="P1030">
        <f t="shared" si="238"/>
        <v>-30</v>
      </c>
      <c r="Q1030">
        <f t="shared" si="242"/>
        <v>3000</v>
      </c>
    </row>
    <row r="1031" spans="11:17" x14ac:dyDescent="0.25">
      <c r="K1031">
        <f t="shared" si="239"/>
        <v>0</v>
      </c>
      <c r="M1031">
        <f t="shared" si="243"/>
        <v>0</v>
      </c>
      <c r="N1031">
        <f t="shared" si="240"/>
        <v>0</v>
      </c>
      <c r="O1031" s="3">
        <f t="shared" si="241"/>
        <v>0</v>
      </c>
      <c r="P1031">
        <f t="shared" si="238"/>
        <v>-30</v>
      </c>
      <c r="Q1031">
        <f t="shared" si="242"/>
        <v>3000</v>
      </c>
    </row>
    <row r="1032" spans="11:17" x14ac:dyDescent="0.25">
      <c r="K1032">
        <f t="shared" si="239"/>
        <v>0</v>
      </c>
      <c r="M1032">
        <f t="shared" si="243"/>
        <v>0</v>
      </c>
      <c r="N1032">
        <f t="shared" si="240"/>
        <v>0</v>
      </c>
      <c r="O1032" s="3">
        <f t="shared" si="241"/>
        <v>0</v>
      </c>
      <c r="P1032">
        <f t="shared" si="238"/>
        <v>-30</v>
      </c>
      <c r="Q1032">
        <f t="shared" si="242"/>
        <v>3000</v>
      </c>
    </row>
    <row r="1033" spans="11:17" x14ac:dyDescent="0.25">
      <c r="K1033">
        <f t="shared" si="239"/>
        <v>0</v>
      </c>
      <c r="M1033">
        <f t="shared" si="243"/>
        <v>0</v>
      </c>
      <c r="N1033">
        <f t="shared" si="240"/>
        <v>0</v>
      </c>
      <c r="O1033" s="3">
        <f t="shared" si="241"/>
        <v>0</v>
      </c>
      <c r="P1033">
        <f t="shared" si="238"/>
        <v>-30</v>
      </c>
      <c r="Q1033">
        <f t="shared" si="242"/>
        <v>3000</v>
      </c>
    </row>
    <row r="1034" spans="11:17" x14ac:dyDescent="0.25">
      <c r="K1034">
        <f t="shared" si="239"/>
        <v>0</v>
      </c>
      <c r="M1034">
        <f t="shared" si="243"/>
        <v>0</v>
      </c>
      <c r="N1034">
        <f t="shared" si="240"/>
        <v>0</v>
      </c>
      <c r="O1034" s="3">
        <f t="shared" si="241"/>
        <v>0</v>
      </c>
      <c r="P1034">
        <f t="shared" si="238"/>
        <v>-30</v>
      </c>
      <c r="Q1034">
        <f t="shared" si="242"/>
        <v>3000</v>
      </c>
    </row>
    <row r="1035" spans="11:17" x14ac:dyDescent="0.25">
      <c r="K1035">
        <f t="shared" si="239"/>
        <v>0</v>
      </c>
      <c r="M1035">
        <f t="shared" si="243"/>
        <v>0</v>
      </c>
      <c r="N1035">
        <f t="shared" si="240"/>
        <v>0</v>
      </c>
      <c r="O1035" s="3">
        <f t="shared" si="241"/>
        <v>0</v>
      </c>
      <c r="P1035">
        <f t="shared" si="238"/>
        <v>-30</v>
      </c>
      <c r="Q1035">
        <f t="shared" si="242"/>
        <v>3000</v>
      </c>
    </row>
    <row r="1036" spans="11:17" x14ac:dyDescent="0.25">
      <c r="K1036">
        <f t="shared" si="239"/>
        <v>0</v>
      </c>
      <c r="M1036">
        <f t="shared" si="243"/>
        <v>0</v>
      </c>
      <c r="N1036">
        <f t="shared" si="240"/>
        <v>0</v>
      </c>
      <c r="O1036" s="3">
        <f t="shared" si="241"/>
        <v>0</v>
      </c>
      <c r="P1036">
        <f t="shared" si="238"/>
        <v>-30</v>
      </c>
      <c r="Q1036">
        <f t="shared" si="242"/>
        <v>3000</v>
      </c>
    </row>
    <row r="1037" spans="11:17" x14ac:dyDescent="0.25">
      <c r="K1037">
        <f t="shared" si="239"/>
        <v>0</v>
      </c>
      <c r="M1037">
        <f t="shared" si="243"/>
        <v>0</v>
      </c>
      <c r="N1037">
        <f t="shared" si="240"/>
        <v>0</v>
      </c>
      <c r="O1037" s="3">
        <f t="shared" si="241"/>
        <v>0</v>
      </c>
      <c r="P1037">
        <f t="shared" si="238"/>
        <v>-30</v>
      </c>
      <c r="Q1037">
        <f t="shared" si="242"/>
        <v>3000</v>
      </c>
    </row>
    <row r="1038" spans="11:17" x14ac:dyDescent="0.25">
      <c r="K1038">
        <f t="shared" si="239"/>
        <v>0</v>
      </c>
      <c r="M1038">
        <f t="shared" si="243"/>
        <v>0</v>
      </c>
      <c r="N1038">
        <f t="shared" si="240"/>
        <v>0</v>
      </c>
      <c r="O1038" s="3">
        <f t="shared" si="241"/>
        <v>0</v>
      </c>
      <c r="P1038">
        <f t="shared" ref="P1038:P1047" si="244">ROUND((O1038 - 2993) / 100, 0)</f>
        <v>-30</v>
      </c>
      <c r="Q1038">
        <f t="shared" si="242"/>
        <v>3000</v>
      </c>
    </row>
    <row r="1039" spans="11:17" x14ac:dyDescent="0.25">
      <c r="K1039">
        <f t="shared" si="239"/>
        <v>0</v>
      </c>
      <c r="M1039">
        <f t="shared" si="243"/>
        <v>0</v>
      </c>
      <c r="N1039">
        <f t="shared" si="240"/>
        <v>0</v>
      </c>
      <c r="O1039" s="3">
        <f t="shared" si="241"/>
        <v>0</v>
      </c>
      <c r="P1039">
        <f t="shared" si="244"/>
        <v>-30</v>
      </c>
      <c r="Q1039">
        <f t="shared" si="242"/>
        <v>3000</v>
      </c>
    </row>
    <row r="1040" spans="11:17" x14ac:dyDescent="0.25">
      <c r="K1040">
        <f t="shared" si="239"/>
        <v>0</v>
      </c>
      <c r="M1040">
        <f t="shared" si="243"/>
        <v>0</v>
      </c>
      <c r="N1040">
        <f t="shared" si="240"/>
        <v>0</v>
      </c>
      <c r="O1040" s="3">
        <f t="shared" si="241"/>
        <v>0</v>
      </c>
      <c r="P1040">
        <f t="shared" si="244"/>
        <v>-30</v>
      </c>
      <c r="Q1040">
        <f t="shared" si="242"/>
        <v>3000</v>
      </c>
    </row>
    <row r="1041" spans="11:17" x14ac:dyDescent="0.25">
      <c r="K1041">
        <f t="shared" si="239"/>
        <v>0</v>
      </c>
      <c r="M1041">
        <f t="shared" si="243"/>
        <v>0</v>
      </c>
      <c r="N1041">
        <f t="shared" si="240"/>
        <v>0</v>
      </c>
      <c r="O1041" s="3">
        <f t="shared" si="241"/>
        <v>0</v>
      </c>
      <c r="P1041">
        <f t="shared" si="244"/>
        <v>-30</v>
      </c>
      <c r="Q1041">
        <f t="shared" si="242"/>
        <v>3000</v>
      </c>
    </row>
    <row r="1042" spans="11:17" x14ac:dyDescent="0.25">
      <c r="K1042">
        <f t="shared" ref="K1042:K1053" si="245">J1038/48000000</f>
        <v>0</v>
      </c>
      <c r="M1042">
        <f t="shared" si="243"/>
        <v>0</v>
      </c>
      <c r="N1042">
        <f t="shared" si="240"/>
        <v>0</v>
      </c>
      <c r="O1042" s="3">
        <f t="shared" si="241"/>
        <v>0</v>
      </c>
      <c r="P1042">
        <f t="shared" si="244"/>
        <v>-30</v>
      </c>
      <c r="Q1042">
        <f t="shared" si="242"/>
        <v>3000</v>
      </c>
    </row>
    <row r="1043" spans="11:17" x14ac:dyDescent="0.25">
      <c r="K1043">
        <f t="shared" si="245"/>
        <v>0</v>
      </c>
      <c r="M1043">
        <f t="shared" si="243"/>
        <v>0</v>
      </c>
      <c r="N1043">
        <f t="shared" si="240"/>
        <v>0</v>
      </c>
      <c r="O1043" s="3">
        <f t="shared" si="241"/>
        <v>0</v>
      </c>
      <c r="P1043">
        <f t="shared" si="244"/>
        <v>-30</v>
      </c>
      <c r="Q1043">
        <f t="shared" si="242"/>
        <v>3000</v>
      </c>
    </row>
    <row r="1044" spans="11:17" x14ac:dyDescent="0.25">
      <c r="K1044">
        <f t="shared" si="245"/>
        <v>0</v>
      </c>
      <c r="M1044">
        <f t="shared" si="243"/>
        <v>0</v>
      </c>
      <c r="N1044">
        <f t="shared" si="240"/>
        <v>0</v>
      </c>
      <c r="O1044" s="3">
        <f t="shared" si="241"/>
        <v>0</v>
      </c>
      <c r="P1044">
        <f t="shared" si="244"/>
        <v>-30</v>
      </c>
      <c r="Q1044">
        <f t="shared" si="242"/>
        <v>3000</v>
      </c>
    </row>
    <row r="1045" spans="11:17" x14ac:dyDescent="0.25">
      <c r="K1045">
        <f t="shared" si="245"/>
        <v>0</v>
      </c>
      <c r="M1045">
        <f t="shared" si="243"/>
        <v>0</v>
      </c>
      <c r="N1045">
        <f t="shared" si="240"/>
        <v>0</v>
      </c>
      <c r="O1045" s="3">
        <f t="shared" si="241"/>
        <v>0</v>
      </c>
      <c r="P1045">
        <f t="shared" si="244"/>
        <v>-30</v>
      </c>
      <c r="Q1045">
        <f t="shared" si="242"/>
        <v>3000</v>
      </c>
    </row>
    <row r="1046" spans="11:17" x14ac:dyDescent="0.25">
      <c r="K1046">
        <f t="shared" si="245"/>
        <v>0</v>
      </c>
      <c r="M1046">
        <f t="shared" si="243"/>
        <v>0</v>
      </c>
      <c r="N1046">
        <f t="shared" si="240"/>
        <v>0</v>
      </c>
      <c r="O1046" s="3">
        <f t="shared" si="241"/>
        <v>0</v>
      </c>
      <c r="P1046">
        <f t="shared" si="244"/>
        <v>-30</v>
      </c>
      <c r="Q1046">
        <f t="shared" si="242"/>
        <v>3000</v>
      </c>
    </row>
    <row r="1047" spans="11:17" x14ac:dyDescent="0.25">
      <c r="K1047">
        <f t="shared" si="245"/>
        <v>0</v>
      </c>
      <c r="M1047">
        <f t="shared" si="243"/>
        <v>0</v>
      </c>
      <c r="N1047">
        <f t="shared" si="240"/>
        <v>0</v>
      </c>
      <c r="O1047" s="3">
        <f t="shared" si="241"/>
        <v>0</v>
      </c>
      <c r="P1047">
        <f t="shared" si="244"/>
        <v>-30</v>
      </c>
      <c r="Q1047">
        <f t="shared" si="242"/>
        <v>3000</v>
      </c>
    </row>
    <row r="1048" spans="11:17" x14ac:dyDescent="0.25">
      <c r="K1048">
        <f t="shared" si="245"/>
        <v>0</v>
      </c>
    </row>
    <row r="1049" spans="11:17" x14ac:dyDescent="0.25">
      <c r="K1049">
        <f t="shared" si="245"/>
        <v>0</v>
      </c>
    </row>
    <row r="1050" spans="11:17" x14ac:dyDescent="0.25">
      <c r="K1050">
        <f t="shared" si="245"/>
        <v>0</v>
      </c>
    </row>
    <row r="1051" spans="11:17" x14ac:dyDescent="0.25">
      <c r="K1051">
        <f t="shared" si="245"/>
        <v>0</v>
      </c>
    </row>
    <row r="1052" spans="11:17" x14ac:dyDescent="0.25">
      <c r="K1052">
        <f t="shared" si="245"/>
        <v>0</v>
      </c>
    </row>
    <row r="1053" spans="11:17" x14ac:dyDescent="0.25">
      <c r="K1053">
        <f t="shared" si="245"/>
        <v>0</v>
      </c>
    </row>
  </sheetData>
  <mergeCells count="1">
    <mergeCell ref="K353:Q353"/>
  </mergeCells>
  <phoneticPr fontId="5"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509763D9E92C4AB56B783DF7C7CDCA" ma:contentTypeVersion="11" ma:contentTypeDescription="Een nieuw document maken." ma:contentTypeScope="" ma:versionID="5fb47083d024ca4c2a62a078d89e5e5f">
  <xsd:schema xmlns:xsd="http://www.w3.org/2001/XMLSchema" xmlns:xs="http://www.w3.org/2001/XMLSchema" xmlns:p="http://schemas.microsoft.com/office/2006/metadata/properties" xmlns:ns3="b0bde371-2a4c-4d57-9233-9ce0b39d4d93" xmlns:ns4="dd823be6-035a-40d2-86c5-15d0bc05d6f0" targetNamespace="http://schemas.microsoft.com/office/2006/metadata/properties" ma:root="true" ma:fieldsID="954a3d3739d4c5f5af4a5321d9c08d06" ns3:_="" ns4:_="">
    <xsd:import namespace="b0bde371-2a4c-4d57-9233-9ce0b39d4d93"/>
    <xsd:import namespace="dd823be6-035a-40d2-86c5-15d0bc05d6f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de371-2a4c-4d57-9233-9ce0b39d4d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23be6-035a-40d2-86c5-15d0bc05d6f0"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0bde371-2a4c-4d57-9233-9ce0b39d4d9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4BFD83-38BD-477D-829D-850765756D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de371-2a4c-4d57-9233-9ce0b39d4d93"/>
    <ds:schemaRef ds:uri="dd823be6-035a-40d2-86c5-15d0bc05d6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4F5A60-4054-4676-B068-269E2CA494AC}">
  <ds:schemaRefs>
    <ds:schemaRef ds:uri="http://schemas.microsoft.com/office/2006/documentManagement/types"/>
    <ds:schemaRef ds:uri="http://purl.org/dc/terms/"/>
    <ds:schemaRef ds:uri="http://purl.org/dc/elements/1.1/"/>
    <ds:schemaRef ds:uri="http://www.w3.org/XML/1998/namespace"/>
    <ds:schemaRef ds:uri="http://schemas.microsoft.com/office/2006/metadata/properties"/>
    <ds:schemaRef ds:uri="http://schemas.microsoft.com/office/infopath/2007/PartnerControls"/>
    <ds:schemaRef ds:uri="b0bde371-2a4c-4d57-9233-9ce0b39d4d93"/>
    <ds:schemaRef ds:uri="http://schemas.openxmlformats.org/package/2006/metadata/core-properties"/>
    <ds:schemaRef ds:uri="dd823be6-035a-40d2-86c5-15d0bc05d6f0"/>
    <ds:schemaRef ds:uri="http://purl.org/dc/dcmitype/"/>
  </ds:schemaRefs>
</ds:datastoreItem>
</file>

<file path=customXml/itemProps3.xml><?xml version="1.0" encoding="utf-8"?>
<ds:datastoreItem xmlns:ds="http://schemas.openxmlformats.org/officeDocument/2006/customXml" ds:itemID="{681E7FD8-56DE-47E3-83B2-35888A45C0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 Administrator</dc:creator>
  <cp:lastModifiedBy>Vikram Srikanth</cp:lastModifiedBy>
  <dcterms:created xsi:type="dcterms:W3CDTF">2023-10-06T07:34:09Z</dcterms:created>
  <dcterms:modified xsi:type="dcterms:W3CDTF">2023-10-13T17:11:48Z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0x010100A0509763D9E92C4AB56B783DF7C7CDCA</vt:lpwstr>
  </property>
</Properties>
</file>