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esktop\BootCamp\Excel\Analysis Projects\"/>
    </mc:Choice>
  </mc:AlternateContent>
  <xr:revisionPtr revIDLastSave="0" documentId="13_ncr:1_{16B80A01-37AB-4FB8-B4BF-D86D1CB18C0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heater Outcomes by Launch Date" sheetId="11" r:id="rId1"/>
    <sheet name="Outcomes Based on Goals." sheetId="12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5" i="12" l="1"/>
  <c r="E15" i="12"/>
  <c r="D15" i="12"/>
  <c r="F14" i="12"/>
  <c r="E14" i="12"/>
  <c r="D14" i="12"/>
  <c r="F13" i="12"/>
  <c r="E13" i="12"/>
  <c r="D13" i="12"/>
  <c r="G13" i="12" s="1"/>
  <c r="F12" i="12"/>
  <c r="E12" i="12"/>
  <c r="D12" i="12"/>
  <c r="F11" i="12"/>
  <c r="E11" i="12"/>
  <c r="D11" i="12"/>
  <c r="F10" i="12"/>
  <c r="E10" i="12"/>
  <c r="D10" i="12"/>
  <c r="G10" i="12" s="1"/>
  <c r="F9" i="12"/>
  <c r="E9" i="12"/>
  <c r="D9" i="12"/>
  <c r="G9" i="12" s="1"/>
  <c r="F8" i="12"/>
  <c r="E8" i="12"/>
  <c r="D8" i="12"/>
  <c r="F7" i="12"/>
  <c r="E7" i="12"/>
  <c r="D7" i="12"/>
  <c r="G7" i="12" s="1"/>
  <c r="I7" i="12" s="1"/>
  <c r="F6" i="12"/>
  <c r="E6" i="12"/>
  <c r="D6" i="12"/>
  <c r="G6" i="12" s="1"/>
  <c r="F5" i="12"/>
  <c r="E5" i="12"/>
  <c r="D5" i="12"/>
  <c r="G5" i="12" s="1"/>
  <c r="F4" i="12"/>
  <c r="E4" i="12"/>
  <c r="D4" i="12"/>
  <c r="G8" i="12"/>
  <c r="G11" i="12"/>
  <c r="G12" i="12"/>
  <c r="G14" i="12"/>
  <c r="J14" i="12" s="1"/>
  <c r="I14" i="12"/>
  <c r="G15" i="12"/>
  <c r="I15" i="12" s="1"/>
  <c r="M1" i="12" a="1"/>
  <c r="M1" i="12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G4" i="12" l="1"/>
  <c r="J11" i="12"/>
  <c r="I11" i="12"/>
  <c r="J10" i="12"/>
  <c r="I10" i="12"/>
  <c r="I13" i="12"/>
  <c r="I8" i="12"/>
  <c r="J7" i="12"/>
  <c r="J15" i="12"/>
  <c r="I4" i="12"/>
  <c r="J13" i="12"/>
  <c r="J8" i="12"/>
  <c r="H8" i="12"/>
  <c r="H5" i="12"/>
  <c r="H9" i="12"/>
  <c r="H13" i="12"/>
  <c r="J6" i="12"/>
  <c r="H10" i="12"/>
  <c r="H14" i="12"/>
  <c r="H7" i="12"/>
  <c r="H11" i="12"/>
  <c r="H15" i="12"/>
  <c r="H12" i="12"/>
  <c r="J4" i="12" l="1"/>
  <c r="H4" i="12"/>
  <c r="J5" i="12"/>
  <c r="I6" i="12"/>
  <c r="J9" i="12"/>
  <c r="H6" i="12"/>
  <c r="I9" i="12"/>
  <c r="I5" i="12"/>
  <c r="J12" i="12"/>
  <c r="I12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<sst xmlns="http://schemas.openxmlformats.org/spreadsheetml/2006/main" count="32979" uniqueCount="8401">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</sst>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3" fillId="2" borderId="0" xfId="0" applyFont="1" applyFill="1"/>
    <xf numFmtId="166" fontId="3" fillId="2" borderId="0" xfId="1" applyNumberFormat="1" applyFont="1" applyFill="1"/>
    <xf numFmtId="9" fontId="0" fillId="0" borderId="1" xfId="0" applyNumberFormat="1" applyBorder="1"/>
  </cellXfs>
  <cellStyles count="2">
    <cellStyle name="Comma" xfId="1" builtinId="3"/>
    <cellStyle name="Normal" xfId="0" builtinId="0"/>
  </cellStyles>
  <dxfs count="8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Theater Outcomes Based on Launch</a:t>
            </a:r>
            <a:r>
              <a:rPr lang="es-MX" b="1" baseline="0">
                <a:solidFill>
                  <a:schemeClr val="tx1"/>
                </a:solidFill>
              </a:rPr>
              <a:t> Date</a:t>
            </a:r>
            <a:endParaRPr lang="es-MX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6-49FE-BB71-BE6EE68868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6-49FE-BB71-BE6EE68868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6-49FE-BB71-BE6EE688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494720"/>
        <c:axId val="1243495968"/>
      </c:lineChart>
      <c:catAx>
        <c:axId val="12434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3495968"/>
        <c:crosses val="autoZero"/>
        <c:auto val="1"/>
        <c:lblAlgn val="ctr"/>
        <c:lblOffset val="100"/>
        <c:noMultiLvlLbl val="0"/>
      </c:catAx>
      <c:valAx>
        <c:axId val="12434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349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ysClr val="windowText" lastClr="000000"/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Goals.'!$C$4:$C$15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Goals.'!$H$4:$H$15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9-4318-B19D-8BDAE82D7433}"/>
            </c:ext>
          </c:extLst>
        </c:ser>
        <c:ser>
          <c:idx val="1"/>
          <c:order val="1"/>
          <c:tx>
            <c:strRef>
              <c:f>'Outcomes Based on Goals.'!$I$3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Goals.'!$C$4:$C$15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Goals.'!$I$4:$I$15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9-4318-B19D-8BDAE82D7433}"/>
            </c:ext>
          </c:extLst>
        </c:ser>
        <c:ser>
          <c:idx val="2"/>
          <c:order val="2"/>
          <c:tx>
            <c:strRef>
              <c:f>'Outcomes Based on Goals.'!$J$3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Goals.'!$C$4:$C$15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Goals.'!$J$4:$J$15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9-4318-B19D-8BDAE82D7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250192"/>
        <c:axId val="1347250608"/>
      </c:lineChart>
      <c:catAx>
        <c:axId val="13472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47250608"/>
        <c:crosses val="autoZero"/>
        <c:auto val="1"/>
        <c:lblAlgn val="ctr"/>
        <c:lblOffset val="100"/>
        <c:noMultiLvlLbl val="0"/>
      </c:catAx>
      <c:valAx>
        <c:axId val="13472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472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3</xdr:row>
      <xdr:rowOff>26670</xdr:rowOff>
    </xdr:from>
    <xdr:to>
      <xdr:col>14</xdr:col>
      <xdr:colOff>579120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00366-51CD-4819-92F1-C6E193121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411480</xdr:colOff>
      <xdr:row>15</xdr:row>
      <xdr:rowOff>102870</xdr:rowOff>
    </xdr:from>
    <xdr:to>
      <xdr:col>12</xdr:col>
      <xdr:colOff>1005840</xdr:colOff>
      <xdr:row>36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48F774-2531-4A2F-AF99-FE5FF2042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Antonio Salazar Pérez" refreshedDate="44457.778225694441" createdVersion="7" refreshedVersion="7" minRefreshableVersion="3" recordCount="4114" xr:uid="{54208D1A-92E7-49E2-B247-953BF11C119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EDB9D-D443-4D0F-8580-8A7999DF1F9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dataField="1" showAll="0"/>
    <pivotField showAll="0"/>
    <pivotField showAll="0"/>
    <pivotField numFmtId="164" showAll="0"/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7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1C83-4A8A-4B50-8D3D-18D5E269574B}">
  <dimension ref="A1:E18"/>
  <sheetViews>
    <sheetView showGridLines="0" workbookViewId="0">
      <selection activeCell="G21" sqref="G2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8378</v>
      </c>
      <c r="B2" t="s">
        <v>8360</v>
      </c>
    </row>
    <row r="4" spans="1:5" x14ac:dyDescent="0.3">
      <c r="A4" s="12" t="s">
        <v>8380</v>
      </c>
      <c r="B4" s="12" t="s">
        <v>8363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FDA7-D55C-47BE-8617-81D8DC306613}">
  <dimension ref="A1:M41"/>
  <sheetViews>
    <sheetView showGridLines="0" tabSelected="1" topLeftCell="A13" workbookViewId="0">
      <selection activeCell="O23" sqref="O23"/>
    </sheetView>
  </sheetViews>
  <sheetFormatPr defaultRowHeight="14.4" x14ac:dyDescent="0.3"/>
  <cols>
    <col min="2" max="2" width="12.21875" bestFit="1" customWidth="1"/>
    <col min="3" max="3" width="17.44140625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  <col min="13" max="13" width="15.5546875" bestFit="1" customWidth="1"/>
  </cols>
  <sheetData>
    <row r="1" spans="1:13" x14ac:dyDescent="0.3">
      <c r="D1" s="18" t="s">
        <v>8218</v>
      </c>
      <c r="E1" s="18" t="s">
        <v>8220</v>
      </c>
      <c r="F1" s="18" t="s">
        <v>8219</v>
      </c>
      <c r="G1" s="17" t="s">
        <v>8400</v>
      </c>
      <c r="M1" s="18" t="str" cm="1">
        <f t="array" ref="M1:M41">_xlfn.UNIQUE(Kickstarter!R2:R4115)</f>
        <v>television</v>
      </c>
    </row>
    <row r="2" spans="1:13" x14ac:dyDescent="0.3">
      <c r="M2" s="18" t="str">
        <v>shorts</v>
      </c>
    </row>
    <row r="3" spans="1:13" x14ac:dyDescent="0.3">
      <c r="A3" s="19">
        <v>0</v>
      </c>
      <c r="C3" s="16" t="s">
        <v>8379</v>
      </c>
      <c r="D3" s="16" t="s">
        <v>8381</v>
      </c>
      <c r="E3" s="16" t="s">
        <v>8382</v>
      </c>
      <c r="F3" s="16" t="s">
        <v>8383</v>
      </c>
      <c r="G3" s="16" t="s">
        <v>8384</v>
      </c>
      <c r="H3" s="16" t="s">
        <v>8385</v>
      </c>
      <c r="I3" s="16" t="s">
        <v>8386</v>
      </c>
      <c r="J3" s="16" t="s">
        <v>8387</v>
      </c>
      <c r="M3" s="18" t="str">
        <v>science fiction</v>
      </c>
    </row>
    <row r="4" spans="1:13" x14ac:dyDescent="0.3">
      <c r="A4" s="19">
        <v>1000</v>
      </c>
      <c r="C4" t="s">
        <v>8388</v>
      </c>
      <c r="D4" s="17">
        <f>COUNTIFS(Kickstarter!$F:$F,D$1,Kickstarter!$D:$D,"&lt;"&amp;'Outcomes Based on Goals.'!$A4,Kickstarter!$D:$D,"&gt;="&amp;'Outcomes Based on Goals.'!$A3,Kickstarter!$R:$R,$G$1)</f>
        <v>141</v>
      </c>
      <c r="E4" s="17">
        <f>COUNTIFS(Kickstarter!$F:$F,E$1,Kickstarter!$D:$D,"&lt;"&amp;'Outcomes Based on Goals.'!$A4,Kickstarter!$D:$D,"&gt;="&amp;'Outcomes Based on Goals.'!$A3,Kickstarter!$R:$R,$G$1)</f>
        <v>45</v>
      </c>
      <c r="F4" s="17">
        <f>COUNTIFS(Kickstarter!$F:$F,F$1,Kickstarter!$D:$D,"&lt;"&amp;'Outcomes Based on Goals.'!$A4,Kickstarter!$D:$D,"&gt;="&amp;'Outcomes Based on Goals.'!$A3,Kickstarter!$R:$R,$G$1)</f>
        <v>0</v>
      </c>
      <c r="G4" s="17">
        <f>SUM(D4:F4)</f>
        <v>186</v>
      </c>
      <c r="H4" s="20">
        <f>D4/$G4</f>
        <v>0.75806451612903225</v>
      </c>
      <c r="I4" s="20">
        <f t="shared" ref="I4:I15" si="0">E4/$G4</f>
        <v>0.24193548387096775</v>
      </c>
      <c r="J4" s="20">
        <f t="shared" ref="J4:J15" si="1">F4/$G4</f>
        <v>0</v>
      </c>
      <c r="M4" s="18" t="str">
        <v>drama</v>
      </c>
    </row>
    <row r="5" spans="1:13" x14ac:dyDescent="0.3">
      <c r="A5" s="19">
        <v>5000</v>
      </c>
      <c r="C5" t="s">
        <v>8389</v>
      </c>
      <c r="D5" s="17">
        <f>COUNTIFS(Kickstarter!$F:$F,D$1,Kickstarter!$D:$D,"&lt;"&amp;'Outcomes Based on Goals.'!$A5,Kickstarter!$D:$D,"&gt;="&amp;'Outcomes Based on Goals.'!$A4,Kickstarter!$R:$R,$G$1)</f>
        <v>388</v>
      </c>
      <c r="E5" s="17">
        <f>COUNTIFS(Kickstarter!$F:$F,E$1,Kickstarter!$D:$D,"&lt;"&amp;'Outcomes Based on Goals.'!$A5,Kickstarter!$D:$D,"&gt;="&amp;'Outcomes Based on Goals.'!$A4,Kickstarter!$R:$R,$G$1)</f>
        <v>146</v>
      </c>
      <c r="F5" s="17">
        <f>COUNTIFS(Kickstarter!$F:$F,F$1,Kickstarter!$D:$D,"&lt;"&amp;'Outcomes Based on Goals.'!$A5,Kickstarter!$D:$D,"&gt;="&amp;'Outcomes Based on Goals.'!$A4,Kickstarter!$R:$R,$G$1)</f>
        <v>0</v>
      </c>
      <c r="G5" s="17">
        <f t="shared" ref="G5:G15" si="2">SUM(D5:F5)</f>
        <v>534</v>
      </c>
      <c r="H5" s="20">
        <f t="shared" ref="H5:H15" si="3">D5/$G5</f>
        <v>0.72659176029962547</v>
      </c>
      <c r="I5" s="20">
        <f t="shared" si="0"/>
        <v>0.27340823970037453</v>
      </c>
      <c r="J5" s="20">
        <f t="shared" si="1"/>
        <v>0</v>
      </c>
      <c r="M5" s="18" t="str">
        <v>documentary</v>
      </c>
    </row>
    <row r="6" spans="1:13" x14ac:dyDescent="0.3">
      <c r="A6" s="19">
        <v>10000</v>
      </c>
      <c r="C6" t="s">
        <v>8390</v>
      </c>
      <c r="D6" s="17">
        <f>COUNTIFS(Kickstarter!$F:$F,D$1,Kickstarter!$D:$D,"&lt;"&amp;'Outcomes Based on Goals.'!$A6,Kickstarter!$D:$D,"&gt;="&amp;'Outcomes Based on Goals.'!$A5,Kickstarter!$R:$R,$G$1)</f>
        <v>93</v>
      </c>
      <c r="E6" s="17">
        <f>COUNTIFS(Kickstarter!$F:$F,E$1,Kickstarter!$D:$D,"&lt;"&amp;'Outcomes Based on Goals.'!$A6,Kickstarter!$D:$D,"&gt;="&amp;'Outcomes Based on Goals.'!$A5,Kickstarter!$R:$R,$G$1)</f>
        <v>76</v>
      </c>
      <c r="F6" s="17">
        <f>COUNTIFS(Kickstarter!$F:$F,F$1,Kickstarter!$D:$D,"&lt;"&amp;'Outcomes Based on Goals.'!$A6,Kickstarter!$D:$D,"&gt;="&amp;'Outcomes Based on Goals.'!$A5,Kickstarter!$R:$R,$G$1)</f>
        <v>0</v>
      </c>
      <c r="G6" s="17">
        <f t="shared" si="2"/>
        <v>169</v>
      </c>
      <c r="H6" s="20">
        <f t="shared" si="3"/>
        <v>0.55029585798816572</v>
      </c>
      <c r="I6" s="20">
        <f t="shared" si="0"/>
        <v>0.44970414201183434</v>
      </c>
      <c r="J6" s="20">
        <f t="shared" si="1"/>
        <v>0</v>
      </c>
      <c r="M6" s="18" t="str">
        <v>animation</v>
      </c>
    </row>
    <row r="7" spans="1:13" x14ac:dyDescent="0.3">
      <c r="A7" s="19">
        <v>15000</v>
      </c>
      <c r="C7" t="s">
        <v>8391</v>
      </c>
      <c r="D7" s="17">
        <f>COUNTIFS(Kickstarter!$F:$F,D$1,Kickstarter!$D:$D,"&lt;"&amp;'Outcomes Based on Goals.'!$A7,Kickstarter!$D:$D,"&gt;="&amp;'Outcomes Based on Goals.'!$A6,Kickstarter!$R:$R,$G$1)</f>
        <v>39</v>
      </c>
      <c r="E7" s="17">
        <f>COUNTIFS(Kickstarter!$F:$F,E$1,Kickstarter!$D:$D,"&lt;"&amp;'Outcomes Based on Goals.'!$A7,Kickstarter!$D:$D,"&gt;="&amp;'Outcomes Based on Goals.'!$A6,Kickstarter!$R:$R,$G$1)</f>
        <v>33</v>
      </c>
      <c r="F7" s="17">
        <f>COUNTIFS(Kickstarter!$F:$F,F$1,Kickstarter!$D:$D,"&lt;"&amp;'Outcomes Based on Goals.'!$A7,Kickstarter!$D:$D,"&gt;="&amp;'Outcomes Based on Goals.'!$A6,Kickstarter!$R:$R,$G$1)</f>
        <v>0</v>
      </c>
      <c r="G7" s="17">
        <f t="shared" si="2"/>
        <v>72</v>
      </c>
      <c r="H7" s="20">
        <f t="shared" si="3"/>
        <v>0.54166666666666663</v>
      </c>
      <c r="I7" s="20">
        <f t="shared" si="0"/>
        <v>0.45833333333333331</v>
      </c>
      <c r="J7" s="20">
        <f t="shared" si="1"/>
        <v>0</v>
      </c>
      <c r="M7" s="18" t="str">
        <v>plays</v>
      </c>
    </row>
    <row r="8" spans="1:13" x14ac:dyDescent="0.3">
      <c r="A8" s="19">
        <v>20000</v>
      </c>
      <c r="C8" t="s">
        <v>8392</v>
      </c>
      <c r="D8" s="17">
        <f>COUNTIFS(Kickstarter!$F:$F,D$1,Kickstarter!$D:$D,"&lt;"&amp;'Outcomes Based on Goals.'!$A8,Kickstarter!$D:$D,"&gt;="&amp;'Outcomes Based on Goals.'!$A7,Kickstarter!$R:$R,$G$1)</f>
        <v>12</v>
      </c>
      <c r="E8" s="17">
        <f>COUNTIFS(Kickstarter!$F:$F,E$1,Kickstarter!$D:$D,"&lt;"&amp;'Outcomes Based on Goals.'!$A8,Kickstarter!$D:$D,"&gt;="&amp;'Outcomes Based on Goals.'!$A7,Kickstarter!$R:$R,$G$1)</f>
        <v>12</v>
      </c>
      <c r="F8" s="17">
        <f>COUNTIFS(Kickstarter!$F:$F,F$1,Kickstarter!$D:$D,"&lt;"&amp;'Outcomes Based on Goals.'!$A8,Kickstarter!$D:$D,"&gt;="&amp;'Outcomes Based on Goals.'!$A7,Kickstarter!$R:$R,$G$1)</f>
        <v>0</v>
      </c>
      <c r="G8" s="17">
        <f t="shared" si="2"/>
        <v>24</v>
      </c>
      <c r="H8" s="20">
        <f t="shared" si="3"/>
        <v>0.5</v>
      </c>
      <c r="I8" s="20">
        <f t="shared" si="0"/>
        <v>0.5</v>
      </c>
      <c r="J8" s="20">
        <f t="shared" si="1"/>
        <v>0</v>
      </c>
      <c r="M8" s="18" t="str">
        <v>web</v>
      </c>
    </row>
    <row r="9" spans="1:13" x14ac:dyDescent="0.3">
      <c r="A9" s="19">
        <v>25000</v>
      </c>
      <c r="C9" t="s">
        <v>8393</v>
      </c>
      <c r="D9" s="17">
        <f>COUNTIFS(Kickstarter!$F:$F,D$1,Kickstarter!$D:$D,"&lt;"&amp;'Outcomes Based on Goals.'!$A9,Kickstarter!$D:$D,"&gt;="&amp;'Outcomes Based on Goals.'!$A8,Kickstarter!$R:$R,$G$1)</f>
        <v>9</v>
      </c>
      <c r="E9" s="17">
        <f>COUNTIFS(Kickstarter!$F:$F,E$1,Kickstarter!$D:$D,"&lt;"&amp;'Outcomes Based on Goals.'!$A9,Kickstarter!$D:$D,"&gt;="&amp;'Outcomes Based on Goals.'!$A8,Kickstarter!$R:$R,$G$1)</f>
        <v>11</v>
      </c>
      <c r="F9" s="17">
        <f>COUNTIFS(Kickstarter!$F:$F,F$1,Kickstarter!$D:$D,"&lt;"&amp;'Outcomes Based on Goals.'!$A9,Kickstarter!$D:$D,"&gt;="&amp;'Outcomes Based on Goals.'!$A8,Kickstarter!$R:$R,$G$1)</f>
        <v>0</v>
      </c>
      <c r="G9" s="17">
        <f t="shared" si="2"/>
        <v>20</v>
      </c>
      <c r="H9" s="20">
        <f t="shared" si="3"/>
        <v>0.45</v>
      </c>
      <c r="I9" s="20">
        <f t="shared" si="0"/>
        <v>0.55000000000000004</v>
      </c>
      <c r="J9" s="20">
        <f t="shared" si="1"/>
        <v>0</v>
      </c>
      <c r="M9" s="18" t="str">
        <v>wearables</v>
      </c>
    </row>
    <row r="10" spans="1:13" x14ac:dyDescent="0.3">
      <c r="A10" s="19">
        <v>30000</v>
      </c>
      <c r="C10" t="s">
        <v>8394</v>
      </c>
      <c r="D10" s="17">
        <f>COUNTIFS(Kickstarter!$F:$F,D$1,Kickstarter!$D:$D,"&lt;"&amp;'Outcomes Based on Goals.'!$A10,Kickstarter!$D:$D,"&gt;="&amp;'Outcomes Based on Goals.'!$A9,Kickstarter!$R:$R,$G$1)</f>
        <v>1</v>
      </c>
      <c r="E10" s="17">
        <f>COUNTIFS(Kickstarter!$F:$F,E$1,Kickstarter!$D:$D,"&lt;"&amp;'Outcomes Based on Goals.'!$A10,Kickstarter!$D:$D,"&gt;="&amp;'Outcomes Based on Goals.'!$A9,Kickstarter!$R:$R,$G$1)</f>
        <v>4</v>
      </c>
      <c r="F10" s="17">
        <f>COUNTIFS(Kickstarter!$F:$F,F$1,Kickstarter!$D:$D,"&lt;"&amp;'Outcomes Based on Goals.'!$A10,Kickstarter!$D:$D,"&gt;="&amp;'Outcomes Based on Goals.'!$A9,Kickstarter!$R:$R,$G$1)</f>
        <v>0</v>
      </c>
      <c r="G10" s="17">
        <f t="shared" si="2"/>
        <v>5</v>
      </c>
      <c r="H10" s="20">
        <f t="shared" si="3"/>
        <v>0.2</v>
      </c>
      <c r="I10" s="20">
        <f t="shared" si="0"/>
        <v>0.8</v>
      </c>
      <c r="J10" s="20">
        <f t="shared" si="1"/>
        <v>0</v>
      </c>
      <c r="M10" s="18" t="str">
        <v>nonfiction</v>
      </c>
    </row>
    <row r="11" spans="1:13" x14ac:dyDescent="0.3">
      <c r="A11" s="19">
        <v>35000</v>
      </c>
      <c r="C11" t="s">
        <v>8395</v>
      </c>
      <c r="D11" s="17">
        <f>COUNTIFS(Kickstarter!$F:$F,D$1,Kickstarter!$D:$D,"&lt;"&amp;'Outcomes Based on Goals.'!$A11,Kickstarter!$D:$D,"&gt;="&amp;'Outcomes Based on Goals.'!$A10,Kickstarter!$R:$R,$G$1)</f>
        <v>3</v>
      </c>
      <c r="E11" s="17">
        <f>COUNTIFS(Kickstarter!$F:$F,E$1,Kickstarter!$D:$D,"&lt;"&amp;'Outcomes Based on Goals.'!$A11,Kickstarter!$D:$D,"&gt;="&amp;'Outcomes Based on Goals.'!$A10,Kickstarter!$R:$R,$G$1)</f>
        <v>8</v>
      </c>
      <c r="F11" s="17">
        <f>COUNTIFS(Kickstarter!$F:$F,F$1,Kickstarter!$D:$D,"&lt;"&amp;'Outcomes Based on Goals.'!$A11,Kickstarter!$D:$D,"&gt;="&amp;'Outcomes Based on Goals.'!$A10,Kickstarter!$R:$R,$G$1)</f>
        <v>0</v>
      </c>
      <c r="G11" s="17">
        <f t="shared" si="2"/>
        <v>11</v>
      </c>
      <c r="H11" s="20">
        <f t="shared" si="3"/>
        <v>0.27272727272727271</v>
      </c>
      <c r="I11" s="20">
        <f t="shared" si="0"/>
        <v>0.72727272727272729</v>
      </c>
      <c r="J11" s="20">
        <f t="shared" si="1"/>
        <v>0</v>
      </c>
      <c r="M11" s="18" t="str">
        <v>fiction</v>
      </c>
    </row>
    <row r="12" spans="1:13" x14ac:dyDescent="0.3">
      <c r="A12" s="19">
        <v>40000</v>
      </c>
      <c r="C12" t="s">
        <v>8396</v>
      </c>
      <c r="D12" s="17">
        <f>COUNTIFS(Kickstarter!$F:$F,D$1,Kickstarter!$D:$D,"&lt;"&amp;'Outcomes Based on Goals.'!$A12,Kickstarter!$D:$D,"&gt;="&amp;'Outcomes Based on Goals.'!$A11,Kickstarter!$R:$R,$G$1)</f>
        <v>4</v>
      </c>
      <c r="E12" s="17">
        <f>COUNTIFS(Kickstarter!$F:$F,E$1,Kickstarter!$D:$D,"&lt;"&amp;'Outcomes Based on Goals.'!$A12,Kickstarter!$D:$D,"&gt;="&amp;'Outcomes Based on Goals.'!$A11,Kickstarter!$R:$R,$G$1)</f>
        <v>2</v>
      </c>
      <c r="F12" s="17">
        <f>COUNTIFS(Kickstarter!$F:$F,F$1,Kickstarter!$D:$D,"&lt;"&amp;'Outcomes Based on Goals.'!$A12,Kickstarter!$D:$D,"&gt;="&amp;'Outcomes Based on Goals.'!$A11,Kickstarter!$R:$R,$G$1)</f>
        <v>0</v>
      </c>
      <c r="G12" s="17">
        <f t="shared" si="2"/>
        <v>6</v>
      </c>
      <c r="H12" s="20">
        <f t="shared" si="3"/>
        <v>0.66666666666666663</v>
      </c>
      <c r="I12" s="20">
        <f t="shared" si="0"/>
        <v>0.33333333333333331</v>
      </c>
      <c r="J12" s="20">
        <f t="shared" si="1"/>
        <v>0</v>
      </c>
      <c r="M12" s="18" t="str">
        <v>rock</v>
      </c>
    </row>
    <row r="13" spans="1:13" x14ac:dyDescent="0.3">
      <c r="A13" s="19">
        <v>45000</v>
      </c>
      <c r="C13" t="s">
        <v>8397</v>
      </c>
      <c r="D13" s="17">
        <f>COUNTIFS(Kickstarter!$F:$F,D$1,Kickstarter!$D:$D,"&lt;"&amp;'Outcomes Based on Goals.'!$A13,Kickstarter!$D:$D,"&gt;="&amp;'Outcomes Based on Goals.'!$A12,Kickstarter!$R:$R,$G$1)</f>
        <v>2</v>
      </c>
      <c r="E13" s="17">
        <f>COUNTIFS(Kickstarter!$F:$F,E$1,Kickstarter!$D:$D,"&lt;"&amp;'Outcomes Based on Goals.'!$A13,Kickstarter!$D:$D,"&gt;="&amp;'Outcomes Based on Goals.'!$A12,Kickstarter!$R:$R,$G$1)</f>
        <v>1</v>
      </c>
      <c r="F13" s="17">
        <f>COUNTIFS(Kickstarter!$F:$F,F$1,Kickstarter!$D:$D,"&lt;"&amp;'Outcomes Based on Goals.'!$A13,Kickstarter!$D:$D,"&gt;="&amp;'Outcomes Based on Goals.'!$A12,Kickstarter!$R:$R,$G$1)</f>
        <v>0</v>
      </c>
      <c r="G13" s="17">
        <f t="shared" si="2"/>
        <v>3</v>
      </c>
      <c r="H13" s="20">
        <f t="shared" si="3"/>
        <v>0.66666666666666663</v>
      </c>
      <c r="I13" s="20">
        <f t="shared" si="0"/>
        <v>0.33333333333333331</v>
      </c>
      <c r="J13" s="20">
        <f t="shared" si="1"/>
        <v>0</v>
      </c>
      <c r="M13" s="18" t="str">
        <v>metal</v>
      </c>
    </row>
    <row r="14" spans="1:13" x14ac:dyDescent="0.3">
      <c r="A14" s="19">
        <v>50000</v>
      </c>
      <c r="C14" t="s">
        <v>8398</v>
      </c>
      <c r="D14" s="17">
        <f>COUNTIFS(Kickstarter!$F:$F,D$1,Kickstarter!$D:$D,"&lt;"&amp;'Outcomes Based on Goals.'!$A14,Kickstarter!$D:$D,"&gt;="&amp;'Outcomes Based on Goals.'!$A13,Kickstarter!$R:$R,$G$1)</f>
        <v>0</v>
      </c>
      <c r="E14" s="17">
        <f>COUNTIFS(Kickstarter!$F:$F,E$1,Kickstarter!$D:$D,"&lt;"&amp;'Outcomes Based on Goals.'!$A14,Kickstarter!$D:$D,"&gt;="&amp;'Outcomes Based on Goals.'!$A13,Kickstarter!$R:$R,$G$1)</f>
        <v>1</v>
      </c>
      <c r="F14" s="17">
        <f>COUNTIFS(Kickstarter!$F:$F,F$1,Kickstarter!$D:$D,"&lt;"&amp;'Outcomes Based on Goals.'!$A14,Kickstarter!$D:$D,"&gt;="&amp;'Outcomes Based on Goals.'!$A13,Kickstarter!$R:$R,$G$1)</f>
        <v>0</v>
      </c>
      <c r="G14" s="17">
        <f t="shared" si="2"/>
        <v>1</v>
      </c>
      <c r="H14" s="20">
        <f t="shared" si="3"/>
        <v>0</v>
      </c>
      <c r="I14" s="20">
        <f t="shared" si="0"/>
        <v>1</v>
      </c>
      <c r="J14" s="20">
        <f t="shared" si="1"/>
        <v>0</v>
      </c>
      <c r="M14" s="18" t="str">
        <v>jazz</v>
      </c>
    </row>
    <row r="15" spans="1:13" x14ac:dyDescent="0.3">
      <c r="A15" s="19">
        <v>500000000</v>
      </c>
      <c r="C15" t="s">
        <v>8399</v>
      </c>
      <c r="D15" s="17">
        <f>COUNTIFS(Kickstarter!$F:$F,D$1,Kickstarter!$D:$D,"&lt;"&amp;'Outcomes Based on Goals.'!$A15,Kickstarter!$D:$D,"&gt;="&amp;'Outcomes Based on Goals.'!$A14,Kickstarter!$R:$R,$G$1)</f>
        <v>2</v>
      </c>
      <c r="E15" s="17">
        <f>COUNTIFS(Kickstarter!$F:$F,E$1,Kickstarter!$D:$D,"&lt;"&amp;'Outcomes Based on Goals.'!$A15,Kickstarter!$D:$D,"&gt;="&amp;'Outcomes Based on Goals.'!$A14,Kickstarter!$R:$R,$G$1)</f>
        <v>14</v>
      </c>
      <c r="F15" s="17">
        <f>COUNTIFS(Kickstarter!$F:$F,F$1,Kickstarter!$D:$D,"&lt;"&amp;'Outcomes Based on Goals.'!$A15,Kickstarter!$D:$D,"&gt;="&amp;'Outcomes Based on Goals.'!$A14,Kickstarter!$R:$R,$G$1)</f>
        <v>0</v>
      </c>
      <c r="G15" s="17">
        <f t="shared" si="2"/>
        <v>16</v>
      </c>
      <c r="H15" s="20">
        <f t="shared" si="3"/>
        <v>0.125</v>
      </c>
      <c r="I15" s="20">
        <f t="shared" si="0"/>
        <v>0.875</v>
      </c>
      <c r="J15" s="20">
        <f t="shared" si="1"/>
        <v>0</v>
      </c>
      <c r="M15" s="18" t="str">
        <v>indie rock</v>
      </c>
    </row>
    <row r="16" spans="1:13" x14ac:dyDescent="0.3">
      <c r="M16" s="18" t="str">
        <v>electronic music</v>
      </c>
    </row>
    <row r="17" spans="13:13" x14ac:dyDescent="0.3">
      <c r="M17" s="18" t="str">
        <v>audio</v>
      </c>
    </row>
    <row r="18" spans="13:13" x14ac:dyDescent="0.3">
      <c r="M18" s="18" t="str">
        <v>video games</v>
      </c>
    </row>
    <row r="19" spans="13:13" x14ac:dyDescent="0.3">
      <c r="M19" s="18" t="str">
        <v>mobile games</v>
      </c>
    </row>
    <row r="20" spans="13:13" x14ac:dyDescent="0.3">
      <c r="M20" s="18" t="str">
        <v>food trucks</v>
      </c>
    </row>
    <row r="21" spans="13:13" x14ac:dyDescent="0.3">
      <c r="M21" s="18" t="str">
        <v>photobooks</v>
      </c>
    </row>
    <row r="22" spans="13:13" x14ac:dyDescent="0.3">
      <c r="M22" s="18" t="str">
        <v>world music</v>
      </c>
    </row>
    <row r="23" spans="13:13" x14ac:dyDescent="0.3">
      <c r="M23" s="18" t="str">
        <v>translations</v>
      </c>
    </row>
    <row r="24" spans="13:13" x14ac:dyDescent="0.3">
      <c r="M24" s="18" t="str">
        <v>radio &amp; podcasts</v>
      </c>
    </row>
    <row r="25" spans="13:13" x14ac:dyDescent="0.3">
      <c r="M25" s="18" t="str">
        <v>nature</v>
      </c>
    </row>
    <row r="26" spans="13:13" x14ac:dyDescent="0.3">
      <c r="M26" s="18" t="str">
        <v>art books</v>
      </c>
    </row>
    <row r="27" spans="13:13" x14ac:dyDescent="0.3">
      <c r="M27" s="18" t="str">
        <v>places</v>
      </c>
    </row>
    <row r="28" spans="13:13" x14ac:dyDescent="0.3">
      <c r="M28" s="18" t="str">
        <v>pop</v>
      </c>
    </row>
    <row r="29" spans="13:13" x14ac:dyDescent="0.3">
      <c r="M29" s="18" t="str">
        <v>faith</v>
      </c>
    </row>
    <row r="30" spans="13:13" x14ac:dyDescent="0.3">
      <c r="M30" s="18" t="str">
        <v>gadgets</v>
      </c>
    </row>
    <row r="31" spans="13:13" x14ac:dyDescent="0.3">
      <c r="M31" s="18" t="str">
        <v>hardware</v>
      </c>
    </row>
    <row r="32" spans="13:13" x14ac:dyDescent="0.3">
      <c r="M32" s="18" t="str">
        <v>people</v>
      </c>
    </row>
    <row r="33" spans="13:13" x14ac:dyDescent="0.3">
      <c r="M33" s="18" t="str">
        <v>tabletop games</v>
      </c>
    </row>
    <row r="34" spans="13:13" x14ac:dyDescent="0.3">
      <c r="M34" s="18" t="str">
        <v>small batch</v>
      </c>
    </row>
    <row r="35" spans="13:13" x14ac:dyDescent="0.3">
      <c r="M35" s="18" t="str">
        <v>restaurants</v>
      </c>
    </row>
    <row r="36" spans="13:13" x14ac:dyDescent="0.3">
      <c r="M36" s="18" t="str">
        <v>classical music</v>
      </c>
    </row>
    <row r="37" spans="13:13" x14ac:dyDescent="0.3">
      <c r="M37" s="18" t="str">
        <v>space exploration</v>
      </c>
    </row>
    <row r="38" spans="13:13" x14ac:dyDescent="0.3">
      <c r="M38" s="18" t="str">
        <v>makerspaces</v>
      </c>
    </row>
    <row r="39" spans="13:13" x14ac:dyDescent="0.3">
      <c r="M39" s="18" t="str">
        <v>spaces</v>
      </c>
    </row>
    <row r="40" spans="13:13" x14ac:dyDescent="0.3">
      <c r="M40" s="18" t="str">
        <v>children's books</v>
      </c>
    </row>
    <row r="41" spans="13:13" x14ac:dyDescent="0.3">
      <c r="M41" s="18" t="str">
        <v>musical</v>
      </c>
    </row>
  </sheetData>
  <dataValidations count="1">
    <dataValidation type="list" allowBlank="1" showInputMessage="1" showErrorMessage="1" sqref="G1" xr:uid="{A9862BBB-462C-4225-A55A-CB1CA307DAD5}">
      <formula1>_xlfn.ANCHORARRAY($M$1)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showGridLines="0" topLeftCell="N4107" zoomScale="95" zoomScaleNormal="95" workbookViewId="0">
      <selection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20" width="22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 U1">
    <cfRule type="colorScale" priority="2">
      <colorScale>
        <cfvo type="percent" val="0"/>
        <cfvo type="percent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Goals.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Antonio Salazar Pérez</cp:lastModifiedBy>
  <cp:lastPrinted>2021-09-18T22:56:59Z</cp:lastPrinted>
  <dcterms:created xsi:type="dcterms:W3CDTF">2017-04-20T15:17:24Z</dcterms:created>
  <dcterms:modified xsi:type="dcterms:W3CDTF">2021-09-19T04:24:10Z</dcterms:modified>
</cp:coreProperties>
</file>