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859F54B9-876E-478A-8342-80E15B7CB8BF}" xr6:coauthVersionLast="47" xr6:coauthVersionMax="47" xr10:uidLastSave="{00000000-0000-0000-0000-000000000000}"/>
  <bookViews>
    <workbookView xWindow="16050" yWindow="165" windowWidth="12750" windowHeight="14685" activeTab="1" xr2:uid="{00000000-000D-0000-FFFF-FFFF00000000}"/>
  </bookViews>
  <sheets>
    <sheet name="PF STATS" sheetId="1" r:id="rId1"/>
    <sheet name="ON2_MEF_v13_GITHUB" sheetId="9" r:id="rId2"/>
    <sheet name="ON2" sheetId="10" r:id="rId3"/>
    <sheet name="Abdallah ile konuşma" sheetId="8" r:id="rId4"/>
    <sheet name="AÜF FONU" sheetId="7" r:id="rId5"/>
    <sheet name="BEST PFS" sheetId="6" r:id="rId6"/>
    <sheet name="PF ASSETS" sheetId="2" r:id="rId7"/>
    <sheet name="BENİM PORTFÖYÜM" sheetId="3" r:id="rId8"/>
    <sheet name="BENİM PORTFÖYÜM 2" sheetId="5" r:id="rId9"/>
    <sheet name="Sayfa1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9" l="1"/>
  <c r="U15" i="9"/>
  <c r="S15" i="9"/>
  <c r="Q15" i="9"/>
  <c r="O15" i="9"/>
  <c r="K15" i="9"/>
  <c r="M15" i="9"/>
  <c r="AA12" i="9"/>
  <c r="AA13" i="9"/>
  <c r="AA16" i="9"/>
  <c r="AA17" i="9"/>
  <c r="AB12" i="9"/>
  <c r="F7" i="11"/>
  <c r="G7" i="11" s="1"/>
  <c r="U27" i="9"/>
  <c r="S27" i="9"/>
  <c r="Q27" i="9"/>
  <c r="O27" i="9"/>
  <c r="M27" i="9"/>
  <c r="K27" i="9"/>
  <c r="I27" i="9"/>
  <c r="G27" i="9"/>
  <c r="Q3" i="10"/>
  <c r="Q4" i="10"/>
  <c r="Q5" i="10"/>
  <c r="Q6" i="10"/>
  <c r="Q7" i="10"/>
  <c r="O7" i="10"/>
  <c r="M7" i="10"/>
  <c r="A28" i="10"/>
  <c r="A27" i="10"/>
  <c r="A26" i="10"/>
  <c r="R18" i="10"/>
  <c r="R22" i="10" s="1"/>
  <c r="P18" i="10"/>
  <c r="P22" i="10" s="1"/>
  <c r="N18" i="10"/>
  <c r="N22" i="10" s="1"/>
  <c r="L18" i="10"/>
  <c r="L22" i="10" s="1"/>
  <c r="J18" i="10"/>
  <c r="J22" i="10" s="1"/>
  <c r="H18" i="10"/>
  <c r="H22" i="10" s="1"/>
  <c r="F18" i="10"/>
  <c r="F22" i="10" s="1"/>
  <c r="R17" i="10"/>
  <c r="N17" i="10"/>
  <c r="J17" i="10"/>
  <c r="F17" i="10"/>
  <c r="F21" i="10" s="1"/>
  <c r="R16" i="10"/>
  <c r="N16" i="10"/>
  <c r="J16" i="10"/>
  <c r="F16" i="10"/>
  <c r="F20" i="10" s="1"/>
  <c r="T15" i="10"/>
  <c r="D32" i="10" s="1"/>
  <c r="P15" i="10"/>
  <c r="L15" i="10"/>
  <c r="H15" i="10"/>
  <c r="E15" i="10"/>
  <c r="C15" i="10"/>
  <c r="R14" i="10"/>
  <c r="P14" i="10"/>
  <c r="N14" i="10"/>
  <c r="L14" i="10"/>
  <c r="J14" i="10"/>
  <c r="H14" i="10"/>
  <c r="F14" i="10"/>
  <c r="E14" i="10"/>
  <c r="T13" i="10"/>
  <c r="T14" i="10" s="1"/>
  <c r="P7" i="10"/>
  <c r="N7" i="10"/>
  <c r="L7" i="10"/>
  <c r="F7" i="10"/>
  <c r="C7" i="10"/>
  <c r="R15" i="10" s="1"/>
  <c r="F6" i="10"/>
  <c r="H6" i="10" s="1"/>
  <c r="C6" i="10"/>
  <c r="E6" i="10" s="1"/>
  <c r="F5" i="10"/>
  <c r="H5" i="10" s="1"/>
  <c r="C5" i="10"/>
  <c r="J15" i="10" s="1"/>
  <c r="F4" i="10"/>
  <c r="J4" i="10" s="1"/>
  <c r="C4" i="10"/>
  <c r="E4" i="10" s="1"/>
  <c r="F3" i="10"/>
  <c r="C32" i="10" s="1"/>
  <c r="E3" i="10"/>
  <c r="A32" i="9"/>
  <c r="A31" i="9"/>
  <c r="A30" i="9"/>
  <c r="Q20" i="9"/>
  <c r="Q26" i="9" s="1"/>
  <c r="M20" i="9"/>
  <c r="M26" i="9" s="1"/>
  <c r="I20" i="9"/>
  <c r="I26" i="9" s="1"/>
  <c r="S20" i="9"/>
  <c r="S26" i="9" s="1"/>
  <c r="O20" i="9"/>
  <c r="O26" i="9" s="1"/>
  <c r="K20" i="9"/>
  <c r="K26" i="9" s="1"/>
  <c r="G20" i="9"/>
  <c r="G26" i="9" s="1"/>
  <c r="S19" i="9"/>
  <c r="O19" i="9"/>
  <c r="K19" i="9"/>
  <c r="G19" i="9"/>
  <c r="G25" i="9" s="1"/>
  <c r="G16" i="9"/>
  <c r="K16" i="9"/>
  <c r="S16" i="9"/>
  <c r="O16" i="9"/>
  <c r="E16" i="9"/>
  <c r="S18" i="9"/>
  <c r="O18" i="9"/>
  <c r="K18" i="9"/>
  <c r="G18" i="9"/>
  <c r="G24" i="9" s="1"/>
  <c r="I16" i="9"/>
  <c r="M16" i="9"/>
  <c r="Q16" i="9"/>
  <c r="U13" i="9"/>
  <c r="U16" i="9" s="1"/>
  <c r="U17" i="9"/>
  <c r="W17" i="9" s="1"/>
  <c r="Z25" i="9" s="1"/>
  <c r="Q17" i="9"/>
  <c r="M17" i="9"/>
  <c r="I17" i="9"/>
  <c r="E17" i="9"/>
  <c r="C17" i="9"/>
  <c r="N7" i="9"/>
  <c r="O7" i="9"/>
  <c r="P7" i="9"/>
  <c r="Q7" i="9"/>
  <c r="M7" i="9"/>
  <c r="R3" i="9"/>
  <c r="R4" i="9"/>
  <c r="R5" i="9"/>
  <c r="R6" i="9"/>
  <c r="AB13" i="9" l="1"/>
  <c r="E51" i="9"/>
  <c r="AB20" i="9"/>
  <c r="AB17" i="9"/>
  <c r="AB16" i="9"/>
  <c r="E34" i="10"/>
  <c r="J6" i="10"/>
  <c r="F15" i="10"/>
  <c r="C31" i="10" s="1"/>
  <c r="C35" i="10" s="1"/>
  <c r="C39" i="10" s="1"/>
  <c r="H20" i="10"/>
  <c r="J20" i="10" s="1"/>
  <c r="L20" i="10" s="1"/>
  <c r="N20" i="10" s="1"/>
  <c r="P20" i="10" s="1"/>
  <c r="R20" i="10" s="1"/>
  <c r="T20" i="10" s="1"/>
  <c r="H21" i="10"/>
  <c r="J21" i="10" s="1"/>
  <c r="L21" i="10" s="1"/>
  <c r="N21" i="10" s="1"/>
  <c r="P21" i="10" s="1"/>
  <c r="R21" i="10" s="1"/>
  <c r="T21" i="10" s="1"/>
  <c r="E7" i="10"/>
  <c r="H4" i="10"/>
  <c r="N15" i="10"/>
  <c r="C30" i="10" s="1"/>
  <c r="C38" i="10" s="1"/>
  <c r="C40" i="10"/>
  <c r="C36" i="10"/>
  <c r="A32" i="10"/>
  <c r="D36" i="10"/>
  <c r="D40" i="10"/>
  <c r="J5" i="10"/>
  <c r="D30" i="10"/>
  <c r="H3" i="10"/>
  <c r="J3" i="10"/>
  <c r="E5" i="10"/>
  <c r="E35" i="10"/>
  <c r="T18" i="10"/>
  <c r="T22" i="10" s="1"/>
  <c r="D31" i="10"/>
  <c r="E36" i="10"/>
  <c r="U20" i="9"/>
  <c r="U26" i="9" s="1"/>
  <c r="E46" i="9" s="1"/>
  <c r="I25" i="9"/>
  <c r="K25" i="9" s="1"/>
  <c r="M25" i="9" s="1"/>
  <c r="O25" i="9" s="1"/>
  <c r="Q25" i="9" s="1"/>
  <c r="S25" i="9" s="1"/>
  <c r="U25" i="9" s="1"/>
  <c r="E41" i="9" s="1"/>
  <c r="D37" i="9"/>
  <c r="E47" i="9"/>
  <c r="D36" i="9"/>
  <c r="D35" i="9"/>
  <c r="D34" i="9" s="1"/>
  <c r="D39" i="9" s="1"/>
  <c r="I24" i="9"/>
  <c r="K24" i="9" s="1"/>
  <c r="M24" i="9" s="1"/>
  <c r="O24" i="9" s="1"/>
  <c r="Q24" i="9" s="1"/>
  <c r="S24" i="9" s="1"/>
  <c r="U24" i="9" s="1"/>
  <c r="E34" i="9" s="1"/>
  <c r="E49" i="9"/>
  <c r="E48" i="9"/>
  <c r="R7" i="9"/>
  <c r="E37" i="9" l="1"/>
  <c r="D41" i="9"/>
  <c r="D44" i="9"/>
  <c r="D42" i="9"/>
  <c r="D43" i="9"/>
  <c r="E44" i="9"/>
  <c r="E43" i="9"/>
  <c r="E42" i="9"/>
  <c r="D54" i="9"/>
  <c r="U5" i="10"/>
  <c r="S3" i="10"/>
  <c r="S6" i="10"/>
  <c r="U6" i="10"/>
  <c r="S4" i="10"/>
  <c r="S5" i="10"/>
  <c r="U3" i="10"/>
  <c r="U4" i="10"/>
  <c r="E8" i="10"/>
  <c r="A31" i="10"/>
  <c r="A30" i="10"/>
  <c r="C34" i="10"/>
  <c r="R4" i="10"/>
  <c r="R5" i="10"/>
  <c r="H8" i="10"/>
  <c r="T6" i="10"/>
  <c r="R3" i="10"/>
  <c r="T4" i="10"/>
  <c r="T5" i="10"/>
  <c r="R6" i="10"/>
  <c r="T3" i="10"/>
  <c r="E32" i="10"/>
  <c r="E31" i="10"/>
  <c r="E30" i="10"/>
  <c r="A40" i="10"/>
  <c r="D38" i="10"/>
  <c r="A38" i="10" s="1"/>
  <c r="D34" i="10"/>
  <c r="A36" i="10"/>
  <c r="E35" i="9"/>
  <c r="E36" i="9"/>
  <c r="D49" i="9"/>
  <c r="D46" i="9" l="1"/>
  <c r="D52" i="9"/>
  <c r="S7" i="10"/>
  <c r="U7" i="10"/>
  <c r="T7" i="10"/>
  <c r="R7" i="10"/>
  <c r="D39" i="10"/>
  <c r="A39" i="10" s="1"/>
  <c r="A34" i="10"/>
  <c r="D35" i="10"/>
  <c r="A35" i="10" s="1"/>
  <c r="D47" i="9"/>
  <c r="D48" i="9" s="1"/>
  <c r="D53" i="9" l="1"/>
  <c r="D51" i="9"/>
  <c r="E3" i="9"/>
  <c r="G7" i="9"/>
  <c r="C7" i="9"/>
  <c r="G6" i="9"/>
  <c r="C6" i="9"/>
  <c r="G5" i="9"/>
  <c r="I5" i="9" s="1"/>
  <c r="C5" i="9"/>
  <c r="G4" i="9"/>
  <c r="I4" i="9" s="1"/>
  <c r="C4" i="9"/>
  <c r="G17" i="9" s="1"/>
  <c r="G3" i="9"/>
  <c r="C37" i="9" s="1"/>
  <c r="F37" i="9" s="1"/>
  <c r="G37" i="9" s="1"/>
  <c r="CR78" i="1"/>
  <c r="CQ113" i="1"/>
  <c r="CP113" i="1"/>
  <c r="CQ112" i="1"/>
  <c r="CP112" i="1"/>
  <c r="CQ111" i="1"/>
  <c r="CP111" i="1"/>
  <c r="CQ107" i="1"/>
  <c r="CP107" i="1"/>
  <c r="CQ106" i="1"/>
  <c r="CP106" i="1"/>
  <c r="CQ105" i="1"/>
  <c r="CP105" i="1"/>
  <c r="CQ102" i="1"/>
  <c r="CQ103" i="1" s="1"/>
  <c r="CQ104" i="1" s="1"/>
  <c r="CP102" i="1"/>
  <c r="CP103" i="1" s="1"/>
  <c r="CP104" i="1" s="1"/>
  <c r="CQ99" i="1"/>
  <c r="CQ100" i="1" s="1"/>
  <c r="CQ101" i="1" s="1"/>
  <c r="CQ108" i="1" s="1"/>
  <c r="CQ109" i="1" s="1"/>
  <c r="CP99" i="1"/>
  <c r="CP100" i="1" s="1"/>
  <c r="CP101" i="1" s="1"/>
  <c r="CP108" i="1" s="1"/>
  <c r="CP109" i="1" s="1"/>
  <c r="CQ98" i="1"/>
  <c r="CP98" i="1"/>
  <c r="CQ97" i="1"/>
  <c r="CP97" i="1"/>
  <c r="CQ96" i="1"/>
  <c r="CP96" i="1"/>
  <c r="CQ95" i="1"/>
  <c r="CP95" i="1"/>
  <c r="CQ94" i="1"/>
  <c r="CP94" i="1"/>
  <c r="CQ78" i="1"/>
  <c r="CP78" i="1"/>
  <c r="CR113" i="1"/>
  <c r="CO113" i="1"/>
  <c r="CR112" i="1"/>
  <c r="CO112" i="1"/>
  <c r="CR111" i="1"/>
  <c r="CO111" i="1"/>
  <c r="CR107" i="1"/>
  <c r="CO107" i="1"/>
  <c r="CR105" i="1"/>
  <c r="CR106" i="1" s="1"/>
  <c r="CO105" i="1"/>
  <c r="CO106" i="1" s="1"/>
  <c r="CR98" i="1"/>
  <c r="CO98" i="1"/>
  <c r="CR97" i="1"/>
  <c r="CO97" i="1"/>
  <c r="CR96" i="1"/>
  <c r="CO96" i="1"/>
  <c r="CR95" i="1"/>
  <c r="CR102" i="1" s="1"/>
  <c r="CR103" i="1" s="1"/>
  <c r="CR104" i="1" s="1"/>
  <c r="CO95" i="1"/>
  <c r="CO102" i="1" s="1"/>
  <c r="CO103" i="1" s="1"/>
  <c r="CO104" i="1" s="1"/>
  <c r="CR94" i="1"/>
  <c r="CO94" i="1"/>
  <c r="CO78" i="1"/>
  <c r="CN113" i="1"/>
  <c r="CN112" i="1"/>
  <c r="CN111" i="1"/>
  <c r="CN107" i="1"/>
  <c r="CN105" i="1"/>
  <c r="CN106" i="1" s="1"/>
  <c r="CN98" i="1"/>
  <c r="CN97" i="1"/>
  <c r="CN96" i="1"/>
  <c r="CN95" i="1"/>
  <c r="CN102" i="1" s="1"/>
  <c r="CN103" i="1" s="1"/>
  <c r="CN104" i="1" s="1"/>
  <c r="CN94" i="1"/>
  <c r="CN99" i="1" s="1"/>
  <c r="CN100" i="1" s="1"/>
  <c r="CN101" i="1" s="1"/>
  <c r="CN78" i="1"/>
  <c r="CM78" i="1"/>
  <c r="CM113" i="1"/>
  <c r="CM112" i="1"/>
  <c r="CM111" i="1"/>
  <c r="CM107" i="1"/>
  <c r="CM105" i="1"/>
  <c r="CM106" i="1" s="1"/>
  <c r="CM98" i="1"/>
  <c r="CM97" i="1"/>
  <c r="CM96" i="1"/>
  <c r="CM95" i="1"/>
  <c r="CM94" i="1"/>
  <c r="Z20" i="9" l="1"/>
  <c r="AB21" i="9"/>
  <c r="K6" i="9"/>
  <c r="C34" i="9"/>
  <c r="C39" i="9" s="1"/>
  <c r="A37" i="9"/>
  <c r="C44" i="9"/>
  <c r="F44" i="9" s="1"/>
  <c r="G44" i="9" s="1"/>
  <c r="I3" i="9"/>
  <c r="S3" i="9" s="1"/>
  <c r="C36" i="9"/>
  <c r="E6" i="9"/>
  <c r="O17" i="9"/>
  <c r="E7" i="9"/>
  <c r="S17" i="9"/>
  <c r="AB25" i="9" s="1"/>
  <c r="K5" i="9"/>
  <c r="E5" i="9"/>
  <c r="K17" i="9"/>
  <c r="K3" i="9"/>
  <c r="E4" i="9"/>
  <c r="K4" i="9"/>
  <c r="I6" i="9"/>
  <c r="CQ114" i="1"/>
  <c r="CP114" i="1"/>
  <c r="CO99" i="1"/>
  <c r="CO100" i="1" s="1"/>
  <c r="CO101" i="1" s="1"/>
  <c r="CO108" i="1" s="1"/>
  <c r="CR99" i="1"/>
  <c r="CR100" i="1" s="1"/>
  <c r="CR101" i="1" s="1"/>
  <c r="CR108" i="1"/>
  <c r="CM102" i="1"/>
  <c r="CM103" i="1" s="1"/>
  <c r="CM104" i="1" s="1"/>
  <c r="CM114" i="1" s="1"/>
  <c r="CO114" i="1"/>
  <c r="CR114" i="1"/>
  <c r="CN108" i="1"/>
  <c r="CN114" i="1"/>
  <c r="CM99" i="1"/>
  <c r="CM100" i="1" s="1"/>
  <c r="CM101" i="1" s="1"/>
  <c r="CL113" i="1"/>
  <c r="CL112" i="1"/>
  <c r="CL111" i="1"/>
  <c r="CL107" i="1"/>
  <c r="CL105" i="1"/>
  <c r="CL106" i="1" s="1"/>
  <c r="CL98" i="1"/>
  <c r="CL97" i="1"/>
  <c r="CL96" i="1"/>
  <c r="CL95" i="1"/>
  <c r="CL94" i="1"/>
  <c r="CL78" i="1"/>
  <c r="U4" i="9" l="1"/>
  <c r="V4" i="9"/>
  <c r="Z24" i="9"/>
  <c r="Z22" i="9"/>
  <c r="AB24" i="9"/>
  <c r="I8" i="9"/>
  <c r="Z21" i="9"/>
  <c r="AB22" i="9"/>
  <c r="AB26" i="9" s="1"/>
  <c r="T6" i="9"/>
  <c r="S4" i="9"/>
  <c r="C41" i="9"/>
  <c r="F34" i="9"/>
  <c r="G34" i="9" s="1"/>
  <c r="U5" i="9"/>
  <c r="T5" i="9"/>
  <c r="C43" i="9"/>
  <c r="F43" i="9" s="1"/>
  <c r="G43" i="9" s="1"/>
  <c r="F36" i="9"/>
  <c r="G36" i="9" s="1"/>
  <c r="C48" i="9"/>
  <c r="F48" i="9" s="1"/>
  <c r="G48" i="9" s="1"/>
  <c r="A36" i="9"/>
  <c r="E8" i="9"/>
  <c r="C54" i="9"/>
  <c r="C49" i="9"/>
  <c r="T4" i="9"/>
  <c r="V3" i="9"/>
  <c r="U3" i="9"/>
  <c r="T3" i="9"/>
  <c r="S6" i="9"/>
  <c r="S5" i="9"/>
  <c r="S7" i="9" s="1"/>
  <c r="V6" i="9"/>
  <c r="U6" i="9"/>
  <c r="V5" i="9"/>
  <c r="C35" i="9"/>
  <c r="F35" i="9" s="1"/>
  <c r="G35" i="9" s="1"/>
  <c r="CM108" i="1"/>
  <c r="CL102" i="1"/>
  <c r="CL103" i="1" s="1"/>
  <c r="CL104" i="1" s="1"/>
  <c r="CL99" i="1"/>
  <c r="CL100" i="1" s="1"/>
  <c r="CL101" i="1" s="1"/>
  <c r="CX80" i="1"/>
  <c r="CK113" i="1"/>
  <c r="CK112" i="1"/>
  <c r="CK111" i="1"/>
  <c r="CK107" i="1"/>
  <c r="CK105" i="1"/>
  <c r="CK106" i="1" s="1"/>
  <c r="CK98" i="1"/>
  <c r="CK97" i="1"/>
  <c r="CK96" i="1"/>
  <c r="CK95" i="1"/>
  <c r="CK94" i="1"/>
  <c r="CK78" i="1"/>
  <c r="Z26" i="9" l="1"/>
  <c r="C46" i="9"/>
  <c r="F41" i="9"/>
  <c r="G41" i="9" s="1"/>
  <c r="A49" i="9"/>
  <c r="F49" i="9"/>
  <c r="G49" i="9" s="1"/>
  <c r="A54" i="9"/>
  <c r="F54" i="9"/>
  <c r="G54" i="9" s="1"/>
  <c r="C53" i="9"/>
  <c r="A48" i="9"/>
  <c r="U7" i="9"/>
  <c r="A35" i="9"/>
  <c r="C42" i="9"/>
  <c r="F42" i="9" s="1"/>
  <c r="G42" i="9" s="1"/>
  <c r="V7" i="9"/>
  <c r="T7" i="9"/>
  <c r="C52" i="9"/>
  <c r="C47" i="9"/>
  <c r="CL108" i="1"/>
  <c r="CL114" i="1"/>
  <c r="CK99" i="1"/>
  <c r="CK100" i="1" s="1"/>
  <c r="CK101" i="1" s="1"/>
  <c r="CK102" i="1"/>
  <c r="CK103" i="1" s="1"/>
  <c r="CK104" i="1" s="1"/>
  <c r="C51" i="9" l="1"/>
  <c r="F51" i="9" s="1"/>
  <c r="G51" i="9" s="1"/>
  <c r="F46" i="9"/>
  <c r="G46" i="9" s="1"/>
  <c r="A47" i="9"/>
  <c r="F47" i="9"/>
  <c r="G47" i="9" s="1"/>
  <c r="A52" i="9"/>
  <c r="F52" i="9"/>
  <c r="G52" i="9" s="1"/>
  <c r="F53" i="9"/>
  <c r="G53" i="9" s="1"/>
  <c r="A53" i="9"/>
  <c r="CK108" i="1"/>
  <c r="CK114" i="1"/>
  <c r="CJ113" i="1" l="1"/>
  <c r="CJ112" i="1"/>
  <c r="CJ111" i="1"/>
  <c r="CJ107" i="1"/>
  <c r="CJ105" i="1"/>
  <c r="CJ106" i="1" s="1"/>
  <c r="CJ98" i="1"/>
  <c r="CJ97" i="1"/>
  <c r="CJ96" i="1"/>
  <c r="CJ95" i="1"/>
  <c r="CJ94" i="1"/>
  <c r="CJ78" i="1"/>
  <c r="CJ99" i="1" l="1"/>
  <c r="CJ100" i="1" s="1"/>
  <c r="CJ101" i="1" s="1"/>
  <c r="CJ102" i="1"/>
  <c r="CJ103" i="1" s="1"/>
  <c r="CJ104" i="1" s="1"/>
  <c r="CS113" i="1"/>
  <c r="CS112" i="1"/>
  <c r="CS111" i="1"/>
  <c r="CS107" i="1"/>
  <c r="CS105" i="1"/>
  <c r="CS106" i="1" s="1"/>
  <c r="CS98" i="1"/>
  <c r="CS97" i="1"/>
  <c r="CS96" i="1"/>
  <c r="CS95" i="1"/>
  <c r="CS94" i="1"/>
  <c r="CI113" i="1"/>
  <c r="CI112" i="1"/>
  <c r="CI111" i="1"/>
  <c r="CI107" i="1"/>
  <c r="CI105" i="1"/>
  <c r="CI106" i="1" s="1"/>
  <c r="CI98" i="1"/>
  <c r="CI97" i="1"/>
  <c r="CI96" i="1"/>
  <c r="CI95" i="1"/>
  <c r="CI94" i="1"/>
  <c r="CI78" i="1"/>
  <c r="CI99" i="1" l="1"/>
  <c r="CI100" i="1" s="1"/>
  <c r="CI101" i="1" s="1"/>
  <c r="CI102" i="1"/>
  <c r="CI103" i="1" s="1"/>
  <c r="CI104" i="1" s="1"/>
  <c r="CJ114" i="1"/>
  <c r="CJ108" i="1"/>
  <c r="CS102" i="1"/>
  <c r="CS103" i="1" s="1"/>
  <c r="CS104" i="1" s="1"/>
  <c r="CS99" i="1"/>
  <c r="CS100" i="1" s="1"/>
  <c r="CS101" i="1" s="1"/>
  <c r="CH113" i="1"/>
  <c r="CH112" i="1"/>
  <c r="CH111" i="1"/>
  <c r="CH107" i="1"/>
  <c r="CH105" i="1"/>
  <c r="CH106" i="1" s="1"/>
  <c r="CH98" i="1"/>
  <c r="CH97" i="1"/>
  <c r="CH96" i="1"/>
  <c r="CH95" i="1"/>
  <c r="CH94" i="1"/>
  <c r="CH78" i="1"/>
  <c r="CI108" i="1" l="1"/>
  <c r="CI114" i="1"/>
  <c r="CH102" i="1"/>
  <c r="CH103" i="1" s="1"/>
  <c r="CH104" i="1" s="1"/>
  <c r="CS108" i="1"/>
  <c r="CS114" i="1"/>
  <c r="CH99" i="1"/>
  <c r="CH100" i="1" s="1"/>
  <c r="CH101" i="1" s="1"/>
  <c r="C18" i="5"/>
  <c r="I18" i="5" s="1"/>
  <c r="F15" i="5"/>
  <c r="C17" i="5" s="1"/>
  <c r="C19" i="5" s="1"/>
  <c r="H14" i="5"/>
  <c r="G14" i="5"/>
  <c r="F14" i="5"/>
  <c r="G13" i="5"/>
  <c r="F13" i="5"/>
  <c r="H13" i="5" s="1"/>
  <c r="G12" i="5"/>
  <c r="H12" i="5" s="1"/>
  <c r="F12" i="5"/>
  <c r="G11" i="5"/>
  <c r="H11" i="5" s="1"/>
  <c r="F11" i="5"/>
  <c r="G10" i="5"/>
  <c r="H10" i="5" s="1"/>
  <c r="F10" i="5"/>
  <c r="G9" i="5"/>
  <c r="G15" i="5" s="1"/>
  <c r="G17" i="5" s="1"/>
  <c r="F9" i="5"/>
  <c r="G8" i="5"/>
  <c r="H8" i="5" s="1"/>
  <c r="F8" i="5"/>
  <c r="G7" i="5"/>
  <c r="H7" i="5" s="1"/>
  <c r="F7" i="5"/>
  <c r="G6" i="5"/>
  <c r="H6" i="5" s="1"/>
  <c r="F6" i="5"/>
  <c r="G5" i="5"/>
  <c r="H5" i="5" s="1"/>
  <c r="F5" i="5"/>
  <c r="G14" i="3"/>
  <c r="I14" i="3" s="1"/>
  <c r="C14" i="3"/>
  <c r="I13" i="3"/>
  <c r="C13" i="3"/>
  <c r="I12" i="3"/>
  <c r="D27" i="6"/>
  <c r="B27" i="6"/>
  <c r="G5" i="7"/>
  <c r="E15" i="8"/>
  <c r="E14" i="8"/>
  <c r="BB264" i="1"/>
  <c r="BA264" i="1"/>
  <c r="AY264" i="1"/>
  <c r="BE263" i="1"/>
  <c r="BB263" i="1"/>
  <c r="BA263" i="1"/>
  <c r="AY263" i="1"/>
  <c r="BB262" i="1"/>
  <c r="BC263" i="1" s="1"/>
  <c r="BA262" i="1"/>
  <c r="AY262" i="1"/>
  <c r="BE261" i="1"/>
  <c r="BF261" i="1" s="1"/>
  <c r="BB261" i="1"/>
  <c r="BA261" i="1"/>
  <c r="AY261" i="1"/>
  <c r="DH254" i="1"/>
  <c r="BB260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CG105" i="1"/>
  <c r="CG106" i="1" s="1"/>
  <c r="CF105" i="1"/>
  <c r="CF106" i="1" s="1"/>
  <c r="CE105" i="1"/>
  <c r="CE106" i="1" s="1"/>
  <c r="CD105" i="1"/>
  <c r="CD106" i="1" s="1"/>
  <c r="CC105" i="1"/>
  <c r="CC106" i="1" s="1"/>
  <c r="CB105" i="1"/>
  <c r="CB106" i="1" s="1"/>
  <c r="CA105" i="1"/>
  <c r="CA106" i="1" s="1"/>
  <c r="BZ105" i="1"/>
  <c r="BZ106" i="1" s="1"/>
  <c r="BY105" i="1"/>
  <c r="BY106" i="1" s="1"/>
  <c r="BX105" i="1"/>
  <c r="BX106" i="1" s="1"/>
  <c r="BW105" i="1"/>
  <c r="BW106" i="1" s="1"/>
  <c r="BV105" i="1"/>
  <c r="BV106" i="1" s="1"/>
  <c r="BU105" i="1"/>
  <c r="BU106" i="1" s="1"/>
  <c r="BT105" i="1"/>
  <c r="BT106" i="1" s="1"/>
  <c r="BS105" i="1"/>
  <c r="BS106" i="1" s="1"/>
  <c r="BR105" i="1"/>
  <c r="BR106" i="1" s="1"/>
  <c r="BQ105" i="1"/>
  <c r="BQ106" i="1" s="1"/>
  <c r="BP105" i="1"/>
  <c r="BP106" i="1" s="1"/>
  <c r="BO105" i="1"/>
  <c r="BO106" i="1" s="1"/>
  <c r="BN105" i="1"/>
  <c r="BN106" i="1" s="1"/>
  <c r="BM105" i="1"/>
  <c r="BM106" i="1" s="1"/>
  <c r="BL105" i="1"/>
  <c r="BL106" i="1" s="1"/>
  <c r="BK105" i="1"/>
  <c r="BK106" i="1" s="1"/>
  <c r="BJ105" i="1"/>
  <c r="BJ106" i="1" s="1"/>
  <c r="BI105" i="1"/>
  <c r="BI106" i="1" s="1"/>
  <c r="BH105" i="1"/>
  <c r="BH106" i="1" s="1"/>
  <c r="BG105" i="1"/>
  <c r="BG106" i="1" s="1"/>
  <c r="BF105" i="1"/>
  <c r="BF106" i="1" s="1"/>
  <c r="BE105" i="1"/>
  <c r="BE106" i="1" s="1"/>
  <c r="BD105" i="1"/>
  <c r="BD106" i="1" s="1"/>
  <c r="BC105" i="1"/>
  <c r="BC106" i="1" s="1"/>
  <c r="BB105" i="1"/>
  <c r="BB106" i="1" s="1"/>
  <c r="BA105" i="1"/>
  <c r="BA106" i="1" s="1"/>
  <c r="AZ105" i="1"/>
  <c r="AZ106" i="1" s="1"/>
  <c r="AY105" i="1"/>
  <c r="AY106" i="1" s="1"/>
  <c r="AX105" i="1"/>
  <c r="AX106" i="1" s="1"/>
  <c r="AW105" i="1"/>
  <c r="AW106" i="1" s="1"/>
  <c r="AV105" i="1"/>
  <c r="AV106" i="1" s="1"/>
  <c r="AU105" i="1"/>
  <c r="AU106" i="1" s="1"/>
  <c r="AT105" i="1"/>
  <c r="AT106" i="1" s="1"/>
  <c r="AS105" i="1"/>
  <c r="AS106" i="1" s="1"/>
  <c r="AR105" i="1"/>
  <c r="AR106" i="1" s="1"/>
  <c r="AQ105" i="1"/>
  <c r="AQ106" i="1" s="1"/>
  <c r="AP105" i="1"/>
  <c r="AP106" i="1" s="1"/>
  <c r="AO105" i="1"/>
  <c r="AO106" i="1" s="1"/>
  <c r="AN105" i="1"/>
  <c r="AN106" i="1" s="1"/>
  <c r="AM105" i="1"/>
  <c r="AM106" i="1" s="1"/>
  <c r="AL105" i="1"/>
  <c r="AL106" i="1" s="1"/>
  <c r="AK105" i="1"/>
  <c r="AK106" i="1" s="1"/>
  <c r="AJ105" i="1"/>
  <c r="AJ106" i="1" s="1"/>
  <c r="AI105" i="1"/>
  <c r="AI106" i="1" s="1"/>
  <c r="AH105" i="1"/>
  <c r="AH106" i="1" s="1"/>
  <c r="AG105" i="1"/>
  <c r="AG106" i="1" s="1"/>
  <c r="AF105" i="1"/>
  <c r="AF106" i="1" s="1"/>
  <c r="AE105" i="1"/>
  <c r="AE106" i="1" s="1"/>
  <c r="AD105" i="1"/>
  <c r="AD106" i="1" s="1"/>
  <c r="AC105" i="1"/>
  <c r="AC106" i="1" s="1"/>
  <c r="AB105" i="1"/>
  <c r="AB106" i="1" s="1"/>
  <c r="AA105" i="1"/>
  <c r="AA106" i="1" s="1"/>
  <c r="Z105" i="1"/>
  <c r="Z106" i="1" s="1"/>
  <c r="Y105" i="1"/>
  <c r="Y106" i="1" s="1"/>
  <c r="X105" i="1"/>
  <c r="X106" i="1" s="1"/>
  <c r="W105" i="1"/>
  <c r="W106" i="1" s="1"/>
  <c r="V105" i="1"/>
  <c r="V106" i="1" s="1"/>
  <c r="U105" i="1"/>
  <c r="U106" i="1" s="1"/>
  <c r="T105" i="1"/>
  <c r="T106" i="1" s="1"/>
  <c r="S105" i="1"/>
  <c r="S106" i="1" s="1"/>
  <c r="R105" i="1"/>
  <c r="R106" i="1" s="1"/>
  <c r="Q105" i="1"/>
  <c r="Q106" i="1" s="1"/>
  <c r="P105" i="1"/>
  <c r="P106" i="1" s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I105" i="1"/>
  <c r="I106" i="1" s="1"/>
  <c r="H105" i="1"/>
  <c r="H106" i="1" s="1"/>
  <c r="G105" i="1"/>
  <c r="G106" i="1" s="1"/>
  <c r="F105" i="1"/>
  <c r="F106" i="1" s="1"/>
  <c r="E105" i="1"/>
  <c r="E106" i="1" s="1"/>
  <c r="D105" i="1"/>
  <c r="D106" i="1" s="1"/>
  <c r="C105" i="1"/>
  <c r="C106" i="1" s="1"/>
  <c r="CT98" i="1"/>
  <c r="CX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T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T96" i="1"/>
  <c r="CX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T95" i="1"/>
  <c r="CG95" i="1"/>
  <c r="CF95" i="1"/>
  <c r="CE95" i="1"/>
  <c r="CD95" i="1"/>
  <c r="CC95" i="1"/>
  <c r="CB95" i="1"/>
  <c r="CA95" i="1"/>
  <c r="CA102" i="1" s="1"/>
  <c r="CA103" i="1" s="1"/>
  <c r="CA104" i="1" s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R102" i="1" s="1"/>
  <c r="AR103" i="1" s="1"/>
  <c r="AR104" i="1" s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T94" i="1"/>
  <c r="CX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X93" i="1"/>
  <c r="CW93" i="1"/>
  <c r="CV93" i="1"/>
  <c r="CU93" i="1"/>
  <c r="CT93" i="1"/>
  <c r="CX92" i="1"/>
  <c r="CW92" i="1"/>
  <c r="CV92" i="1"/>
  <c r="CU92" i="1"/>
  <c r="CT92" i="1"/>
  <c r="CW91" i="1"/>
  <c r="CV91" i="1"/>
  <c r="CU91" i="1"/>
  <c r="CT91" i="1"/>
  <c r="CX90" i="1"/>
  <c r="CW90" i="1"/>
  <c r="CV90" i="1"/>
  <c r="CU90" i="1"/>
  <c r="CT90" i="1"/>
  <c r="CX89" i="1"/>
  <c r="CT89" i="1"/>
  <c r="O89" i="1"/>
  <c r="CV89" i="1" s="1"/>
  <c r="CX88" i="1"/>
  <c r="CT88" i="1"/>
  <c r="O88" i="1"/>
  <c r="CW88" i="1" s="1"/>
  <c r="CX87" i="1"/>
  <c r="CW87" i="1"/>
  <c r="CV87" i="1"/>
  <c r="CU87" i="1"/>
  <c r="CT87" i="1"/>
  <c r="CX86" i="1"/>
  <c r="CW86" i="1"/>
  <c r="CV86" i="1"/>
  <c r="CU86" i="1"/>
  <c r="CT86" i="1"/>
  <c r="CX85" i="1"/>
  <c r="CT85" i="1"/>
  <c r="O85" i="1"/>
  <c r="CU85" i="1" s="1"/>
  <c r="CX84" i="1"/>
  <c r="CW84" i="1"/>
  <c r="CV84" i="1"/>
  <c r="CU84" i="1"/>
  <c r="CT84" i="1"/>
  <c r="CX83" i="1"/>
  <c r="CW83" i="1"/>
  <c r="CV83" i="1"/>
  <c r="CU83" i="1"/>
  <c r="CT83" i="1"/>
  <c r="CX82" i="1"/>
  <c r="CW82" i="1"/>
  <c r="CV82" i="1"/>
  <c r="CU82" i="1"/>
  <c r="CT82" i="1"/>
  <c r="CX81" i="1"/>
  <c r="CW81" i="1"/>
  <c r="CV81" i="1"/>
  <c r="CU81" i="1"/>
  <c r="CT81" i="1"/>
  <c r="CW80" i="1"/>
  <c r="CV80" i="1"/>
  <c r="CU80" i="1"/>
  <c r="CT80" i="1"/>
  <c r="CS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CD75" i="1"/>
  <c r="BL75" i="1"/>
  <c r="BF75" i="1"/>
  <c r="AN75" i="1"/>
  <c r="AJ75" i="1"/>
  <c r="AG75" i="1"/>
  <c r="AC75" i="1"/>
  <c r="Z75" i="1"/>
  <c r="U75" i="1"/>
  <c r="R75" i="1"/>
  <c r="L75" i="1"/>
  <c r="G75" i="1"/>
  <c r="C75" i="1"/>
  <c r="CD65" i="1"/>
  <c r="BL65" i="1"/>
  <c r="BF65" i="1"/>
  <c r="AN65" i="1"/>
  <c r="R65" i="1"/>
  <c r="CD64" i="1"/>
  <c r="BL64" i="1"/>
  <c r="BF64" i="1"/>
  <c r="AN64" i="1"/>
  <c r="R64" i="1"/>
  <c r="R57" i="1"/>
  <c r="C57" i="1"/>
  <c r="BO20" i="1"/>
  <c r="BN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BO19" i="1"/>
  <c r="BN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BO18" i="1"/>
  <c r="BN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BO17" i="1"/>
  <c r="BN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H15" i="5" l="1"/>
  <c r="G19" i="5"/>
  <c r="I19" i="5" s="1"/>
  <c r="I17" i="5"/>
  <c r="H9" i="5"/>
  <c r="BD99" i="1"/>
  <c r="BD100" i="1" s="1"/>
  <c r="BD101" i="1" s="1"/>
  <c r="S102" i="1"/>
  <c r="S103" i="1" s="1"/>
  <c r="S104" i="1" s="1"/>
  <c r="T102" i="1"/>
  <c r="T103" i="1" s="1"/>
  <c r="T104" i="1" s="1"/>
  <c r="T114" i="1" s="1"/>
  <c r="AR99" i="1"/>
  <c r="AR100" i="1" s="1"/>
  <c r="AR101" i="1" s="1"/>
  <c r="AR114" i="1" s="1"/>
  <c r="G102" i="1"/>
  <c r="G103" i="1" s="1"/>
  <c r="G104" i="1" s="1"/>
  <c r="G114" i="1" s="1"/>
  <c r="BC102" i="1"/>
  <c r="BC103" i="1" s="1"/>
  <c r="BC104" i="1" s="1"/>
  <c r="H102" i="1"/>
  <c r="H103" i="1" s="1"/>
  <c r="H104" i="1" s="1"/>
  <c r="BD102" i="1"/>
  <c r="BD103" i="1" s="1"/>
  <c r="BD104" i="1" s="1"/>
  <c r="BD108" i="1" s="1"/>
  <c r="CH108" i="1"/>
  <c r="H99" i="1"/>
  <c r="H100" i="1" s="1"/>
  <c r="H101" i="1" s="1"/>
  <c r="H108" i="1" s="1"/>
  <c r="BO102" i="1"/>
  <c r="BO103" i="1" s="1"/>
  <c r="BO104" i="1" s="1"/>
  <c r="BC264" i="1"/>
  <c r="BP102" i="1"/>
  <c r="BP103" i="1" s="1"/>
  <c r="BP104" i="1" s="1"/>
  <c r="BP114" i="1" s="1"/>
  <c r="T99" i="1"/>
  <c r="T100" i="1" s="1"/>
  <c r="T101" i="1" s="1"/>
  <c r="BP99" i="1"/>
  <c r="BP100" i="1" s="1"/>
  <c r="BP101" i="1" s="1"/>
  <c r="AF99" i="1"/>
  <c r="AF100" i="1" s="1"/>
  <c r="AF101" i="1" s="1"/>
  <c r="CB99" i="1"/>
  <c r="CB100" i="1" s="1"/>
  <c r="CB101" i="1" s="1"/>
  <c r="AQ102" i="1"/>
  <c r="AQ103" i="1" s="1"/>
  <c r="AQ104" i="1" s="1"/>
  <c r="G99" i="1"/>
  <c r="G100" i="1" s="1"/>
  <c r="G101" i="1" s="1"/>
  <c r="S99" i="1"/>
  <c r="S100" i="1" s="1"/>
  <c r="S101" i="1" s="1"/>
  <c r="S114" i="1" s="1"/>
  <c r="AE99" i="1"/>
  <c r="AE100" i="1" s="1"/>
  <c r="AE101" i="1" s="1"/>
  <c r="AQ99" i="1"/>
  <c r="AQ100" i="1" s="1"/>
  <c r="AQ101" i="1" s="1"/>
  <c r="AQ108" i="1" s="1"/>
  <c r="BC99" i="1"/>
  <c r="BC100" i="1" s="1"/>
  <c r="BC101" i="1" s="1"/>
  <c r="BC108" i="1" s="1"/>
  <c r="BO99" i="1"/>
  <c r="BO100" i="1" s="1"/>
  <c r="BO101" i="1" s="1"/>
  <c r="CA99" i="1"/>
  <c r="CA100" i="1" s="1"/>
  <c r="CA101" i="1" s="1"/>
  <c r="CA108" i="1" s="1"/>
  <c r="F102" i="1"/>
  <c r="F103" i="1" s="1"/>
  <c r="F104" i="1" s="1"/>
  <c r="R102" i="1"/>
  <c r="R103" i="1" s="1"/>
  <c r="R104" i="1" s="1"/>
  <c r="AD102" i="1"/>
  <c r="AD103" i="1" s="1"/>
  <c r="AD104" i="1" s="1"/>
  <c r="AP102" i="1"/>
  <c r="AP103" i="1" s="1"/>
  <c r="AP104" i="1" s="1"/>
  <c r="BB102" i="1"/>
  <c r="BB103" i="1" s="1"/>
  <c r="BB104" i="1" s="1"/>
  <c r="BN102" i="1"/>
  <c r="BN103" i="1" s="1"/>
  <c r="BN104" i="1" s="1"/>
  <c r="BZ102" i="1"/>
  <c r="BZ103" i="1" s="1"/>
  <c r="BZ104" i="1" s="1"/>
  <c r="CU89" i="1"/>
  <c r="CW89" i="1"/>
  <c r="BM102" i="1"/>
  <c r="BM103" i="1" s="1"/>
  <c r="BM104" i="1" s="1"/>
  <c r="BC261" i="1"/>
  <c r="BL63" i="1"/>
  <c r="R63" i="1"/>
  <c r="CD63" i="1"/>
  <c r="AN63" i="1"/>
  <c r="AN57" i="1" s="1"/>
  <c r="BF57" i="1" s="1"/>
  <c r="BC262" i="1"/>
  <c r="BF262" i="1" s="1"/>
  <c r="BF263" i="1" s="1"/>
  <c r="CH114" i="1"/>
  <c r="BF63" i="1"/>
  <c r="C99" i="1"/>
  <c r="C100" i="1" s="1"/>
  <c r="C101" i="1" s="1"/>
  <c r="O99" i="1"/>
  <c r="O100" i="1" s="1"/>
  <c r="O101" i="1" s="1"/>
  <c r="AA99" i="1"/>
  <c r="AA100" i="1" s="1"/>
  <c r="AA101" i="1" s="1"/>
  <c r="AM99" i="1"/>
  <c r="AM100" i="1" s="1"/>
  <c r="AM101" i="1" s="1"/>
  <c r="AY99" i="1"/>
  <c r="AY100" i="1" s="1"/>
  <c r="AY101" i="1" s="1"/>
  <c r="BK99" i="1"/>
  <c r="BK100" i="1" s="1"/>
  <c r="BK101" i="1" s="1"/>
  <c r="BW99" i="1"/>
  <c r="BW100" i="1" s="1"/>
  <c r="BW101" i="1" s="1"/>
  <c r="CW85" i="1"/>
  <c r="BM99" i="1"/>
  <c r="BM100" i="1" s="1"/>
  <c r="BM101" i="1" s="1"/>
  <c r="BM114" i="1" s="1"/>
  <c r="CU88" i="1"/>
  <c r="V99" i="1"/>
  <c r="V100" i="1" s="1"/>
  <c r="V101" i="1" s="1"/>
  <c r="CV88" i="1"/>
  <c r="CV85" i="1"/>
  <c r="L102" i="1"/>
  <c r="L103" i="1" s="1"/>
  <c r="L104" i="1" s="1"/>
  <c r="AJ102" i="1"/>
  <c r="AJ103" i="1" s="1"/>
  <c r="AJ104" i="1" s="1"/>
  <c r="CF102" i="1"/>
  <c r="CF103" i="1" s="1"/>
  <c r="CF104" i="1" s="1"/>
  <c r="N102" i="1"/>
  <c r="N103" i="1" s="1"/>
  <c r="N104" i="1" s="1"/>
  <c r="Z102" i="1"/>
  <c r="Z103" i="1" s="1"/>
  <c r="Z104" i="1" s="1"/>
  <c r="AL102" i="1"/>
  <c r="AL103" i="1" s="1"/>
  <c r="AL104" i="1" s="1"/>
  <c r="AX102" i="1"/>
  <c r="AX103" i="1" s="1"/>
  <c r="AX104" i="1" s="1"/>
  <c r="BJ102" i="1"/>
  <c r="BJ103" i="1" s="1"/>
  <c r="BJ104" i="1" s="1"/>
  <c r="BV102" i="1"/>
  <c r="BV103" i="1" s="1"/>
  <c r="BV104" i="1" s="1"/>
  <c r="AO99" i="1"/>
  <c r="AO100" i="1" s="1"/>
  <c r="AO101" i="1" s="1"/>
  <c r="D102" i="1"/>
  <c r="D103" i="1" s="1"/>
  <c r="D104" i="1" s="1"/>
  <c r="P102" i="1"/>
  <c r="P103" i="1" s="1"/>
  <c r="P104" i="1" s="1"/>
  <c r="AB102" i="1"/>
  <c r="AB103" i="1" s="1"/>
  <c r="AB104" i="1" s="1"/>
  <c r="AN102" i="1"/>
  <c r="AN103" i="1" s="1"/>
  <c r="AN104" i="1" s="1"/>
  <c r="AZ102" i="1"/>
  <c r="AZ103" i="1" s="1"/>
  <c r="AZ104" i="1" s="1"/>
  <c r="BL102" i="1"/>
  <c r="BL103" i="1" s="1"/>
  <c r="BL104" i="1" s="1"/>
  <c r="BX102" i="1"/>
  <c r="BX103" i="1" s="1"/>
  <c r="BX104" i="1" s="1"/>
  <c r="P99" i="1"/>
  <c r="P100" i="1" s="1"/>
  <c r="P101" i="1" s="1"/>
  <c r="AB99" i="1"/>
  <c r="AB100" i="1" s="1"/>
  <c r="AB101" i="1" s="1"/>
  <c r="AN99" i="1"/>
  <c r="AN100" i="1" s="1"/>
  <c r="AN101" i="1" s="1"/>
  <c r="BL99" i="1"/>
  <c r="BL100" i="1" s="1"/>
  <c r="BL101" i="1" s="1"/>
  <c r="BX99" i="1"/>
  <c r="BX100" i="1" s="1"/>
  <c r="BX101" i="1" s="1"/>
  <c r="E99" i="1"/>
  <c r="E100" i="1" s="1"/>
  <c r="E101" i="1" s="1"/>
  <c r="Q99" i="1"/>
  <c r="Q100" i="1" s="1"/>
  <c r="Q101" i="1" s="1"/>
  <c r="AC99" i="1"/>
  <c r="AC100" i="1" s="1"/>
  <c r="AC101" i="1" s="1"/>
  <c r="BA99" i="1"/>
  <c r="BA100" i="1" s="1"/>
  <c r="BA101" i="1" s="1"/>
  <c r="BY99" i="1"/>
  <c r="BY100" i="1" s="1"/>
  <c r="BY101" i="1" s="1"/>
  <c r="F99" i="1"/>
  <c r="F100" i="1" s="1"/>
  <c r="F101" i="1" s="1"/>
  <c r="R99" i="1"/>
  <c r="R100" i="1" s="1"/>
  <c r="R101" i="1" s="1"/>
  <c r="AD99" i="1"/>
  <c r="AD100" i="1" s="1"/>
  <c r="AD101" i="1" s="1"/>
  <c r="AP99" i="1"/>
  <c r="AP100" i="1" s="1"/>
  <c r="AP101" i="1" s="1"/>
  <c r="BB99" i="1"/>
  <c r="BB100" i="1" s="1"/>
  <c r="BB101" i="1" s="1"/>
  <c r="BN99" i="1"/>
  <c r="BN100" i="1" s="1"/>
  <c r="BN101" i="1" s="1"/>
  <c r="BN108" i="1" s="1"/>
  <c r="BZ99" i="1"/>
  <c r="BZ100" i="1" s="1"/>
  <c r="BZ101" i="1" s="1"/>
  <c r="BZ114" i="1" s="1"/>
  <c r="AE102" i="1"/>
  <c r="AE103" i="1" s="1"/>
  <c r="AE104" i="1" s="1"/>
  <c r="AF102" i="1"/>
  <c r="AF103" i="1" s="1"/>
  <c r="AF104" i="1" s="1"/>
  <c r="AF108" i="1" s="1"/>
  <c r="CB102" i="1"/>
  <c r="CB103" i="1" s="1"/>
  <c r="CB104" i="1" s="1"/>
  <c r="CE99" i="1"/>
  <c r="CE100" i="1" s="1"/>
  <c r="CE101" i="1" s="1"/>
  <c r="AL99" i="1"/>
  <c r="AL100" i="1" s="1"/>
  <c r="AL101" i="1" s="1"/>
  <c r="M102" i="1"/>
  <c r="M103" i="1" s="1"/>
  <c r="M104" i="1" s="1"/>
  <c r="Y102" i="1"/>
  <c r="Y103" i="1" s="1"/>
  <c r="Y104" i="1" s="1"/>
  <c r="AK102" i="1"/>
  <c r="AK103" i="1" s="1"/>
  <c r="AK104" i="1" s="1"/>
  <c r="AW102" i="1"/>
  <c r="AW103" i="1" s="1"/>
  <c r="AW104" i="1" s="1"/>
  <c r="BI102" i="1"/>
  <c r="BI103" i="1" s="1"/>
  <c r="BI104" i="1" s="1"/>
  <c r="BU102" i="1"/>
  <c r="BU103" i="1" s="1"/>
  <c r="BU104" i="1" s="1"/>
  <c r="CG102" i="1"/>
  <c r="CG103" i="1" s="1"/>
  <c r="CG104" i="1" s="1"/>
  <c r="X102" i="1"/>
  <c r="X103" i="1" s="1"/>
  <c r="X104" i="1" s="1"/>
  <c r="AV102" i="1"/>
  <c r="AV103" i="1" s="1"/>
  <c r="AV104" i="1" s="1"/>
  <c r="BH102" i="1"/>
  <c r="BH103" i="1" s="1"/>
  <c r="BH104" i="1" s="1"/>
  <c r="BT102" i="1"/>
  <c r="BT103" i="1" s="1"/>
  <c r="BT104" i="1" s="1"/>
  <c r="CU96" i="1"/>
  <c r="BO108" i="1"/>
  <c r="I99" i="1"/>
  <c r="I100" i="1" s="1"/>
  <c r="I101" i="1" s="1"/>
  <c r="U99" i="1"/>
  <c r="U100" i="1" s="1"/>
  <c r="U101" i="1" s="1"/>
  <c r="AG99" i="1"/>
  <c r="AG100" i="1" s="1"/>
  <c r="AG101" i="1" s="1"/>
  <c r="AS99" i="1"/>
  <c r="AS100" i="1" s="1"/>
  <c r="AS101" i="1" s="1"/>
  <c r="BQ99" i="1"/>
  <c r="BQ100" i="1" s="1"/>
  <c r="BQ101" i="1" s="1"/>
  <c r="CC99" i="1"/>
  <c r="CC100" i="1" s="1"/>
  <c r="CC101" i="1" s="1"/>
  <c r="CU97" i="1"/>
  <c r="J99" i="1"/>
  <c r="J100" i="1" s="1"/>
  <c r="J101" i="1" s="1"/>
  <c r="AH99" i="1"/>
  <c r="AH100" i="1" s="1"/>
  <c r="AH101" i="1" s="1"/>
  <c r="AT99" i="1"/>
  <c r="AT100" i="1" s="1"/>
  <c r="AT101" i="1" s="1"/>
  <c r="BF99" i="1"/>
  <c r="BF100" i="1" s="1"/>
  <c r="BF101" i="1" s="1"/>
  <c r="BR99" i="1"/>
  <c r="BR100" i="1" s="1"/>
  <c r="BR101" i="1" s="1"/>
  <c r="CD99" i="1"/>
  <c r="CD100" i="1" s="1"/>
  <c r="CD101" i="1" s="1"/>
  <c r="AR108" i="1"/>
  <c r="K99" i="1"/>
  <c r="K100" i="1" s="1"/>
  <c r="K101" i="1" s="1"/>
  <c r="BG99" i="1"/>
  <c r="BG100" i="1" s="1"/>
  <c r="BG101" i="1" s="1"/>
  <c r="BH99" i="1"/>
  <c r="BH100" i="1" s="1"/>
  <c r="BH101" i="1" s="1"/>
  <c r="AI99" i="1"/>
  <c r="AI100" i="1" s="1"/>
  <c r="AI101" i="1" s="1"/>
  <c r="AJ99" i="1"/>
  <c r="AJ100" i="1" s="1"/>
  <c r="AJ101" i="1" s="1"/>
  <c r="BT99" i="1"/>
  <c r="BT100" i="1" s="1"/>
  <c r="BT101" i="1" s="1"/>
  <c r="M99" i="1"/>
  <c r="M100" i="1" s="1"/>
  <c r="M101" i="1" s="1"/>
  <c r="Y99" i="1"/>
  <c r="Y100" i="1" s="1"/>
  <c r="Y101" i="1" s="1"/>
  <c r="AK99" i="1"/>
  <c r="AK100" i="1" s="1"/>
  <c r="AK101" i="1" s="1"/>
  <c r="AW99" i="1"/>
  <c r="AW100" i="1" s="1"/>
  <c r="AW101" i="1" s="1"/>
  <c r="BI99" i="1"/>
  <c r="BI100" i="1" s="1"/>
  <c r="BI101" i="1" s="1"/>
  <c r="BU99" i="1"/>
  <c r="BU100" i="1" s="1"/>
  <c r="BU101" i="1" s="1"/>
  <c r="CG99" i="1"/>
  <c r="CG100" i="1" s="1"/>
  <c r="CG101" i="1" s="1"/>
  <c r="BE99" i="1"/>
  <c r="BE100" i="1" s="1"/>
  <c r="BE101" i="1" s="1"/>
  <c r="CU94" i="1"/>
  <c r="T108" i="1"/>
  <c r="CU98" i="1"/>
  <c r="W99" i="1"/>
  <c r="W100" i="1" s="1"/>
  <c r="W101" i="1" s="1"/>
  <c r="AU99" i="1"/>
  <c r="AU100" i="1" s="1"/>
  <c r="AU101" i="1" s="1"/>
  <c r="BS99" i="1"/>
  <c r="BS100" i="1" s="1"/>
  <c r="BS101" i="1" s="1"/>
  <c r="L99" i="1"/>
  <c r="L100" i="1" s="1"/>
  <c r="L101" i="1" s="1"/>
  <c r="X99" i="1"/>
  <c r="X100" i="1" s="1"/>
  <c r="X101" i="1" s="1"/>
  <c r="AV99" i="1"/>
  <c r="AV100" i="1" s="1"/>
  <c r="AV101" i="1" s="1"/>
  <c r="CF99" i="1"/>
  <c r="CF100" i="1" s="1"/>
  <c r="CF101" i="1" s="1"/>
  <c r="Z99" i="1"/>
  <c r="Z100" i="1" s="1"/>
  <c r="Z101" i="1" s="1"/>
  <c r="S108" i="1"/>
  <c r="C102" i="1"/>
  <c r="CW95" i="1"/>
  <c r="CV95" i="1"/>
  <c r="O102" i="1"/>
  <c r="O103" i="1" s="1"/>
  <c r="O104" i="1" s="1"/>
  <c r="AA102" i="1"/>
  <c r="AA103" i="1" s="1"/>
  <c r="AA104" i="1" s="1"/>
  <c r="AA114" i="1" s="1"/>
  <c r="AM102" i="1"/>
  <c r="AM103" i="1" s="1"/>
  <c r="AM104" i="1" s="1"/>
  <c r="AY102" i="1"/>
  <c r="AY103" i="1" s="1"/>
  <c r="AY104" i="1" s="1"/>
  <c r="BK102" i="1"/>
  <c r="BK103" i="1" s="1"/>
  <c r="BK104" i="1" s="1"/>
  <c r="BW102" i="1"/>
  <c r="BW103" i="1" s="1"/>
  <c r="BW104" i="1" s="1"/>
  <c r="CX95" i="1"/>
  <c r="BJ99" i="1"/>
  <c r="BJ100" i="1" s="1"/>
  <c r="BJ101" i="1" s="1"/>
  <c r="E102" i="1"/>
  <c r="E103" i="1" s="1"/>
  <c r="E104" i="1" s="1"/>
  <c r="Q102" i="1"/>
  <c r="Q103" i="1" s="1"/>
  <c r="Q104" i="1" s="1"/>
  <c r="AC102" i="1"/>
  <c r="AC103" i="1" s="1"/>
  <c r="AC104" i="1" s="1"/>
  <c r="AO102" i="1"/>
  <c r="AO103" i="1" s="1"/>
  <c r="AO104" i="1" s="1"/>
  <c r="BA102" i="1"/>
  <c r="BA103" i="1" s="1"/>
  <c r="BA104" i="1" s="1"/>
  <c r="BA108" i="1" s="1"/>
  <c r="BY102" i="1"/>
  <c r="BY103" i="1" s="1"/>
  <c r="BY104" i="1" s="1"/>
  <c r="CU95" i="1"/>
  <c r="D99" i="1"/>
  <c r="AX99" i="1"/>
  <c r="AX100" i="1" s="1"/>
  <c r="AX101" i="1" s="1"/>
  <c r="CW96" i="1"/>
  <c r="CV96" i="1"/>
  <c r="AG102" i="1"/>
  <c r="AG103" i="1" s="1"/>
  <c r="AG104" i="1" s="1"/>
  <c r="I102" i="1"/>
  <c r="I103" i="1" s="1"/>
  <c r="I104" i="1" s="1"/>
  <c r="AS102" i="1"/>
  <c r="AS103" i="1" s="1"/>
  <c r="AS104" i="1" s="1"/>
  <c r="BQ102" i="1"/>
  <c r="BQ103" i="1" s="1"/>
  <c r="BQ104" i="1" s="1"/>
  <c r="J102" i="1"/>
  <c r="J103" i="1" s="1"/>
  <c r="J104" i="1" s="1"/>
  <c r="BR102" i="1"/>
  <c r="BR103" i="1" s="1"/>
  <c r="BR104" i="1" s="1"/>
  <c r="U102" i="1"/>
  <c r="U103" i="1" s="1"/>
  <c r="U104" i="1" s="1"/>
  <c r="BE102" i="1"/>
  <c r="BE103" i="1" s="1"/>
  <c r="BE104" i="1" s="1"/>
  <c r="CC102" i="1"/>
  <c r="CC103" i="1" s="1"/>
  <c r="CC104" i="1" s="1"/>
  <c r="V102" i="1"/>
  <c r="V103" i="1" s="1"/>
  <c r="V104" i="1" s="1"/>
  <c r="AH102" i="1"/>
  <c r="AH103" i="1" s="1"/>
  <c r="AH104" i="1" s="1"/>
  <c r="AT102" i="1"/>
  <c r="AT103" i="1" s="1"/>
  <c r="AT104" i="1" s="1"/>
  <c r="BF102" i="1"/>
  <c r="BF103" i="1" s="1"/>
  <c r="BF104" i="1" s="1"/>
  <c r="CD102" i="1"/>
  <c r="CD103" i="1" s="1"/>
  <c r="CD104" i="1" s="1"/>
  <c r="CW97" i="1"/>
  <c r="CV97" i="1"/>
  <c r="CX97" i="1"/>
  <c r="AZ99" i="1"/>
  <c r="AZ100" i="1" s="1"/>
  <c r="AZ101" i="1" s="1"/>
  <c r="BV99" i="1"/>
  <c r="BV100" i="1" s="1"/>
  <c r="BV101" i="1" s="1"/>
  <c r="CW94" i="1"/>
  <c r="CV94" i="1"/>
  <c r="K102" i="1"/>
  <c r="K103" i="1" s="1"/>
  <c r="K104" i="1" s="1"/>
  <c r="W102" i="1"/>
  <c r="W103" i="1" s="1"/>
  <c r="W104" i="1" s="1"/>
  <c r="AI102" i="1"/>
  <c r="AI103" i="1" s="1"/>
  <c r="AI104" i="1" s="1"/>
  <c r="AU102" i="1"/>
  <c r="AU103" i="1" s="1"/>
  <c r="AU104" i="1" s="1"/>
  <c r="BG102" i="1"/>
  <c r="BG103" i="1" s="1"/>
  <c r="BG104" i="1" s="1"/>
  <c r="BS102" i="1"/>
  <c r="BS103" i="1" s="1"/>
  <c r="BS104" i="1" s="1"/>
  <c r="CE102" i="1"/>
  <c r="CE103" i="1" s="1"/>
  <c r="CE104" i="1" s="1"/>
  <c r="N99" i="1"/>
  <c r="N100" i="1" s="1"/>
  <c r="N101" i="1" s="1"/>
  <c r="CW98" i="1"/>
  <c r="CV98" i="1"/>
  <c r="CU105" i="1"/>
  <c r="CV105" i="1"/>
  <c r="CW105" i="1"/>
  <c r="CX105" i="1"/>
  <c r="BP108" i="1" l="1"/>
  <c r="G108" i="1"/>
  <c r="H114" i="1"/>
  <c r="AY108" i="1"/>
  <c r="CB108" i="1"/>
  <c r="CB109" i="1" s="1"/>
  <c r="BF264" i="1"/>
  <c r="BO114" i="1"/>
  <c r="J114" i="1"/>
  <c r="AT114" i="1"/>
  <c r="AM108" i="1"/>
  <c r="BD114" i="1"/>
  <c r="CA114" i="1"/>
  <c r="AP108" i="1"/>
  <c r="AQ109" i="1" s="1"/>
  <c r="BC114" i="1"/>
  <c r="AD114" i="1"/>
  <c r="AQ114" i="1"/>
  <c r="R108" i="1"/>
  <c r="S109" i="1" s="1"/>
  <c r="F114" i="1"/>
  <c r="AJ108" i="1"/>
  <c r="BB108" i="1"/>
  <c r="BC109" i="1" s="1"/>
  <c r="AX108" i="1"/>
  <c r="BK114" i="1"/>
  <c r="AE108" i="1"/>
  <c r="AF109" i="1" s="1"/>
  <c r="AP114" i="1"/>
  <c r="AF114" i="1"/>
  <c r="Q108" i="1"/>
  <c r="BL57" i="1"/>
  <c r="BJ108" i="1"/>
  <c r="BR114" i="1"/>
  <c r="AO108" i="1"/>
  <c r="AP109" i="1" s="1"/>
  <c r="CG108" i="1"/>
  <c r="CS109" i="1" s="1"/>
  <c r="V114" i="1"/>
  <c r="CD61" i="1"/>
  <c r="BG108" i="1"/>
  <c r="H109" i="1"/>
  <c r="BM108" i="1"/>
  <c r="BB114" i="1"/>
  <c r="AG114" i="1"/>
  <c r="BZ108" i="1"/>
  <c r="CA109" i="1" s="1"/>
  <c r="BX114" i="1"/>
  <c r="AL108" i="1"/>
  <c r="V108" i="1"/>
  <c r="BV108" i="1"/>
  <c r="O114" i="1"/>
  <c r="BU114" i="1"/>
  <c r="BV114" i="1"/>
  <c r="Z108" i="1"/>
  <c r="X114" i="1"/>
  <c r="BL108" i="1"/>
  <c r="BN109" i="1" s="1"/>
  <c r="BF108" i="1"/>
  <c r="CB114" i="1"/>
  <c r="F108" i="1"/>
  <c r="G109" i="1" s="1"/>
  <c r="CF108" i="1"/>
  <c r="CR109" i="1" s="1"/>
  <c r="AT108" i="1"/>
  <c r="BU108" i="1"/>
  <c r="AK108" i="1"/>
  <c r="AH114" i="1"/>
  <c r="N108" i="1"/>
  <c r="BW108" i="1"/>
  <c r="O108" i="1"/>
  <c r="AC108" i="1"/>
  <c r="AV108" i="1"/>
  <c r="E108" i="1"/>
  <c r="L108" i="1"/>
  <c r="CG114" i="1"/>
  <c r="BO109" i="1"/>
  <c r="BG114" i="1"/>
  <c r="AZ108" i="1"/>
  <c r="AZ109" i="1" s="1"/>
  <c r="AN108" i="1"/>
  <c r="AB108" i="1"/>
  <c r="P108" i="1"/>
  <c r="K108" i="1"/>
  <c r="CD108" i="1"/>
  <c r="AE114" i="1"/>
  <c r="AN114" i="1"/>
  <c r="AB114" i="1"/>
  <c r="P114" i="1"/>
  <c r="I114" i="1"/>
  <c r="X108" i="1"/>
  <c r="AD108" i="1"/>
  <c r="BN114" i="1"/>
  <c r="BH114" i="1"/>
  <c r="BL114" i="1"/>
  <c r="AY114" i="1"/>
  <c r="BI108" i="1"/>
  <c r="AM114" i="1"/>
  <c r="BD109" i="1"/>
  <c r="AW108" i="1"/>
  <c r="BQ108" i="1"/>
  <c r="BQ109" i="1" s="1"/>
  <c r="AI108" i="1"/>
  <c r="BA114" i="1"/>
  <c r="AK114" i="1"/>
  <c r="AA108" i="1"/>
  <c r="T109" i="1"/>
  <c r="Y114" i="1"/>
  <c r="BX108" i="1"/>
  <c r="BH108" i="1"/>
  <c r="CD114" i="1"/>
  <c r="W108" i="1"/>
  <c r="AX114" i="1"/>
  <c r="R114" i="1"/>
  <c r="M108" i="1"/>
  <c r="AO114" i="1"/>
  <c r="BW114" i="1"/>
  <c r="BT108" i="1"/>
  <c r="AL114" i="1"/>
  <c r="CC114" i="1"/>
  <c r="J108" i="1"/>
  <c r="CE114" i="1"/>
  <c r="AW114" i="1"/>
  <c r="BE108" i="1"/>
  <c r="BI114" i="1"/>
  <c r="BP109" i="1"/>
  <c r="AU108" i="1"/>
  <c r="Y108" i="1"/>
  <c r="AZ114" i="1"/>
  <c r="BY114" i="1"/>
  <c r="AU114" i="1"/>
  <c r="AJ114" i="1"/>
  <c r="AV114" i="1"/>
  <c r="M114" i="1"/>
  <c r="W114" i="1"/>
  <c r="AR109" i="1"/>
  <c r="BT114" i="1"/>
  <c r="CF114" i="1"/>
  <c r="AI114" i="1"/>
  <c r="BR108" i="1"/>
  <c r="L114" i="1"/>
  <c r="BS114" i="1"/>
  <c r="BE114" i="1"/>
  <c r="BQ114" i="1"/>
  <c r="U114" i="1"/>
  <c r="AS114" i="1"/>
  <c r="Q114" i="1"/>
  <c r="BK108" i="1"/>
  <c r="Z114" i="1"/>
  <c r="AH108" i="1"/>
  <c r="K114" i="1"/>
  <c r="AC114" i="1"/>
  <c r="CW102" i="1"/>
  <c r="CV102" i="1"/>
  <c r="CU102" i="1"/>
  <c r="C103" i="1"/>
  <c r="C104" i="1" s="1"/>
  <c r="C114" i="1" s="1"/>
  <c r="CC108" i="1"/>
  <c r="E114" i="1"/>
  <c r="AS108" i="1"/>
  <c r="BS108" i="1"/>
  <c r="D100" i="1"/>
  <c r="D101" i="1" s="1"/>
  <c r="CV99" i="1"/>
  <c r="CU99" i="1"/>
  <c r="CX99" i="1"/>
  <c r="BJ114" i="1"/>
  <c r="CX102" i="1"/>
  <c r="AG108" i="1"/>
  <c r="I108" i="1"/>
  <c r="CX100" i="1"/>
  <c r="N114" i="1"/>
  <c r="U108" i="1"/>
  <c r="CE108" i="1"/>
  <c r="CO109" i="1" s="1"/>
  <c r="CW99" i="1"/>
  <c r="BF114" i="1"/>
  <c r="BY108" i="1"/>
  <c r="AY109" i="1" l="1"/>
  <c r="BV109" i="1"/>
  <c r="BB109" i="1"/>
  <c r="AJ109" i="1"/>
  <c r="BK109" i="1"/>
  <c r="AM109" i="1"/>
  <c r="AE109" i="1"/>
  <c r="CM109" i="1"/>
  <c r="CN109" i="1"/>
  <c r="R109" i="1"/>
  <c r="BJ109" i="1"/>
  <c r="F109" i="1"/>
  <c r="BF109" i="1"/>
  <c r="AW109" i="1"/>
  <c r="CK109" i="1"/>
  <c r="CL109" i="1"/>
  <c r="AO109" i="1"/>
  <c r="BH109" i="1"/>
  <c r="K109" i="1"/>
  <c r="BG109" i="1"/>
  <c r="CG109" i="1"/>
  <c r="BW109" i="1"/>
  <c r="AC109" i="1"/>
  <c r="O109" i="1"/>
  <c r="AX109" i="1"/>
  <c r="AV109" i="1"/>
  <c r="AL109" i="1"/>
  <c r="BX109" i="1"/>
  <c r="Z109" i="1"/>
  <c r="N109" i="1"/>
  <c r="BL109" i="1"/>
  <c r="AK109" i="1"/>
  <c r="X109" i="1"/>
  <c r="BR109" i="1"/>
  <c r="AN109" i="1"/>
  <c r="BU109" i="1"/>
  <c r="AD109" i="1"/>
  <c r="M109" i="1"/>
  <c r="P109" i="1"/>
  <c r="W109" i="1"/>
  <c r="BM109" i="1"/>
  <c r="Q109" i="1"/>
  <c r="BA109" i="1"/>
  <c r="AB109" i="1"/>
  <c r="BE109" i="1"/>
  <c r="L109" i="1"/>
  <c r="CI109" i="1"/>
  <c r="CJ109" i="1"/>
  <c r="BI109" i="1"/>
  <c r="AA109" i="1"/>
  <c r="AI109" i="1"/>
  <c r="Y109" i="1"/>
  <c r="BT109" i="1"/>
  <c r="AU109" i="1"/>
  <c r="CF109" i="1"/>
  <c r="CH109" i="1"/>
  <c r="V109" i="1"/>
  <c r="U109" i="1"/>
  <c r="BZ109" i="1"/>
  <c r="BY109" i="1"/>
  <c r="CD109" i="1"/>
  <c r="CC109" i="1"/>
  <c r="D108" i="1"/>
  <c r="E109" i="1" s="1"/>
  <c r="D114" i="1"/>
  <c r="C108" i="1"/>
  <c r="CX101" i="1"/>
  <c r="J109" i="1"/>
  <c r="I109" i="1"/>
  <c r="BS109" i="1"/>
  <c r="AT109" i="1"/>
  <c r="AS109" i="1"/>
  <c r="AH109" i="1"/>
  <c r="AG109" i="1"/>
  <c r="CE109" i="1"/>
  <c r="CX103" i="1"/>
  <c r="D109" i="1" l="1"/>
  <c r="C109" i="1"/>
  <c r="CX104" i="1"/>
  <c r="CX106" i="1" s="1"/>
  <c r="CX114" i="1" s="1"/>
  <c r="CX107" i="1" l="1"/>
</calcChain>
</file>

<file path=xl/sharedStrings.xml><?xml version="1.0" encoding="utf-8"?>
<sst xmlns="http://schemas.openxmlformats.org/spreadsheetml/2006/main" count="675" uniqueCount="275">
  <si>
    <t>Annual return</t>
  </si>
  <si>
    <t>Cumulative returns</t>
  </si>
  <si>
    <t>Annual volatility</t>
  </si>
  <si>
    <t>Sharpe ratio</t>
  </si>
  <si>
    <t>Calmar ratio</t>
  </si>
  <si>
    <t>Stability</t>
  </si>
  <si>
    <t>Max drawdown</t>
  </si>
  <si>
    <t>Omega ratio</t>
  </si>
  <si>
    <t>Sortino ratio</t>
  </si>
  <si>
    <t>Skew</t>
  </si>
  <si>
    <t>Kurtosis</t>
  </si>
  <si>
    <t>Tail ratio</t>
  </si>
  <si>
    <t>Daily value at risk</t>
  </si>
  <si>
    <t>ASELS.IS</t>
  </si>
  <si>
    <t>GUBRF.IS</t>
  </si>
  <si>
    <t>GARAN.IS</t>
  </si>
  <si>
    <t>EKGYO.IS</t>
  </si>
  <si>
    <t>ISCTR.IS</t>
  </si>
  <si>
    <t>KOZAA.IS</t>
  </si>
  <si>
    <t>FROTO.IS</t>
  </si>
  <si>
    <t>OFFSET</t>
  </si>
  <si>
    <t>TUPRS.IS</t>
  </si>
  <si>
    <t>ODAS.IS</t>
  </si>
  <si>
    <t>ALARK.IS</t>
  </si>
  <si>
    <t>YKBNK.IS</t>
  </si>
  <si>
    <t>AL</t>
  </si>
  <si>
    <t>SAT</t>
  </si>
  <si>
    <t>offset</t>
  </si>
  <si>
    <t>PGSUS.IS</t>
  </si>
  <si>
    <t>BIMAS.IS</t>
  </si>
  <si>
    <t>EREGL.IS</t>
  </si>
  <si>
    <t>THYAO.IS</t>
  </si>
  <si>
    <t>KARAR</t>
  </si>
  <si>
    <t>ENKA.IS</t>
  </si>
  <si>
    <t>SISE.IS</t>
  </si>
  <si>
    <t>TOASO.IS</t>
  </si>
  <si>
    <t>al</t>
  </si>
  <si>
    <t>tarih</t>
  </si>
  <si>
    <t>Date</t>
  </si>
  <si>
    <t>BIST30</t>
  </si>
  <si>
    <t>Vol Scaled</t>
  </si>
  <si>
    <t>MDD Scaled</t>
  </si>
  <si>
    <t>DVar SCALED</t>
  </si>
  <si>
    <t>****</t>
  </si>
  <si>
    <t>ON1_Trading_Strategy_Functions_v14_SHOW_GRAPHICS</t>
  </si>
  <si>
    <t>ON2_Markowitz_Efficient_Frontier_v6B_BACSAO_Returns</t>
  </si>
  <si>
    <t>OVERNIGHT_STRATEGY = True, BIST30, LOOK_BACK=3 months, Pwin_OC = 0.5</t>
  </si>
  <si>
    <t>COMISSION = 0.0006, OPEN_CLOSE_SHARPE = False</t>
  </si>
  <si>
    <t>Sharpe SCALED</t>
  </si>
  <si>
    <t>OVERNIGHT_STRATEGY = False, BIST30, LOOK_BACK=1 year, Pwin_OC = 0.01</t>
  </si>
  <si>
    <t>BIST30 ASSET inside PF</t>
  </si>
  <si>
    <t>Latest Date</t>
  </si>
  <si>
    <t>date  offset</t>
  </si>
  <si>
    <t>DVaR SCALED</t>
  </si>
  <si>
    <t>Skew Scaled</t>
  </si>
  <si>
    <t>ASELS</t>
  </si>
  <si>
    <t>AKBNK</t>
  </si>
  <si>
    <t>ISCTR</t>
  </si>
  <si>
    <t>ALARK</t>
  </si>
  <si>
    <t>KOZAA</t>
  </si>
  <si>
    <t>GUBRF</t>
  </si>
  <si>
    <t>PGSUS</t>
  </si>
  <si>
    <t>START</t>
  </si>
  <si>
    <t>TL</t>
  </si>
  <si>
    <t>USD</t>
  </si>
  <si>
    <t>KUR</t>
  </si>
  <si>
    <t>USD/TL</t>
  </si>
  <si>
    <t>NOW</t>
  </si>
  <si>
    <t>TARİH</t>
  </si>
  <si>
    <t>ON2_Markowitz_Efficient_Frontier_v9_P_BOUND</t>
  </si>
  <si>
    <t xml:space="preserve">COMISSION = 0.0006, OPEN_CLOSE_SHARPE = False, LB=20, OFFSET = 0/Row78, P_BOUND=1 </t>
  </si>
  <si>
    <t>BIMAS</t>
  </si>
  <si>
    <t>PETKM</t>
  </si>
  <si>
    <t>KRDMD</t>
  </si>
  <si>
    <t>TAVHL</t>
  </si>
  <si>
    <t>alış</t>
  </si>
  <si>
    <t>şimdi</t>
  </si>
  <si>
    <t>k/z</t>
  </si>
  <si>
    <t>Alış toplam</t>
  </si>
  <si>
    <t>şimdi toplam</t>
  </si>
  <si>
    <t>adet</t>
  </si>
  <si>
    <t>Sharpe ratio 20</t>
  </si>
  <si>
    <t>Annual volatility 20</t>
  </si>
  <si>
    <t>Omega ratio 20</t>
  </si>
  <si>
    <t>Sortino ratio 20</t>
  </si>
  <si>
    <t>Skew 20</t>
  </si>
  <si>
    <t>ENTER MARKET SIGNAL</t>
  </si>
  <si>
    <t>ENTER MARKET SIGNAL 
x&gt;0,019</t>
  </si>
  <si>
    <t>MARKET CONDITION 2
INDEX - MCI</t>
  </si>
  <si>
    <t>MARKET CONDITION 1
INDEX - MCI</t>
  </si>
  <si>
    <t>ENTER MARKET SIGNAL 
x&gt;0,0367</t>
  </si>
  <si>
    <t>ENTER MARKET SIGNAL 2</t>
  </si>
  <si>
    <t>MARKET CONDITION 3
INDEX = STABILITY</t>
  </si>
  <si>
    <t>ENTER MARKET SIGNAL 
STA&gt;0,82</t>
  </si>
  <si>
    <t>MARKET CONDITION 1
INDEX - MCI = SHARPE/(MDD*DVAR)</t>
  </si>
  <si>
    <t>MARKET CONDITION 2
INDEX - MCI (ANNRET/DVAR*MDD)</t>
  </si>
  <si>
    <t>AÜF</t>
  </si>
  <si>
    <t>fonu</t>
  </si>
  <si>
    <t>bugün itiariyle kaç olacaktı</t>
  </si>
  <si>
    <t>ANALİZ</t>
  </si>
  <si>
    <t>TCELL.IS</t>
  </si>
  <si>
    <t>EREGL</t>
  </si>
  <si>
    <t>KRDMD.IS</t>
  </si>
  <si>
    <t>ENKAI.IS</t>
  </si>
  <si>
    <t>KOZAL.IS</t>
  </si>
  <si>
    <t>PETKM.IS</t>
  </si>
  <si>
    <t>HEKTS.IS</t>
  </si>
  <si>
    <t>ARCLK.IS</t>
  </si>
  <si>
    <t>TAVHL.IS</t>
  </si>
  <si>
    <t>ENTRY POINT (1 &amp; 2 &amp; 3)</t>
  </si>
  <si>
    <t xml:space="preserve">ENTER MARKET SIGNAL 
</t>
  </si>
  <si>
    <t>ENTER MARKET SIGNAL 1</t>
  </si>
  <si>
    <t>EXIT SIGNAL</t>
  </si>
  <si>
    <t>MARKET PRESENCE</t>
  </si>
  <si>
    <t>EXIT CONDITION</t>
  </si>
  <si>
    <t>AKBNK.IS</t>
  </si>
  <si>
    <t>SAHOL.IS</t>
  </si>
  <si>
    <t>MAXIMUM</t>
  </si>
  <si>
    <t>MINIMUM</t>
  </si>
  <si>
    <t>MEAN</t>
  </si>
  <si>
    <t>BUY-2</t>
  </si>
  <si>
    <t>GC=F</t>
  </si>
  <si>
    <t>ALTIN</t>
  </si>
  <si>
    <t>PORTFOY</t>
  </si>
  <si>
    <t>OVERALL</t>
  </si>
  <si>
    <t>USD_RET</t>
  </si>
  <si>
    <t>PF_RET</t>
  </si>
  <si>
    <t>ALTIN_RET</t>
  </si>
  <si>
    <t>GC=F_RET</t>
  </si>
  <si>
    <t>SHARPE INDICATOR</t>
  </si>
  <si>
    <t>SHARPE LOWER LIMIT</t>
  </si>
  <si>
    <t>SHARPE UPPER LIMIT</t>
  </si>
  <si>
    <t xml:space="preserve"> </t>
  </si>
  <si>
    <t xml:space="preserve">Start Capital </t>
  </si>
  <si>
    <t>Fon Start:</t>
  </si>
  <si>
    <t>END</t>
  </si>
  <si>
    <t>"</t>
  </si>
  <si>
    <t>TRY=X</t>
  </si>
  <si>
    <t>Gram Altın</t>
  </si>
  <si>
    <t>XU100</t>
  </si>
  <si>
    <t>assets</t>
  </si>
  <si>
    <t>%</t>
  </si>
  <si>
    <t>DÖNEM-1</t>
  </si>
  <si>
    <t>DÖNEM-2</t>
  </si>
  <si>
    <t>DÖNEM-3</t>
  </si>
  <si>
    <t>DÖNEM-4</t>
  </si>
  <si>
    <t>DÖNEM-5</t>
  </si>
  <si>
    <t>DÖNEM-6</t>
  </si>
  <si>
    <t>DÖNEM-7</t>
  </si>
  <si>
    <t>MS2 LIMIT</t>
  </si>
  <si>
    <t>MS1 LIMIT</t>
  </si>
  <si>
    <t>MS3 LIMIT</t>
  </si>
  <si>
    <t>MS4 LIMIT</t>
  </si>
  <si>
    <t xml:space="preserve"> MARKET SIGNAL 1 </t>
  </si>
  <si>
    <t xml:space="preserve"> MARKET SIGNAL 2 
</t>
  </si>
  <si>
    <t xml:space="preserve"> MARKET SIGNAL  3 </t>
  </si>
  <si>
    <t xml:space="preserve">MARKET SIGNAL 4 </t>
  </si>
  <si>
    <t>OVERALL MARKET CONDITION</t>
  </si>
  <si>
    <t>he explains the trading idea</t>
  </si>
  <si>
    <t>My thoughts and evaluation</t>
  </si>
  <si>
    <t>lines drawing and exit and entry</t>
  </si>
  <si>
    <t>we have detect trend not by line hurst component</t>
  </si>
  <si>
    <t>then automatize by and hold</t>
  </si>
  <si>
    <t>data source ?</t>
  </si>
  <si>
    <t>backtest trading strategy</t>
  </si>
  <si>
    <t>what is a deliverable ?</t>
  </si>
  <si>
    <t>source code?</t>
  </si>
  <si>
    <t xml:space="preserve">Understand strategy and we make system for backtesting </t>
  </si>
  <si>
    <t>excel</t>
  </si>
  <si>
    <t>python</t>
  </si>
  <si>
    <t>mql5</t>
  </si>
  <si>
    <t>Code automation</t>
  </si>
  <si>
    <t>1) requirements writing</t>
  </si>
  <si>
    <t>2) backtested code</t>
  </si>
  <si>
    <t>3) results</t>
  </si>
  <si>
    <t>TREND SCORE</t>
  </si>
  <si>
    <t>SCORE</t>
  </si>
  <si>
    <t>STR-1 START</t>
  </si>
  <si>
    <t>STR-1 END</t>
  </si>
  <si>
    <t>TURSG.IS</t>
  </si>
  <si>
    <t>SKBNK.IS</t>
  </si>
  <si>
    <t>KONYA.IS</t>
  </si>
  <si>
    <t>ULKER.IS</t>
  </si>
  <si>
    <t>ECZYT.IS</t>
  </si>
  <si>
    <t>TKNSA.IS</t>
  </si>
  <si>
    <t>OTKAR.IS</t>
  </si>
  <si>
    <t>BRSAN.IS</t>
  </si>
  <si>
    <t>value</t>
  </si>
  <si>
    <t>End PF %</t>
  </si>
  <si>
    <t>PARAMETERS</t>
  </si>
  <si>
    <t>0-180-0-1</t>
  </si>
  <si>
    <t>DATE</t>
  </si>
  <si>
    <t>ON2_Markowitz_Efficient_Frontier_v9B_Add_Backtest</t>
  </si>
  <si>
    <t>PY FILE</t>
  </si>
  <si>
    <t>186-92-92-1</t>
  </si>
  <si>
    <t>AKFGY.IS</t>
  </si>
  <si>
    <t>PENTA.IS</t>
  </si>
  <si>
    <t>BAGFS.IS</t>
  </si>
  <si>
    <t>+</t>
  </si>
  <si>
    <t>-</t>
  </si>
  <si>
    <t>smaller than</t>
  </si>
  <si>
    <t>NA</t>
  </si>
  <si>
    <t>days</t>
  </si>
  <si>
    <t>ORTALAMA</t>
  </si>
  <si>
    <t>DOWNTREND</t>
  </si>
  <si>
    <t>UPTREND</t>
  </si>
  <si>
    <t>IV</t>
  </si>
  <si>
    <t>II</t>
  </si>
  <si>
    <t>III</t>
  </si>
  <si>
    <t>I</t>
  </si>
  <si>
    <t>MDD</t>
  </si>
  <si>
    <t>SHARPE</t>
  </si>
  <si>
    <t>Inv-Sharpe</t>
  </si>
  <si>
    <t>Inv-MDD</t>
  </si>
  <si>
    <t>MINVAR</t>
  </si>
  <si>
    <t>TODAY</t>
  </si>
  <si>
    <t>BACKTEST</t>
  </si>
  <si>
    <t>LOOKBACK</t>
  </si>
  <si>
    <t>AVE</t>
  </si>
  <si>
    <t>ave</t>
  </si>
  <si>
    <t>AVERAGES</t>
  </si>
  <si>
    <t>PERIOD</t>
  </si>
  <si>
    <t xml:space="preserve">1760,30	</t>
  </si>
  <si>
    <t xml:space="preserve">1740,60	</t>
  </si>
  <si>
    <t xml:space="preserve">1925,10	</t>
  </si>
  <si>
    <t xml:space="preserve">1796,60	</t>
  </si>
  <si>
    <t xml:space="preserve">1776,70	</t>
  </si>
  <si>
    <t xml:space="preserve">26,8669	</t>
  </si>
  <si>
    <t xml:space="preserve">19,5200	</t>
  </si>
  <si>
    <t xml:space="preserve">18,6568	</t>
  </si>
  <si>
    <t xml:space="preserve">17,9063	</t>
  </si>
  <si>
    <t xml:space="preserve">17,2125	</t>
  </si>
  <si>
    <t xml:space="preserve">13,8205	</t>
  </si>
  <si>
    <t xml:space="preserve">14,8141	</t>
  </si>
  <si>
    <t xml:space="preserve">8,6204	</t>
  </si>
  <si>
    <t xml:space="preserve">8,4265	</t>
  </si>
  <si>
    <t xml:space="preserve">1805,60	</t>
  </si>
  <si>
    <t>GRAM ALTIN</t>
  </si>
  <si>
    <t>ALTIN KAR</t>
  </si>
  <si>
    <t>KAR</t>
  </si>
  <si>
    <t>GÜN</t>
  </si>
  <si>
    <t>BAŞLANGIÇ</t>
  </si>
  <si>
    <t>BİTİŞ</t>
  </si>
  <si>
    <t>DOLAR</t>
  </si>
  <si>
    <t xml:space="preserve"> MHI-ALTIN KONSOLİDE</t>
  </si>
  <si>
    <t>MHI KONSOLİDE PORTFÖY SHARPE</t>
  </si>
  <si>
    <t>MHI KONSOLİDE PORTFÖY MDD</t>
  </si>
  <si>
    <t>PORTFÖY</t>
  </si>
  <si>
    <t xml:space="preserve">GR ALTIN </t>
  </si>
  <si>
    <t>GR ALTIN</t>
  </si>
  <si>
    <t>MHI</t>
  </si>
  <si>
    <t>MHI MDD</t>
  </si>
  <si>
    <t xml:space="preserve"> MHI MDD-ALTIN KONSOLİDE</t>
  </si>
  <si>
    <t xml:space="preserve"> MHI SHARPE-ALTIN KONSOLİDE</t>
  </si>
  <si>
    <t>USDTRY</t>
  </si>
  <si>
    <t>G. ORTALAMA</t>
  </si>
  <si>
    <t>V</t>
  </si>
  <si>
    <t>I. DÖNEM YÜKSELİŞ DÖNEMİ</t>
  </si>
  <si>
    <t>II. DÖNEM YÜKSELİŞ DÖNEMİ</t>
  </si>
  <si>
    <t>III. DÖNEM YÜKSELİŞ DÖNEMİ</t>
  </si>
  <si>
    <t>IV. DÖNEM YÜKSELİŞ DÖNEMİ</t>
  </si>
  <si>
    <t>ORTALAMA YÜKSELİŞ DÖNEMİ</t>
  </si>
  <si>
    <t>II. DÖNEM DÜŞÜŞ DÖNEMİ</t>
  </si>
  <si>
    <t>III. DÖNEM DÜŞÜŞ DÖNEMİ</t>
  </si>
  <si>
    <t>IV. DÖNEM DÜŞÜŞ DÖNEMİ</t>
  </si>
  <si>
    <t>ORTALAMA DÜŞÜŞ DÖNEMİ</t>
  </si>
  <si>
    <t>V. DÖNEM DÜŞÜŞ DÖNEMİ</t>
  </si>
  <si>
    <t>Burası 23.08.2021'di &gt;&gt;&gt;&gt;</t>
  </si>
  <si>
    <t>Buraları 18.05.2021'e göre güncelle</t>
  </si>
  <si>
    <t>delta days</t>
  </si>
  <si>
    <t>dates</t>
  </si>
  <si>
    <t>absolute days</t>
  </si>
  <si>
    <t>absolute date</t>
  </si>
  <si>
    <t>IVY FONU</t>
  </si>
  <si>
    <t>MHI SHARPE-IVY KONSOLİDE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</si>
</sst>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"/>
    <numFmt numFmtId="165" formatCode="0.0%"/>
    <numFmt numFmtId="166" formatCode="_-[$₺-41F]* #,##0.00_-;\-[$₺-41F]* #,##0.00_-;_-[$₺-41F]* &quot;-&quot;??_-;_-@_-"/>
    <numFmt numFmtId="167" formatCode="0.0000%"/>
    <numFmt numFmtId="168" formatCode="_-[$$-409]* #,##0_ ;_-[$$-409]* \-#,##0\ ;_-[$$-409]* &quot;-&quot;??_ ;_-@_ "/>
    <numFmt numFmtId="169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4"/>
      <color theme="1"/>
      <name val="Calibri"/>
      <family val="2"/>
      <scheme val="minor"/>
    </font>
    <font>
      <b/>
      <sz val="11"/>
      <name val="Calibri"/>
      <family val="2"/>
      <charset val="162"/>
    </font>
    <font>
      <b/>
      <sz val="14"/>
      <color theme="1"/>
      <name val="Calibri"/>
      <family val="2"/>
      <scheme val="minor"/>
    </font>
    <font>
      <b/>
      <sz val="14"/>
      <name val="Calibri"/>
      <family val="2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62">
    <xf numFmtId="0" fontId="0" fillId="0" borderId="0" xfId="0"/>
    <xf numFmtId="0" fontId="6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 applyAlignment="1">
      <alignment horizontal="center"/>
    </xf>
    <xf numFmtId="14" fontId="0" fillId="0" borderId="0" xfId="0" applyNumberFormat="1"/>
    <xf numFmtId="0" fontId="4" fillId="0" borderId="1" xfId="0" applyFont="1" applyBorder="1" applyAlignment="1">
      <alignment horizontal="center" vertical="top"/>
    </xf>
    <xf numFmtId="0" fontId="2" fillId="0" borderId="0" xfId="0" applyFont="1"/>
    <xf numFmtId="10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9" fontId="8" fillId="5" borderId="0" xfId="0" applyNumberFormat="1" applyFont="1" applyFill="1" applyAlignment="1">
      <alignment horizontal="center" vertical="center"/>
    </xf>
    <xf numFmtId="44" fontId="0" fillId="0" borderId="0" xfId="2" applyFont="1"/>
    <xf numFmtId="10" fontId="6" fillId="0" borderId="0" xfId="0" applyNumberFormat="1" applyFont="1"/>
    <xf numFmtId="9" fontId="8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9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 vertical="top"/>
    </xf>
    <xf numFmtId="0" fontId="10" fillId="0" borderId="1" xfId="0" applyFont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0" xfId="0" applyFont="1"/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8" fillId="0" borderId="1" xfId="0" applyNumberFormat="1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14" fontId="10" fillId="5" borderId="1" xfId="0" applyNumberFormat="1" applyFont="1" applyFill="1" applyBorder="1" applyAlignment="1">
      <alignment horizontal="center"/>
    </xf>
    <xf numFmtId="14" fontId="10" fillId="0" borderId="1" xfId="0" applyNumberFormat="1" applyFont="1" applyBorder="1"/>
    <xf numFmtId="14" fontId="10" fillId="4" borderId="0" xfId="0" applyNumberFormat="1" applyFont="1" applyFill="1"/>
    <xf numFmtId="14" fontId="10" fillId="0" borderId="0" xfId="0" applyNumberFormat="1" applyFont="1"/>
    <xf numFmtId="14" fontId="10" fillId="0" borderId="0" xfId="0" applyNumberFormat="1" applyFont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11" fillId="4" borderId="1" xfId="0" applyFont="1" applyFill="1" applyBorder="1" applyAlignment="1">
      <alignment horizontal="center" vertical="top"/>
    </xf>
    <xf numFmtId="0" fontId="11" fillId="5" borderId="1" xfId="0" applyFont="1" applyFill="1" applyBorder="1" applyAlignment="1">
      <alignment horizontal="center" vertical="top"/>
    </xf>
    <xf numFmtId="0" fontId="8" fillId="0" borderId="1" xfId="0" applyFont="1" applyBorder="1"/>
    <xf numFmtId="0" fontId="8" fillId="5" borderId="1" xfId="0" applyFont="1" applyFill="1" applyBorder="1"/>
    <xf numFmtId="0" fontId="8" fillId="4" borderId="0" xfId="0" applyFont="1" applyFill="1"/>
    <xf numFmtId="0" fontId="8" fillId="0" borderId="0" xfId="0" applyFont="1" applyAlignment="1">
      <alignment horizontal="center"/>
    </xf>
    <xf numFmtId="9" fontId="8" fillId="0" borderId="1" xfId="1" applyFont="1" applyBorder="1"/>
    <xf numFmtId="9" fontId="8" fillId="5" borderId="1" xfId="1" applyFont="1" applyFill="1" applyBorder="1"/>
    <xf numFmtId="9" fontId="8" fillId="4" borderId="0" xfId="1" applyFont="1" applyFill="1" applyBorder="1"/>
    <xf numFmtId="9" fontId="8" fillId="0" borderId="0" xfId="1" applyFont="1" applyBorder="1"/>
    <xf numFmtId="9" fontId="8" fillId="0" borderId="0" xfId="1" applyFont="1" applyBorder="1" applyAlignment="1">
      <alignment horizontal="center"/>
    </xf>
    <xf numFmtId="2" fontId="8" fillId="0" borderId="1" xfId="1" applyNumberFormat="1" applyFont="1" applyBorder="1"/>
    <xf numFmtId="2" fontId="8" fillId="5" borderId="1" xfId="1" applyNumberFormat="1" applyFont="1" applyFill="1" applyBorder="1"/>
    <xf numFmtId="2" fontId="8" fillId="4" borderId="0" xfId="1" applyNumberFormat="1" applyFont="1" applyFill="1" applyBorder="1"/>
    <xf numFmtId="2" fontId="8" fillId="0" borderId="0" xfId="1" applyNumberFormat="1" applyFont="1" applyBorder="1"/>
    <xf numFmtId="2" fontId="8" fillId="0" borderId="0" xfId="1" applyNumberFormat="1" applyFont="1" applyBorder="1" applyAlignment="1">
      <alignment horizontal="center"/>
    </xf>
    <xf numFmtId="10" fontId="8" fillId="0" borderId="1" xfId="1" applyNumberFormat="1" applyFont="1" applyBorder="1"/>
    <xf numFmtId="10" fontId="8" fillId="5" borderId="1" xfId="1" applyNumberFormat="1" applyFont="1" applyFill="1" applyBorder="1"/>
    <xf numFmtId="10" fontId="8" fillId="4" borderId="0" xfId="1" applyNumberFormat="1" applyFont="1" applyFill="1" applyBorder="1"/>
    <xf numFmtId="10" fontId="8" fillId="0" borderId="0" xfId="1" applyNumberFormat="1" applyFont="1" applyBorder="1"/>
    <xf numFmtId="10" fontId="8" fillId="0" borderId="0" xfId="1" applyNumberFormat="1" applyFont="1" applyBorder="1" applyAlignment="1">
      <alignment horizontal="center"/>
    </xf>
    <xf numFmtId="164" fontId="8" fillId="0" borderId="1" xfId="0" applyNumberFormat="1" applyFont="1" applyBorder="1"/>
    <xf numFmtId="164" fontId="8" fillId="5" borderId="1" xfId="0" applyNumberFormat="1" applyFont="1" applyFill="1" applyBorder="1"/>
    <xf numFmtId="164" fontId="8" fillId="4" borderId="0" xfId="0" applyNumberFormat="1" applyFont="1" applyFill="1"/>
    <xf numFmtId="164" fontId="8" fillId="0" borderId="0" xfId="0" applyNumberFormat="1" applyFont="1"/>
    <xf numFmtId="164" fontId="8" fillId="0" borderId="0" xfId="0" applyNumberFormat="1" applyFont="1" applyAlignment="1">
      <alignment horizontal="center"/>
    </xf>
    <xf numFmtId="0" fontId="8" fillId="5" borderId="0" xfId="0" applyFont="1" applyFill="1"/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7" borderId="0" xfId="0" applyFont="1" applyFill="1"/>
    <xf numFmtId="10" fontId="13" fillId="7" borderId="0" xfId="0" applyNumberFormat="1" applyFont="1" applyFill="1"/>
    <xf numFmtId="0" fontId="8" fillId="6" borderId="0" xfId="0" applyFont="1" applyFill="1"/>
    <xf numFmtId="10" fontId="12" fillId="9" borderId="0" xfId="0" applyNumberFormat="1" applyFont="1" applyFill="1"/>
    <xf numFmtId="10" fontId="10" fillId="5" borderId="0" xfId="0" applyNumberFormat="1" applyFont="1" applyFill="1"/>
    <xf numFmtId="10" fontId="8" fillId="6" borderId="0" xfId="1" applyNumberFormat="1" applyFont="1" applyFill="1"/>
    <xf numFmtId="10" fontId="8" fillId="10" borderId="0" xfId="1" applyNumberFormat="1" applyFont="1" applyFill="1"/>
    <xf numFmtId="10" fontId="8" fillId="8" borderId="0" xfId="1" applyNumberFormat="1" applyFont="1" applyFill="1"/>
    <xf numFmtId="14" fontId="8" fillId="0" borderId="0" xfId="0" applyNumberFormat="1" applyFont="1"/>
    <xf numFmtId="0" fontId="11" fillId="4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2" fontId="8" fillId="6" borderId="0" xfId="0" applyNumberFormat="1" applyFont="1" applyFill="1" applyAlignment="1">
      <alignment horizontal="center"/>
    </xf>
    <xf numFmtId="2" fontId="8" fillId="4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2" fontId="11" fillId="8" borderId="1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8" fillId="8" borderId="0" xfId="0" applyNumberFormat="1" applyFont="1" applyFill="1" applyAlignment="1">
      <alignment horizontal="center" vertical="center"/>
    </xf>
    <xf numFmtId="2" fontId="8" fillId="4" borderId="0" xfId="0" applyNumberFormat="1" applyFont="1" applyFill="1" applyAlignment="1">
      <alignment horizontal="center" vertical="center"/>
    </xf>
    <xf numFmtId="2" fontId="11" fillId="4" borderId="1" xfId="0" applyNumberFormat="1" applyFont="1" applyFill="1" applyBorder="1" applyAlignment="1">
      <alignment horizontal="center" vertical="center"/>
    </xf>
    <xf numFmtId="14" fontId="8" fillId="4" borderId="1" xfId="0" applyNumberFormat="1" applyFont="1" applyFill="1" applyBorder="1" applyAlignment="1">
      <alignment horizontal="center"/>
    </xf>
    <xf numFmtId="14" fontId="8" fillId="5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9" fontId="8" fillId="0" borderId="1" xfId="1" applyFont="1" applyBorder="1" applyAlignment="1">
      <alignment horizontal="center" vertical="center"/>
    </xf>
    <xf numFmtId="9" fontId="8" fillId="4" borderId="1" xfId="1" applyFont="1" applyFill="1" applyBorder="1" applyAlignment="1">
      <alignment horizontal="center" vertical="center"/>
    </xf>
    <xf numFmtId="9" fontId="8" fillId="5" borderId="1" xfId="1" applyFont="1" applyFill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165" fontId="8" fillId="4" borderId="1" xfId="1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10" fontId="8" fillId="0" borderId="1" xfId="1" applyNumberFormat="1" applyFont="1" applyBorder="1" applyAlignment="1">
      <alignment horizontal="center" vertical="center"/>
    </xf>
    <xf numFmtId="10" fontId="8" fillId="4" borderId="1" xfId="1" applyNumberFormat="1" applyFont="1" applyFill="1" applyBorder="1" applyAlignment="1">
      <alignment horizontal="center" vertical="center"/>
    </xf>
    <xf numFmtId="10" fontId="11" fillId="4" borderId="1" xfId="1" applyNumberFormat="1" applyFont="1" applyFill="1" applyBorder="1" applyAlignment="1">
      <alignment horizontal="center" vertical="center"/>
    </xf>
    <xf numFmtId="165" fontId="8" fillId="0" borderId="5" xfId="1" applyNumberFormat="1" applyFont="1" applyBorder="1" applyAlignment="1">
      <alignment horizontal="center" vertical="center"/>
    </xf>
    <xf numFmtId="165" fontId="8" fillId="4" borderId="5" xfId="1" applyNumberFormat="1" applyFont="1" applyFill="1" applyBorder="1" applyAlignment="1">
      <alignment horizontal="center" vertical="center"/>
    </xf>
    <xf numFmtId="165" fontId="8" fillId="5" borderId="1" xfId="1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2" fontId="8" fillId="4" borderId="1" xfId="1" applyNumberFormat="1" applyFont="1" applyFill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2" fontId="8" fillId="0" borderId="7" xfId="1" applyNumberFormat="1" applyFont="1" applyBorder="1" applyAlignment="1">
      <alignment horizontal="center" vertical="center"/>
    </xf>
    <xf numFmtId="2" fontId="8" fillId="4" borderId="8" xfId="1" applyNumberFormat="1" applyFont="1" applyFill="1" applyBorder="1" applyAlignment="1">
      <alignment horizontal="center" vertical="center"/>
    </xf>
    <xf numFmtId="2" fontId="8" fillId="0" borderId="9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2" fontId="8" fillId="5" borderId="1" xfId="1" applyNumberFormat="1" applyFont="1" applyFill="1" applyBorder="1" applyAlignment="1">
      <alignment horizontal="center" vertical="center"/>
    </xf>
    <xf numFmtId="2" fontId="8" fillId="0" borderId="6" xfId="1" applyNumberFormat="1" applyFont="1" applyBorder="1" applyAlignment="1">
      <alignment horizontal="center" vertical="center"/>
    </xf>
    <xf numFmtId="2" fontId="8" fillId="4" borderId="6" xfId="1" applyNumberFormat="1" applyFont="1" applyFill="1" applyBorder="1" applyAlignment="1">
      <alignment horizontal="center" vertical="center"/>
    </xf>
    <xf numFmtId="9" fontId="8" fillId="0" borderId="5" xfId="1" applyFont="1" applyBorder="1" applyAlignment="1">
      <alignment horizontal="center" vertical="center"/>
    </xf>
    <xf numFmtId="9" fontId="8" fillId="4" borderId="5" xfId="1" applyFont="1" applyFill="1" applyBorder="1" applyAlignment="1">
      <alignment horizontal="center" vertical="center"/>
    </xf>
    <xf numFmtId="10" fontId="8" fillId="0" borderId="3" xfId="1" applyNumberFormat="1" applyFont="1" applyBorder="1" applyAlignment="1">
      <alignment horizontal="center" vertical="center"/>
    </xf>
    <xf numFmtId="10" fontId="8" fillId="0" borderId="7" xfId="1" applyNumberFormat="1" applyFont="1" applyBorder="1" applyAlignment="1">
      <alignment horizontal="center" vertical="center"/>
    </xf>
    <xf numFmtId="10" fontId="8" fillId="0" borderId="4" xfId="1" applyNumberFormat="1" applyFont="1" applyBorder="1" applyAlignment="1">
      <alignment horizontal="center" vertical="center"/>
    </xf>
    <xf numFmtId="10" fontId="8" fillId="0" borderId="8" xfId="1" applyNumberFormat="1" applyFont="1" applyBorder="1" applyAlignment="1">
      <alignment horizontal="center" vertical="center"/>
    </xf>
    <xf numFmtId="10" fontId="8" fillId="4" borderId="8" xfId="1" applyNumberFormat="1" applyFont="1" applyFill="1" applyBorder="1" applyAlignment="1">
      <alignment horizontal="center" vertical="center"/>
    </xf>
    <xf numFmtId="10" fontId="8" fillId="0" borderId="9" xfId="1" applyNumberFormat="1" applyFont="1" applyBorder="1" applyAlignment="1">
      <alignment horizontal="center" vertical="center"/>
    </xf>
    <xf numFmtId="10" fontId="8" fillId="5" borderId="1" xfId="1" applyNumberFormat="1" applyFont="1" applyFill="1" applyBorder="1" applyAlignment="1">
      <alignment horizontal="center" vertical="center"/>
    </xf>
    <xf numFmtId="167" fontId="8" fillId="0" borderId="1" xfId="1" applyNumberFormat="1" applyFont="1" applyBorder="1" applyAlignment="1">
      <alignment horizontal="center" vertical="center"/>
    </xf>
    <xf numFmtId="2" fontId="14" fillId="0" borderId="1" xfId="1" applyNumberFormat="1" applyFont="1" applyBorder="1" applyAlignment="1">
      <alignment horizontal="center" vertical="center"/>
    </xf>
    <xf numFmtId="2" fontId="8" fillId="0" borderId="5" xfId="1" applyNumberFormat="1" applyFont="1" applyBorder="1" applyAlignment="1">
      <alignment horizontal="center" vertical="center"/>
    </xf>
    <xf numFmtId="2" fontId="8" fillId="4" borderId="5" xfId="1" applyNumberFormat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11" fontId="8" fillId="0" borderId="1" xfId="1" applyNumberFormat="1" applyFont="1" applyBorder="1" applyAlignment="1">
      <alignment horizontal="center" vertical="center"/>
    </xf>
    <xf numFmtId="11" fontId="8" fillId="4" borderId="1" xfId="1" applyNumberFormat="1" applyFont="1" applyFill="1" applyBorder="1" applyAlignment="1">
      <alignment horizontal="center" vertical="center"/>
    </xf>
    <xf numFmtId="11" fontId="8" fillId="5" borderId="1" xfId="1" applyNumberFormat="1" applyFont="1" applyFill="1" applyBorder="1" applyAlignment="1">
      <alignment horizontal="center" vertical="center"/>
    </xf>
    <xf numFmtId="11" fontId="8" fillId="0" borderId="1" xfId="0" applyNumberFormat="1" applyFont="1" applyBorder="1" applyAlignment="1">
      <alignment horizontal="center" vertical="center"/>
    </xf>
    <xf numFmtId="11" fontId="8" fillId="4" borderId="1" xfId="0" applyNumberFormat="1" applyFont="1" applyFill="1" applyBorder="1" applyAlignment="1">
      <alignment horizontal="center" vertical="center"/>
    </xf>
    <xf numFmtId="11" fontId="8" fillId="5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/>
    </xf>
    <xf numFmtId="2" fontId="8" fillId="0" borderId="0" xfId="1" applyNumberFormat="1" applyFont="1" applyAlignment="1">
      <alignment horizontal="center" vertical="center"/>
    </xf>
    <xf numFmtId="10" fontId="8" fillId="0" borderId="0" xfId="1" applyNumberFormat="1" applyFont="1"/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left"/>
    </xf>
    <xf numFmtId="0" fontId="8" fillId="7" borderId="0" xfId="0" applyFont="1" applyFill="1" applyAlignment="1">
      <alignment horizontal="left"/>
    </xf>
    <xf numFmtId="10" fontId="8" fillId="0" borderId="0" xfId="0" applyNumberFormat="1" applyFont="1" applyAlignment="1">
      <alignment horizontal="right"/>
    </xf>
    <xf numFmtId="0" fontId="8" fillId="7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0" xfId="0" applyFont="1" applyFill="1"/>
    <xf numFmtId="0" fontId="10" fillId="6" borderId="0" xfId="0" applyFont="1" applyFill="1" applyAlignment="1">
      <alignment horizontal="left"/>
    </xf>
    <xf numFmtId="0" fontId="10" fillId="4" borderId="0" xfId="0" applyFont="1" applyFill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center"/>
    </xf>
    <xf numFmtId="0" fontId="10" fillId="7" borderId="0" xfId="0" applyFont="1" applyFill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10" fillId="4" borderId="0" xfId="0" applyFont="1" applyFill="1" applyAlignment="1">
      <alignment horizontal="center"/>
    </xf>
    <xf numFmtId="14" fontId="10" fillId="4" borderId="0" xfId="0" applyNumberFormat="1" applyFont="1" applyFill="1" applyAlignment="1">
      <alignment horizontal="left"/>
    </xf>
    <xf numFmtId="0" fontId="10" fillId="7" borderId="0" xfId="0" applyFont="1" applyFill="1" applyAlignment="1">
      <alignment horizontal="center"/>
    </xf>
    <xf numFmtId="9" fontId="10" fillId="4" borderId="0" xfId="0" applyNumberFormat="1" applyFont="1" applyFill="1" applyAlignment="1">
      <alignment horizontal="left"/>
    </xf>
    <xf numFmtId="0" fontId="10" fillId="4" borderId="0" xfId="0" applyFont="1" applyFill="1"/>
    <xf numFmtId="0" fontId="10" fillId="4" borderId="1" xfId="0" applyFont="1" applyFill="1" applyBorder="1"/>
    <xf numFmtId="0" fontId="10" fillId="7" borderId="0" xfId="0" applyFont="1" applyFill="1"/>
    <xf numFmtId="0" fontId="10" fillId="4" borderId="0" xfId="0" applyFont="1" applyFill="1" applyAlignment="1">
      <alignment horizontal="right"/>
    </xf>
    <xf numFmtId="168" fontId="10" fillId="4" borderId="0" xfId="0" applyNumberFormat="1" applyFont="1" applyFill="1" applyAlignment="1">
      <alignment horizontal="right"/>
    </xf>
    <xf numFmtId="166" fontId="10" fillId="4" borderId="0" xfId="0" applyNumberFormat="1" applyFont="1" applyFill="1" applyAlignment="1">
      <alignment horizontal="right"/>
    </xf>
    <xf numFmtId="44" fontId="10" fillId="4" borderId="0" xfId="2" applyFont="1" applyFill="1" applyAlignment="1">
      <alignment horizontal="right"/>
    </xf>
    <xf numFmtId="168" fontId="8" fillId="4" borderId="0" xfId="0" applyNumberFormat="1" applyFont="1" applyFill="1" applyAlignment="1">
      <alignment horizontal="right"/>
    </xf>
    <xf numFmtId="10" fontId="8" fillId="4" borderId="0" xfId="1" applyNumberFormat="1" applyFont="1" applyFill="1" applyAlignment="1">
      <alignment horizontal="left"/>
    </xf>
    <xf numFmtId="166" fontId="8" fillId="4" borderId="0" xfId="0" applyNumberFormat="1" applyFont="1" applyFill="1" applyAlignment="1">
      <alignment horizontal="right"/>
    </xf>
    <xf numFmtId="10" fontId="8" fillId="4" borderId="0" xfId="1" applyNumberFormat="1" applyFont="1" applyFill="1" applyAlignment="1">
      <alignment horizontal="right"/>
    </xf>
    <xf numFmtId="44" fontId="8" fillId="4" borderId="0" xfId="2" applyFont="1" applyFill="1" applyAlignment="1">
      <alignment horizontal="right"/>
    </xf>
    <xf numFmtId="0" fontId="8" fillId="4" borderId="0" xfId="0" applyFont="1" applyFill="1" applyAlignment="1">
      <alignment horizontal="right"/>
    </xf>
    <xf numFmtId="10" fontId="8" fillId="4" borderId="0" xfId="0" applyNumberFormat="1" applyFont="1" applyFill="1" applyAlignment="1">
      <alignment horizontal="righ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/>
    <xf numFmtId="10" fontId="6" fillId="0" borderId="1" xfId="1" applyNumberFormat="1" applyFont="1" applyBorder="1"/>
    <xf numFmtId="0" fontId="6" fillId="6" borderId="1" xfId="0" applyFont="1" applyFill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10" fontId="0" fillId="6" borderId="1" xfId="0" applyNumberFormat="1" applyFill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9" fontId="6" fillId="6" borderId="1" xfId="0" applyNumberFormat="1" applyFont="1" applyFill="1" applyBorder="1" applyAlignment="1">
      <alignment horizontal="right" vertical="center"/>
    </xf>
    <xf numFmtId="10" fontId="6" fillId="0" borderId="1" xfId="0" applyNumberFormat="1" applyFont="1" applyBorder="1" applyAlignment="1">
      <alignment horizontal="right" vertical="center"/>
    </xf>
    <xf numFmtId="10" fontId="6" fillId="6" borderId="1" xfId="0" applyNumberFormat="1" applyFont="1" applyFill="1" applyBorder="1" applyAlignment="1">
      <alignment horizontal="right" vertical="center"/>
    </xf>
    <xf numFmtId="165" fontId="6" fillId="6" borderId="1" xfId="0" applyNumberFormat="1" applyFont="1" applyFill="1" applyBorder="1" applyAlignment="1">
      <alignment horizontal="right" vertical="center"/>
    </xf>
    <xf numFmtId="165" fontId="6" fillId="0" borderId="1" xfId="0" applyNumberFormat="1" applyFont="1" applyBorder="1" applyAlignment="1">
      <alignment horizontal="right" vertical="center"/>
    </xf>
    <xf numFmtId="165" fontId="6" fillId="6" borderId="1" xfId="1" applyNumberFormat="1" applyFont="1" applyFill="1" applyBorder="1" applyAlignment="1">
      <alignment horizontal="right" vertical="center"/>
    </xf>
    <xf numFmtId="165" fontId="6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4" fontId="6" fillId="11" borderId="1" xfId="0" applyNumberFormat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43" fontId="0" fillId="0" borderId="1" xfId="3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43" fontId="0" fillId="0" borderId="1" xfId="0" applyNumberFormat="1" applyBorder="1" applyAlignment="1">
      <alignment horizontal="center" vertical="center"/>
    </xf>
    <xf numFmtId="43" fontId="0" fillId="0" borderId="1" xfId="0" applyNumberFormat="1" applyBorder="1"/>
    <xf numFmtId="2" fontId="6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165" fontId="6" fillId="0" borderId="1" xfId="0" applyNumberFormat="1" applyFont="1" applyBorder="1"/>
    <xf numFmtId="10" fontId="6" fillId="0" borderId="1" xfId="1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10" fontId="6" fillId="0" borderId="1" xfId="0" applyNumberFormat="1" applyFont="1" applyBorder="1" applyAlignment="1">
      <alignment horizontal="right"/>
    </xf>
    <xf numFmtId="10" fontId="6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9" fontId="6" fillId="0" borderId="1" xfId="0" applyNumberFormat="1" applyFont="1" applyBorder="1" applyAlignment="1">
      <alignment horizontal="right"/>
    </xf>
    <xf numFmtId="43" fontId="6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14" fontId="0" fillId="12" borderId="1" xfId="0" applyNumberFormat="1" applyFill="1" applyBorder="1" applyAlignment="1">
      <alignment horizontal="center" vertical="center"/>
    </xf>
    <xf numFmtId="14" fontId="0" fillId="12" borderId="1" xfId="0" applyNumberFormat="1" applyFill="1" applyBorder="1" applyAlignment="1">
      <alignment horizontal="center"/>
    </xf>
    <xf numFmtId="10" fontId="6" fillId="12" borderId="1" xfId="1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0" fontId="0" fillId="12" borderId="1" xfId="1" applyNumberFormat="1" applyFont="1" applyFill="1" applyBorder="1" applyAlignment="1">
      <alignment horizontal="center"/>
    </xf>
    <xf numFmtId="14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43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43" fontId="17" fillId="0" borderId="1" xfId="0" applyNumberFormat="1" applyFont="1" applyBorder="1"/>
    <xf numFmtId="0" fontId="17" fillId="0" borderId="1" xfId="0" applyFont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0" xfId="0" applyAlignment="1">
      <alignment horizontal="left"/>
    </xf>
    <xf numFmtId="169" fontId="6" fillId="0" borderId="1" xfId="0" applyNumberFormat="1" applyFont="1" applyBorder="1" applyAlignment="1">
      <alignment horizontal="right"/>
    </xf>
    <xf numFmtId="0" fontId="0" fillId="13" borderId="1" xfId="0" applyFill="1" applyBorder="1" applyAlignment="1">
      <alignment horizontal="center" vertical="center"/>
    </xf>
  </cellXfs>
  <cellStyles count="4">
    <cellStyle name="Normal" xfId="0" builtinId="0"/>
    <cellStyle name="ParaBirimi" xfId="2" builtinId="4"/>
    <cellStyle name="Virgül" xfId="3" builtinId="3"/>
    <cellStyle name="Yüzd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'PF STATS'!$A$83</c:f>
              <c:strCache>
                <c:ptCount val="1"/>
                <c:pt idx="0">
                  <c:v>Annual volatility 20</c:v>
                </c:pt>
              </c:strCache>
            </c:strRef>
          </c:tx>
          <c:spPr>
            <a:ln w="38100" cap="rnd">
              <a:solidFill>
                <a:srgbClr val="FF0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STATS'!$C$83:$CS$83</c:f>
              <c:numCache>
                <c:formatCode>0.0%</c:formatCode>
                <c:ptCount val="95"/>
                <c:pt idx="0">
                  <c:v>0.19084196175639659</c:v>
                </c:pt>
                <c:pt idx="1">
                  <c:v>0.32953716786604909</c:v>
                </c:pt>
                <c:pt idx="2">
                  <c:v>0.39172079271190557</c:v>
                </c:pt>
                <c:pt idx="3">
                  <c:v>0.62308354236217822</c:v>
                </c:pt>
                <c:pt idx="4">
                  <c:v>0.27603064084932288</c:v>
                </c:pt>
                <c:pt idx="5">
                  <c:v>0.49058648309343411</c:v>
                </c:pt>
                <c:pt idx="6">
                  <c:v>0.16125365020910859</c:v>
                </c:pt>
                <c:pt idx="7">
                  <c:v>0.35172281759828872</c:v>
                </c:pt>
                <c:pt idx="8">
                  <c:v>0.17262097620837241</c:v>
                </c:pt>
                <c:pt idx="9">
                  <c:v>0.19101836552726811</c:v>
                </c:pt>
                <c:pt idx="10">
                  <c:v>0.136047426636213</c:v>
                </c:pt>
                <c:pt idx="11">
                  <c:v>0.19855615999492479</c:v>
                </c:pt>
                <c:pt idx="12">
                  <c:v>0.10823380842983001</c:v>
                </c:pt>
                <c:pt idx="13">
                  <c:v>0.30649330321199292</c:v>
                </c:pt>
                <c:pt idx="14">
                  <c:v>0.4737875468905684</c:v>
                </c:pt>
                <c:pt idx="15">
                  <c:v>0.68962473968584981</c:v>
                </c:pt>
                <c:pt idx="16">
                  <c:v>0.34264893179306999</c:v>
                </c:pt>
                <c:pt idx="17">
                  <c:v>0.41186657736558441</c:v>
                </c:pt>
                <c:pt idx="18">
                  <c:v>0.64144462984123662</c:v>
                </c:pt>
                <c:pt idx="19">
                  <c:v>0.53002835923845959</c:v>
                </c:pt>
                <c:pt idx="20">
                  <c:v>0.42195132966141857</c:v>
                </c:pt>
                <c:pt idx="21">
                  <c:v>1.08613183381045</c:v>
                </c:pt>
                <c:pt idx="22">
                  <c:v>1.737680299690467</c:v>
                </c:pt>
                <c:pt idx="23">
                  <c:v>8.442728246965539E-2</c:v>
                </c:pt>
                <c:pt idx="24">
                  <c:v>0.16388828535882821</c:v>
                </c:pt>
                <c:pt idx="25">
                  <c:v>0.26087725058861921</c:v>
                </c:pt>
                <c:pt idx="26">
                  <c:v>0.49167124919724992</c:v>
                </c:pt>
                <c:pt idx="27">
                  <c:v>0.26664406643887228</c:v>
                </c:pt>
                <c:pt idx="28">
                  <c:v>0.48709621030401118</c:v>
                </c:pt>
                <c:pt idx="29">
                  <c:v>0.20983980407450509</c:v>
                </c:pt>
                <c:pt idx="30">
                  <c:v>0.1945697859068555</c:v>
                </c:pt>
                <c:pt idx="31">
                  <c:v>0.20909794621416791</c:v>
                </c:pt>
                <c:pt idx="32">
                  <c:v>0.17708554111439201</c:v>
                </c:pt>
                <c:pt idx="33">
                  <c:v>0.30817896354238722</c:v>
                </c:pt>
                <c:pt idx="34">
                  <c:v>0.53553124554502962</c:v>
                </c:pt>
                <c:pt idx="35">
                  <c:v>0.52867894415092531</c:v>
                </c:pt>
                <c:pt idx="36">
                  <c:v>0.62514271304818592</c:v>
                </c:pt>
                <c:pt idx="37">
                  <c:v>0.42588018090098761</c:v>
                </c:pt>
                <c:pt idx="38">
                  <c:v>0.39176263878896739</c:v>
                </c:pt>
                <c:pt idx="39">
                  <c:v>0.70559468047221197</c:v>
                </c:pt>
                <c:pt idx="40">
                  <c:v>0.38791895799999998</c:v>
                </c:pt>
                <c:pt idx="41">
                  <c:v>0.29616231058061721</c:v>
                </c:pt>
                <c:pt idx="42">
                  <c:v>0.26548914531190287</c:v>
                </c:pt>
                <c:pt idx="43">
                  <c:v>0.30083935642508242</c:v>
                </c:pt>
                <c:pt idx="44">
                  <c:v>0.34942419539348718</c:v>
                </c:pt>
                <c:pt idx="45">
                  <c:v>0.33566444134298878</c:v>
                </c:pt>
                <c:pt idx="46">
                  <c:v>0.29374768969209097</c:v>
                </c:pt>
                <c:pt idx="47">
                  <c:v>0.34817578112103331</c:v>
                </c:pt>
                <c:pt idx="48">
                  <c:v>0.2350431311915859</c:v>
                </c:pt>
                <c:pt idx="49">
                  <c:v>0.1454399183130253</c:v>
                </c:pt>
                <c:pt idx="50">
                  <c:v>0.17556737228448999</c:v>
                </c:pt>
                <c:pt idx="51">
                  <c:v>0.14391773581721831</c:v>
                </c:pt>
                <c:pt idx="52">
                  <c:v>0.28107443563850509</c:v>
                </c:pt>
                <c:pt idx="53">
                  <c:v>0.25255040196522283</c:v>
                </c:pt>
                <c:pt idx="54">
                  <c:v>0.10727282793562121</c:v>
                </c:pt>
                <c:pt idx="55">
                  <c:v>0.2147867534712416</c:v>
                </c:pt>
                <c:pt idx="56">
                  <c:v>0.36624989397174118</c:v>
                </c:pt>
                <c:pt idx="57">
                  <c:v>0.52614272235096515</c:v>
                </c:pt>
                <c:pt idx="58">
                  <c:v>0.55181281133937798</c:v>
                </c:pt>
                <c:pt idx="59">
                  <c:v>0.42553308622909292</c:v>
                </c:pt>
                <c:pt idx="60">
                  <c:v>0.176753354</c:v>
                </c:pt>
                <c:pt idx="61">
                  <c:v>0.1210231834887205</c:v>
                </c:pt>
                <c:pt idx="62">
                  <c:v>0.32301594575323622</c:v>
                </c:pt>
                <c:pt idx="63">
                  <c:v>0.32288328569016822</c:v>
                </c:pt>
                <c:pt idx="64">
                  <c:v>0.36962185843094569</c:v>
                </c:pt>
                <c:pt idx="65">
                  <c:v>0.61028130424561644</c:v>
                </c:pt>
                <c:pt idx="66">
                  <c:v>0.24173345422435799</c:v>
                </c:pt>
                <c:pt idx="67">
                  <c:v>0.22120999999999999</c:v>
                </c:pt>
                <c:pt idx="68">
                  <c:v>0.25146069620789058</c:v>
                </c:pt>
                <c:pt idx="69">
                  <c:v>0.1925794590247247</c:v>
                </c:pt>
                <c:pt idx="70">
                  <c:v>0.20718913670586059</c:v>
                </c:pt>
                <c:pt idx="71">
                  <c:v>0.44220604394658192</c:v>
                </c:pt>
                <c:pt idx="72">
                  <c:v>0.68006150487833184</c:v>
                </c:pt>
                <c:pt idx="73">
                  <c:v>0.68785068129823823</c:v>
                </c:pt>
                <c:pt idx="74">
                  <c:v>0.67085607658761715</c:v>
                </c:pt>
                <c:pt idx="75">
                  <c:v>0.48942584569063802</c:v>
                </c:pt>
                <c:pt idx="76">
                  <c:v>0.43401128945102962</c:v>
                </c:pt>
                <c:pt idx="77">
                  <c:v>0.43620459952046808</c:v>
                </c:pt>
                <c:pt idx="78">
                  <c:v>0.38762806602221528</c:v>
                </c:pt>
                <c:pt idx="79">
                  <c:v>0.22276443015241429</c:v>
                </c:pt>
                <c:pt idx="80">
                  <c:v>0.19161317597132571</c:v>
                </c:pt>
                <c:pt idx="81">
                  <c:v>0.2258196436015158</c:v>
                </c:pt>
                <c:pt idx="82">
                  <c:v>0.17046496697159561</c:v>
                </c:pt>
                <c:pt idx="83">
                  <c:v>0.16842686156318609</c:v>
                </c:pt>
                <c:pt idx="84">
                  <c:v>0.18792288719428329</c:v>
                </c:pt>
                <c:pt idx="85">
                  <c:v>0.24352788897493699</c:v>
                </c:pt>
                <c:pt idx="86">
                  <c:v>0.16362905596986849</c:v>
                </c:pt>
                <c:pt idx="87">
                  <c:v>0.44404376716576149</c:v>
                </c:pt>
                <c:pt idx="88">
                  <c:v>0.23855745154956201</c:v>
                </c:pt>
                <c:pt idx="89">
                  <c:v>0.37439556580383632</c:v>
                </c:pt>
                <c:pt idx="90">
                  <c:v>0.39360971109877418</c:v>
                </c:pt>
                <c:pt idx="91">
                  <c:v>0.4504724191200814</c:v>
                </c:pt>
                <c:pt idx="92">
                  <c:v>0.42790473060000001</c:v>
                </c:pt>
                <c:pt idx="93">
                  <c:v>0.35735646760000001</c:v>
                </c:pt>
                <c:pt idx="94">
                  <c:v>0.37839060619999998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D-49B7-A837-8B407354E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'PF STATS'!$A$95</c15:sqref>
                        </c15:formulaRef>
                      </c:ext>
                    </c:extLst>
                    <c:strCache>
                      <c:ptCount val="1"/>
                      <c:pt idx="0">
                        <c:v>DVaR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'PF STATS'!$AI$79:$BS$79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45037</c:v>
                      </c:pt>
                      <c:pt idx="1">
                        <c:v>45042</c:v>
                      </c:pt>
                      <c:pt idx="2">
                        <c:v>45047</c:v>
                      </c:pt>
                      <c:pt idx="3">
                        <c:v>45052</c:v>
                      </c:pt>
                      <c:pt idx="4">
                        <c:v>45057</c:v>
                      </c:pt>
                      <c:pt idx="5">
                        <c:v>45062</c:v>
                      </c:pt>
                      <c:pt idx="6">
                        <c:v>45067</c:v>
                      </c:pt>
                      <c:pt idx="7">
                        <c:v>45072</c:v>
                      </c:pt>
                      <c:pt idx="8">
                        <c:v>45077</c:v>
                      </c:pt>
                      <c:pt idx="9">
                        <c:v>45082</c:v>
                      </c:pt>
                      <c:pt idx="10">
                        <c:v>45087</c:v>
                      </c:pt>
                      <c:pt idx="11">
                        <c:v>45092</c:v>
                      </c:pt>
                      <c:pt idx="12">
                        <c:v>45097</c:v>
                      </c:pt>
                      <c:pt idx="13">
                        <c:v>45102</c:v>
                      </c:pt>
                      <c:pt idx="14">
                        <c:v>45107</c:v>
                      </c:pt>
                      <c:pt idx="15">
                        <c:v>45112</c:v>
                      </c:pt>
                      <c:pt idx="16">
                        <c:v>45117</c:v>
                      </c:pt>
                      <c:pt idx="17">
                        <c:v>45122</c:v>
                      </c:pt>
                      <c:pt idx="18">
                        <c:v>45127</c:v>
                      </c:pt>
                      <c:pt idx="19">
                        <c:v>45132</c:v>
                      </c:pt>
                      <c:pt idx="20">
                        <c:v>45137</c:v>
                      </c:pt>
                      <c:pt idx="21">
                        <c:v>45142</c:v>
                      </c:pt>
                      <c:pt idx="22">
                        <c:v>45147</c:v>
                      </c:pt>
                      <c:pt idx="23">
                        <c:v>45152</c:v>
                      </c:pt>
                      <c:pt idx="24">
                        <c:v>45157</c:v>
                      </c:pt>
                      <c:pt idx="25">
                        <c:v>45162</c:v>
                      </c:pt>
                      <c:pt idx="26">
                        <c:v>45167</c:v>
                      </c:pt>
                      <c:pt idx="27">
                        <c:v>45172</c:v>
                      </c:pt>
                      <c:pt idx="28">
                        <c:v>45177</c:v>
                      </c:pt>
                      <c:pt idx="29">
                        <c:v>45182</c:v>
                      </c:pt>
                      <c:pt idx="30">
                        <c:v>45185</c:v>
                      </c:pt>
                      <c:pt idx="31">
                        <c:v>45187</c:v>
                      </c:pt>
                      <c:pt idx="32">
                        <c:v>45192</c:v>
                      </c:pt>
                      <c:pt idx="33">
                        <c:v>45197</c:v>
                      </c:pt>
                      <c:pt idx="34">
                        <c:v>45198</c:v>
                      </c:pt>
                      <c:pt idx="35">
                        <c:v>45201</c:v>
                      </c:pt>
                      <c:pt idx="36">
                        <c:v>45202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'PF STATS'!$AI$95:$BS$95</c15:sqref>
                        </c15:formulaRef>
                      </c:ext>
                    </c:extLst>
                    <c:numCache>
                      <c:formatCode>0.00</c:formatCode>
                      <c:ptCount val="37"/>
                      <c:pt idx="0">
                        <c:v>9.91671266036108</c:v>
                      </c:pt>
                      <c:pt idx="1">
                        <c:v>32.099293168748503</c:v>
                      </c:pt>
                      <c:pt idx="2">
                        <c:v>62.516176934561571</c:v>
                      </c:pt>
                      <c:pt idx="3">
                        <c:v>80.254450793383697</c:v>
                      </c:pt>
                      <c:pt idx="4">
                        <c:v>71.567096727317093</c:v>
                      </c:pt>
                      <c:pt idx="5">
                        <c:v>48.061749989359967</c:v>
                      </c:pt>
                      <c:pt idx="6">
                        <c:v>38.139779002201252</c:v>
                      </c:pt>
                      <c:pt idx="7">
                        <c:v>70.52078045413154</c:v>
                      </c:pt>
                      <c:pt idx="8">
                        <c:v>31.842734999999998</c:v>
                      </c:pt>
                      <c:pt idx="9">
                        <c:v>20.174435858025319</c:v>
                      </c:pt>
                      <c:pt idx="10">
                        <c:v>12.210873415957991</c:v>
                      </c:pt>
                      <c:pt idx="11">
                        <c:v>19.75602783283745</c:v>
                      </c:pt>
                      <c:pt idx="12">
                        <c:v>27.236527403784748</c:v>
                      </c:pt>
                      <c:pt idx="13">
                        <c:v>32.670259215038371</c:v>
                      </c:pt>
                      <c:pt idx="14">
                        <c:v>29.538740602325632</c:v>
                      </c:pt>
                      <c:pt idx="15">
                        <c:v>28.185708247881919</c:v>
                      </c:pt>
                      <c:pt idx="16">
                        <c:v>9.0929831858839663</c:v>
                      </c:pt>
                      <c:pt idx="17">
                        <c:v>4.4818718235424821</c:v>
                      </c:pt>
                      <c:pt idx="18">
                        <c:v>8.3721483434486821</c:v>
                      </c:pt>
                      <c:pt idx="19">
                        <c:v>8.9059085736867871</c:v>
                      </c:pt>
                      <c:pt idx="20">
                        <c:v>19.832950357970212</c:v>
                      </c:pt>
                      <c:pt idx="21">
                        <c:v>16.991219566280261</c:v>
                      </c:pt>
                      <c:pt idx="22">
                        <c:v>2.6712931352508638</c:v>
                      </c:pt>
                      <c:pt idx="23">
                        <c:v>5.4263246330213644</c:v>
                      </c:pt>
                      <c:pt idx="24">
                        <c:v>32.198703745492608</c:v>
                      </c:pt>
                      <c:pt idx="25">
                        <c:v>50.032710757858617</c:v>
                      </c:pt>
                      <c:pt idx="26">
                        <c:v>47.2175392171143</c:v>
                      </c:pt>
                      <c:pt idx="27">
                        <c:v>38.267212013124549</c:v>
                      </c:pt>
                      <c:pt idx="28">
                        <c:v>6.8518140000000001</c:v>
                      </c:pt>
                      <c:pt idx="29">
                        <c:v>4.0854908407587125</c:v>
                      </c:pt>
                      <c:pt idx="30">
                        <c:v>31.81413436087746</c:v>
                      </c:pt>
                      <c:pt idx="31">
                        <c:v>31.800986604051221</c:v>
                      </c:pt>
                      <c:pt idx="32">
                        <c:v>40.509080750266214</c:v>
                      </c:pt>
                      <c:pt idx="33">
                        <c:v>69.218869364786656</c:v>
                      </c:pt>
                      <c:pt idx="34">
                        <c:v>21.500092435678571</c:v>
                      </c:pt>
                      <c:pt idx="35">
                        <c:v>17.21</c:v>
                      </c:pt>
                      <c:pt idx="36">
                        <c:v>20.39603549398954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31D-49B7-A837-8B407354EAD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STATS'!$A$17</c15:sqref>
                        </c15:formulaRef>
                      </c:ext>
                    </c:extLst>
                    <c:strCache>
                      <c:ptCount val="1"/>
                      <c:pt idx="0">
                        <c:v>Sharpe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STATS'!$Z$94:$BZ$94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86.407168314600426</c:v>
                      </c:pt>
                      <c:pt idx="1">
                        <c:v>74.794648171031255</c:v>
                      </c:pt>
                      <c:pt idx="2">
                        <c:v>38.659675170152042</c:v>
                      </c:pt>
                      <c:pt idx="3">
                        <c:v>19.741554295102517</c:v>
                      </c:pt>
                      <c:pt idx="4">
                        <c:v>11.037850891637577</c:v>
                      </c:pt>
                      <c:pt idx="5">
                        <c:v>4.7360896103379098</c:v>
                      </c:pt>
                      <c:pt idx="6">
                        <c:v>16.336977322316496</c:v>
                      </c:pt>
                      <c:pt idx="7">
                        <c:v>36.358305790583344</c:v>
                      </c:pt>
                      <c:pt idx="8">
                        <c:v>38.838956874364115</c:v>
                      </c:pt>
                      <c:pt idx="9">
                        <c:v>52.911378661783829</c:v>
                      </c:pt>
                      <c:pt idx="10">
                        <c:v>16.50362695758534</c:v>
                      </c:pt>
                      <c:pt idx="11">
                        <c:v>6.9940644719335268</c:v>
                      </c:pt>
                      <c:pt idx="12">
                        <c:v>-19.51516429326303</c:v>
                      </c:pt>
                      <c:pt idx="13">
                        <c:v>8.6992493970233085</c:v>
                      </c:pt>
                      <c:pt idx="14">
                        <c:v>9.9303674808355531</c:v>
                      </c:pt>
                      <c:pt idx="15">
                        <c:v>21.647193432800378</c:v>
                      </c:pt>
                      <c:pt idx="16">
                        <c:v>19.688498503423254</c:v>
                      </c:pt>
                      <c:pt idx="17">
                        <c:v>33.18999324</c:v>
                      </c:pt>
                      <c:pt idx="18">
                        <c:v>43.748686455642272</c:v>
                      </c:pt>
                      <c:pt idx="19">
                        <c:v>60.475680965559121</c:v>
                      </c:pt>
                      <c:pt idx="20">
                        <c:v>45.600760159599659</c:v>
                      </c:pt>
                      <c:pt idx="21">
                        <c:v>36.31920250779396</c:v>
                      </c:pt>
                      <c:pt idx="22">
                        <c:v>21.665479047258117</c:v>
                      </c:pt>
                      <c:pt idx="23">
                        <c:v>19.225043693323947</c:v>
                      </c:pt>
                      <c:pt idx="24">
                        <c:v>34.046939118460052</c:v>
                      </c:pt>
                      <c:pt idx="25">
                        <c:v>66.000094719101455</c:v>
                      </c:pt>
                      <c:pt idx="26">
                        <c:v>71.950175624830536</c:v>
                      </c:pt>
                      <c:pt idx="27">
                        <c:v>59.196247637509856</c:v>
                      </c:pt>
                      <c:pt idx="28">
                        <c:v>48.464301183906002</c:v>
                      </c:pt>
                      <c:pt idx="29">
                        <c:v>41.902777604525703</c:v>
                      </c:pt>
                      <c:pt idx="30">
                        <c:v>44.38447920337611</c:v>
                      </c:pt>
                      <c:pt idx="31">
                        <c:v>76.421239683847915</c:v>
                      </c:pt>
                      <c:pt idx="32">
                        <c:v>76.147631818812926</c:v>
                      </c:pt>
                      <c:pt idx="33">
                        <c:v>28.783628553702812</c:v>
                      </c:pt>
                      <c:pt idx="34">
                        <c:v>23.356421848745654</c:v>
                      </c:pt>
                      <c:pt idx="35">
                        <c:v>30.55761100800774</c:v>
                      </c:pt>
                      <c:pt idx="36">
                        <c:v>27.261705474868283</c:v>
                      </c:pt>
                      <c:pt idx="37">
                        <c:v>65.940834449999997</c:v>
                      </c:pt>
                      <c:pt idx="38">
                        <c:v>69.726060337973422</c:v>
                      </c:pt>
                      <c:pt idx="39">
                        <c:v>20.787919427595405</c:v>
                      </c:pt>
                      <c:pt idx="40">
                        <c:v>20.788111297467051</c:v>
                      </c:pt>
                      <c:pt idx="41">
                        <c:v>12.392463929888176</c:v>
                      </c:pt>
                      <c:pt idx="42">
                        <c:v>9.5005809773676191</c:v>
                      </c:pt>
                      <c:pt idx="43">
                        <c:v>28.007409500982597</c:v>
                      </c:pt>
                      <c:pt idx="44">
                        <c:v>36.441119999999998</c:v>
                      </c:pt>
                      <c:pt idx="45">
                        <c:v>33.927711548715898</c:v>
                      </c:pt>
                      <c:pt idx="46">
                        <c:v>42.731307209966516</c:v>
                      </c:pt>
                      <c:pt idx="47">
                        <c:v>32.87868950799453</c:v>
                      </c:pt>
                      <c:pt idx="48">
                        <c:v>8.7674687149152355</c:v>
                      </c:pt>
                      <c:pt idx="49">
                        <c:v>-0.14243317145050041</c:v>
                      </c:pt>
                      <c:pt idx="50">
                        <c:v>-4.3328367921507835</c:v>
                      </c:pt>
                      <c:pt idx="51">
                        <c:v>-0.66162849350013808</c:v>
                      </c:pt>
                      <c:pt idx="52">
                        <c:v>-2.3375931429866785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1D-49B7-A837-8B407354EAD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STATS'!$A$20</c15:sqref>
                        </c15:formulaRef>
                      </c:ext>
                    </c:extLst>
                    <c:strCache>
                      <c:ptCount val="1"/>
                      <c:pt idx="0">
                        <c:v>MDD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STATS'!$Z$97:$BZ$97</c15:sqref>
                        </c15:formulaRef>
                      </c:ext>
                    </c:extLst>
                    <c:numCache>
                      <c:formatCode>0.000</c:formatCode>
                      <c:ptCount val="53"/>
                      <c:pt idx="0">
                        <c:v>1.107427001453027</c:v>
                      </c:pt>
                      <c:pt idx="1">
                        <c:v>2.8152516909884744</c:v>
                      </c:pt>
                      <c:pt idx="2">
                        <c:v>8.6610496270139734</c:v>
                      </c:pt>
                      <c:pt idx="3">
                        <c:v>22.993209347803553</c:v>
                      </c:pt>
                      <c:pt idx="4">
                        <c:v>27.789828699853093</c:v>
                      </c:pt>
                      <c:pt idx="5">
                        <c:v>33.065999999999889</c:v>
                      </c:pt>
                      <c:pt idx="6">
                        <c:v>15.853800000000012</c:v>
                      </c:pt>
                      <c:pt idx="7">
                        <c:v>4.1028615961112331</c:v>
                      </c:pt>
                      <c:pt idx="8">
                        <c:v>4.2120900646320552</c:v>
                      </c:pt>
                      <c:pt idx="9">
                        <c:v>4.3414536767376237</c:v>
                      </c:pt>
                      <c:pt idx="10">
                        <c:v>22.010881926408981</c:v>
                      </c:pt>
                      <c:pt idx="11">
                        <c:v>41.012564165926236</c:v>
                      </c:pt>
                      <c:pt idx="12">
                        <c:v>103.84979200986925</c:v>
                      </c:pt>
                      <c:pt idx="13">
                        <c:v>53.115299999999998</c:v>
                      </c:pt>
                      <c:pt idx="14">
                        <c:v>18.564710376848385</c:v>
                      </c:pt>
                      <c:pt idx="15">
                        <c:v>14.353221524129765</c:v>
                      </c:pt>
                      <c:pt idx="16">
                        <c:v>20.817390463000834</c:v>
                      </c:pt>
                      <c:pt idx="17">
                        <c:v>7.6035064999999999</c:v>
                      </c:pt>
                      <c:pt idx="18">
                        <c:v>5.7423642229479155</c:v>
                      </c:pt>
                      <c:pt idx="19">
                        <c:v>5.3915500000000094</c:v>
                      </c:pt>
                      <c:pt idx="20">
                        <c:v>3.6377317851077362</c:v>
                      </c:pt>
                      <c:pt idx="21">
                        <c:v>6.892965300649645</c:v>
                      </c:pt>
                      <c:pt idx="22">
                        <c:v>14.427192434624359</c:v>
                      </c:pt>
                      <c:pt idx="23">
                        <c:v>17.727062228570393</c:v>
                      </c:pt>
                      <c:pt idx="24">
                        <c:v>16.897277183136257</c:v>
                      </c:pt>
                      <c:pt idx="25">
                        <c:v>0.19699984949086463</c:v>
                      </c:pt>
                      <c:pt idx="26">
                        <c:v>5.0000000000000001E-4</c:v>
                      </c:pt>
                      <c:pt idx="27">
                        <c:v>2.0673059378187491</c:v>
                      </c:pt>
                      <c:pt idx="28">
                        <c:v>1.716459760310812</c:v>
                      </c:pt>
                      <c:pt idx="29">
                        <c:v>7.1206598787350952</c:v>
                      </c:pt>
                      <c:pt idx="30">
                        <c:v>6.2340838146272803</c:v>
                      </c:pt>
                      <c:pt idx="31">
                        <c:v>0.4748761663153338</c:v>
                      </c:pt>
                      <c:pt idx="32">
                        <c:v>2.1027299131949118</c:v>
                      </c:pt>
                      <c:pt idx="33">
                        <c:v>6.7292188820287446</c:v>
                      </c:pt>
                      <c:pt idx="34">
                        <c:v>28.890994497155354</c:v>
                      </c:pt>
                      <c:pt idx="35">
                        <c:v>24.718433092485576</c:v>
                      </c:pt>
                      <c:pt idx="36">
                        <c:v>12.422012713881101</c:v>
                      </c:pt>
                      <c:pt idx="37">
                        <c:v>3.6804615000000003</c:v>
                      </c:pt>
                      <c:pt idx="38">
                        <c:v>3.1505000317407941</c:v>
                      </c:pt>
                      <c:pt idx="39">
                        <c:v>15.271489880745065</c:v>
                      </c:pt>
                      <c:pt idx="40">
                        <c:v>15.265925649977754</c:v>
                      </c:pt>
                      <c:pt idx="41">
                        <c:v>38.186885017097374</c:v>
                      </c:pt>
                      <c:pt idx="42">
                        <c:v>29.585499999999886</c:v>
                      </c:pt>
                      <c:pt idx="43">
                        <c:v>14.254999999999995</c:v>
                      </c:pt>
                      <c:pt idx="44">
                        <c:v>8.1399999999999988</c:v>
                      </c:pt>
                      <c:pt idx="45">
                        <c:v>7.8865736514695408</c:v>
                      </c:pt>
                      <c:pt idx="46">
                        <c:v>2.9643934368109295</c:v>
                      </c:pt>
                      <c:pt idx="47">
                        <c:v>5.3366753671004998</c:v>
                      </c:pt>
                      <c:pt idx="48">
                        <c:v>44.751264504105023</c:v>
                      </c:pt>
                      <c:pt idx="49">
                        <c:v>87.246547872519358</c:v>
                      </c:pt>
                      <c:pt idx="50">
                        <c:v>55.999448029358646</c:v>
                      </c:pt>
                      <c:pt idx="51">
                        <c:v>62.548042371027648</c:v>
                      </c:pt>
                      <c:pt idx="52">
                        <c:v>49.061999999999912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1D-49B7-A837-8B407354EAD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STATS'!$A$98</c15:sqref>
                        </c15:formulaRef>
                      </c:ext>
                    </c:extLst>
                    <c:strCache>
                      <c:ptCount val="1"/>
                      <c:pt idx="0">
                        <c:v>Skew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STATS'!$Z$98:$BZ$98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-23.60797398533186</c:v>
                      </c:pt>
                      <c:pt idx="1">
                        <c:v>-12.74489317441682</c:v>
                      </c:pt>
                      <c:pt idx="2">
                        <c:v>-5.487109195632442</c:v>
                      </c:pt>
                      <c:pt idx="3">
                        <c:v>15.133638412659579</c:v>
                      </c:pt>
                      <c:pt idx="4">
                        <c:v>1.7005654517673132</c:v>
                      </c:pt>
                      <c:pt idx="5">
                        <c:v>4.6663641075847604</c:v>
                      </c:pt>
                      <c:pt idx="6">
                        <c:v>14.615944382161468</c:v>
                      </c:pt>
                      <c:pt idx="7">
                        <c:v>7.0464335801853997</c:v>
                      </c:pt>
                      <c:pt idx="8">
                        <c:v>12.494668352659808</c:v>
                      </c:pt>
                      <c:pt idx="9">
                        <c:v>-2.5908562616377759</c:v>
                      </c:pt>
                      <c:pt idx="10">
                        <c:v>-27.293394250406401</c:v>
                      </c:pt>
                      <c:pt idx="11">
                        <c:v>2.054046276306686</c:v>
                      </c:pt>
                      <c:pt idx="12">
                        <c:v>-9.813089921753571</c:v>
                      </c:pt>
                      <c:pt idx="13">
                        <c:v>23.2684986183652</c:v>
                      </c:pt>
                      <c:pt idx="14">
                        <c:v>8.7987183100275903</c:v>
                      </c:pt>
                      <c:pt idx="15">
                        <c:v>-2.3582420175601659</c:v>
                      </c:pt>
                      <c:pt idx="16">
                        <c:v>8.5309643872975904</c:v>
                      </c:pt>
                      <c:pt idx="17">
                        <c:v>9.8341059200000007</c:v>
                      </c:pt>
                      <c:pt idx="18">
                        <c:v>5.9054874791770464</c:v>
                      </c:pt>
                      <c:pt idx="19">
                        <c:v>-2.9139263645344879</c:v>
                      </c:pt>
                      <c:pt idx="20">
                        <c:v>10.755503851041619</c:v>
                      </c:pt>
                      <c:pt idx="21">
                        <c:v>10.169933116032572</c:v>
                      </c:pt>
                      <c:pt idx="22">
                        <c:v>5.4897102620943219</c:v>
                      </c:pt>
                      <c:pt idx="23">
                        <c:v>-2.2833434448656558</c:v>
                      </c:pt>
                      <c:pt idx="24">
                        <c:v>-12.430199076939788</c:v>
                      </c:pt>
                      <c:pt idx="25">
                        <c:v>10.129270685532539</c:v>
                      </c:pt>
                      <c:pt idx="26">
                        <c:v>23.5753967672755</c:v>
                      </c:pt>
                      <c:pt idx="27">
                        <c:v>5.0872502470383116</c:v>
                      </c:pt>
                      <c:pt idx="28">
                        <c:v>7.3330353852299632</c:v>
                      </c:pt>
                      <c:pt idx="29">
                        <c:v>3.0844368360985404</c:v>
                      </c:pt>
                      <c:pt idx="30">
                        <c:v>-4.1041781379630162</c:v>
                      </c:pt>
                      <c:pt idx="31">
                        <c:v>-4.1425045968435201</c:v>
                      </c:pt>
                      <c:pt idx="32">
                        <c:v>-1.9546164318040509</c:v>
                      </c:pt>
                      <c:pt idx="33">
                        <c:v>9.3277163492964323</c:v>
                      </c:pt>
                      <c:pt idx="34">
                        <c:v>-1.4331039927576872</c:v>
                      </c:pt>
                      <c:pt idx="35">
                        <c:v>4.5771132016362976</c:v>
                      </c:pt>
                      <c:pt idx="36">
                        <c:v>14.324088026408393</c:v>
                      </c:pt>
                      <c:pt idx="37">
                        <c:v>-8.8976162800000012</c:v>
                      </c:pt>
                      <c:pt idx="38">
                        <c:v>-11.227948392834474</c:v>
                      </c:pt>
                      <c:pt idx="39">
                        <c:v>-6.6955436734131162</c:v>
                      </c:pt>
                      <c:pt idx="40">
                        <c:v>-6.7082281674267943</c:v>
                      </c:pt>
                      <c:pt idx="41">
                        <c:v>-8.8249739741156592</c:v>
                      </c:pt>
                      <c:pt idx="42">
                        <c:v>17.384897511758361</c:v>
                      </c:pt>
                      <c:pt idx="43">
                        <c:v>4.9977039384796642</c:v>
                      </c:pt>
                      <c:pt idx="44">
                        <c:v>2.2753799999999997</c:v>
                      </c:pt>
                      <c:pt idx="45">
                        <c:v>-1.7460020709582345</c:v>
                      </c:pt>
                      <c:pt idx="46">
                        <c:v>10.005599329148902</c:v>
                      </c:pt>
                      <c:pt idx="47">
                        <c:v>5.5109748338194802</c:v>
                      </c:pt>
                      <c:pt idx="48">
                        <c:v>4.0839577058243117</c:v>
                      </c:pt>
                      <c:pt idx="49">
                        <c:v>4.6146918304074882</c:v>
                      </c:pt>
                      <c:pt idx="50">
                        <c:v>1.5359810815831352</c:v>
                      </c:pt>
                      <c:pt idx="51">
                        <c:v>-0.24324840660054459</c:v>
                      </c:pt>
                      <c:pt idx="52">
                        <c:v>-7.9062293473022205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BA9-4303-8286-50CF13768C60}"/>
                  </c:ext>
                </c:extLst>
              </c15:ser>
            </c15:filteredScatterSeries>
          </c:ext>
        </c:extLst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20"/>
        <c:minorUnit val="5"/>
      </c:valAx>
      <c:valAx>
        <c:axId val="54644254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438850912425156"/>
          <c:y val="0.25254129176860185"/>
          <c:w val="0.23595314000384099"/>
          <c:h val="0.27384012943112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6687629318989138E-2"/>
          <c:y val="5.8283132738250719E-2"/>
          <c:w val="0.89561757812472731"/>
          <c:h val="0.9107954037814362"/>
        </c:manualLayout>
      </c:layout>
      <c:scatterChart>
        <c:scatterStyle val="lineMarker"/>
        <c:varyColors val="0"/>
        <c:ser>
          <c:idx val="2"/>
          <c:order val="0"/>
          <c:tx>
            <c:strRef>
              <c:f>'PF STATS'!$A$88</c:f>
              <c:strCache>
                <c:ptCount val="1"/>
                <c:pt idx="0">
                  <c:v>Omega ratio 20</c:v>
                </c:pt>
              </c:strCache>
            </c:strRef>
          </c:tx>
          <c:spPr>
            <a:ln w="22225" cap="rnd">
              <a:solidFill>
                <a:srgbClr val="00B0F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STATS'!$C$88:$CS$88</c:f>
              <c:numCache>
                <c:formatCode>0.00</c:formatCode>
                <c:ptCount val="95"/>
                <c:pt idx="0">
                  <c:v>17.93482654344751</c:v>
                </c:pt>
                <c:pt idx="1">
                  <c:v>5.9085156242164834</c:v>
                </c:pt>
                <c:pt idx="2">
                  <c:v>7.4980276030360127</c:v>
                </c:pt>
                <c:pt idx="3">
                  <c:v>4.0548940413915826</c:v>
                </c:pt>
                <c:pt idx="4">
                  <c:v>10.110534071080311</c:v>
                </c:pt>
                <c:pt idx="5">
                  <c:v>15.731096475206879</c:v>
                </c:pt>
                <c:pt idx="6">
                  <c:v>26.5578086365554</c:v>
                </c:pt>
                <c:pt idx="7">
                  <c:v>8.6054039792553425</c:v>
                </c:pt>
                <c:pt idx="8">
                  <c:v>8.4121860274388016</c:v>
                </c:pt>
                <c:pt idx="9">
                  <c:v>30.066507593084719</c:v>
                </c:pt>
                <c:pt idx="10">
                  <c:v>7694.750948932704</c:v>
                </c:pt>
                <c:pt idx="11">
                  <c:v>123.3494736002957</c:v>
                </c:pt>
                <c:pt idx="12">
                  <c:v>578</c:v>
                </c:pt>
                <c:pt idx="13">
                  <c:v>10.875449951714049</c:v>
                </c:pt>
                <c:pt idx="14">
                  <c:v>5.2707415508788911</c:v>
                </c:pt>
                <c:pt idx="15">
                  <c:v>4.7921607882899879</c:v>
                </c:pt>
                <c:pt idx="16">
                  <c:v>4.4397621722847092</c:v>
                </c:pt>
                <c:pt idx="17">
                  <c:v>5.8739433680004183</c:v>
                </c:pt>
                <c:pt idx="18">
                  <c:v>2.0332574902664851</c:v>
                </c:pt>
                <c:pt idx="19">
                  <c:v>2.3488175569413561</c:v>
                </c:pt>
                <c:pt idx="20">
                  <c:v>1.5097570326106919</c:v>
                </c:pt>
                <c:pt idx="21">
                  <c:v>1.8026194204376831</c:v>
                </c:pt>
                <c:pt idx="22">
                  <c:v>1.8845625940232109</c:v>
                </c:pt>
                <c:pt idx="23">
                  <c:v>44.567805374231149</c:v>
                </c:pt>
                <c:pt idx="24">
                  <c:v>38.43628702137238</c:v>
                </c:pt>
                <c:pt idx="25">
                  <c:v>6.8753127893549886</c:v>
                </c:pt>
                <c:pt idx="26">
                  <c:v>3.6847824923105952</c:v>
                </c:pt>
                <c:pt idx="27">
                  <c:v>1.6965159215305159</c:v>
                </c:pt>
                <c:pt idx="28">
                  <c:v>1.271155204154464</c:v>
                </c:pt>
                <c:pt idx="29">
                  <c:v>2.5015648992498689</c:v>
                </c:pt>
                <c:pt idx="30">
                  <c:v>8.1845464548224793</c:v>
                </c:pt>
                <c:pt idx="31">
                  <c:v>16.118681224762749</c:v>
                </c:pt>
                <c:pt idx="32">
                  <c:v>20.98357816576533</c:v>
                </c:pt>
                <c:pt idx="33">
                  <c:v>2.423815877989782</c:v>
                </c:pt>
                <c:pt idx="34">
                  <c:v>1.4609541948214659</c:v>
                </c:pt>
                <c:pt idx="35">
                  <c:v>0.3401659259767304</c:v>
                </c:pt>
                <c:pt idx="36">
                  <c:v>1.727197190140948</c:v>
                </c:pt>
                <c:pt idx="37">
                  <c:v>1.875350196667545</c:v>
                </c:pt>
                <c:pt idx="38">
                  <c:v>2.9717956692743579</c:v>
                </c:pt>
                <c:pt idx="39">
                  <c:v>3.2329668888618008</c:v>
                </c:pt>
                <c:pt idx="40">
                  <c:v>8.0982688300000003</c:v>
                </c:pt>
                <c:pt idx="41">
                  <c:v>17.293409235109859</c:v>
                </c:pt>
                <c:pt idx="42">
                  <c:v>28.55092310406425</c:v>
                </c:pt>
                <c:pt idx="43">
                  <c:v>23.015548415581211</c:v>
                </c:pt>
                <c:pt idx="44">
                  <c:v>10.27901261531971</c:v>
                </c:pt>
                <c:pt idx="45">
                  <c:v>3.3480986120607068</c:v>
                </c:pt>
                <c:pt idx="46">
                  <c:v>2.767588498055078</c:v>
                </c:pt>
                <c:pt idx="47">
                  <c:v>5.5716374499544301</c:v>
                </c:pt>
                <c:pt idx="48">
                  <c:v>573.8845664805433</c:v>
                </c:pt>
                <c:pt idx="49">
                  <c:v>578</c:v>
                </c:pt>
                <c:pt idx="50">
                  <c:v>40.899062406110339</c:v>
                </c:pt>
                <c:pt idx="51">
                  <c:v>23.457417975006049</c:v>
                </c:pt>
                <c:pt idx="52">
                  <c:v>11.403931939932299</c:v>
                </c:pt>
                <c:pt idx="53">
                  <c:v>9.4301220688644598</c:v>
                </c:pt>
                <c:pt idx="54">
                  <c:v>160.84522946192439</c:v>
                </c:pt>
                <c:pt idx="55">
                  <c:v>73.020585311739609</c:v>
                </c:pt>
                <c:pt idx="56">
                  <c:v>6.0116672350654818</c:v>
                </c:pt>
                <c:pt idx="57">
                  <c:v>3.7822281961340991</c:v>
                </c:pt>
                <c:pt idx="58">
                  <c:v>5.8153266908402967</c:v>
                </c:pt>
                <c:pt idx="59">
                  <c:v>5.713021265258762</c:v>
                </c:pt>
                <c:pt idx="60">
                  <c:v>28.185764240000001</c:v>
                </c:pt>
                <c:pt idx="61">
                  <c:v>24.02903675736221</c:v>
                </c:pt>
                <c:pt idx="62">
                  <c:v>2.8210249792574671</c:v>
                </c:pt>
                <c:pt idx="63">
                  <c:v>2.820758045239653</c:v>
                </c:pt>
                <c:pt idx="64">
                  <c:v>1.97771107543859</c:v>
                </c:pt>
                <c:pt idx="65">
                  <c:v>1.6349926338988661</c:v>
                </c:pt>
                <c:pt idx="66">
                  <c:v>4.3998861928560338</c:v>
                </c:pt>
                <c:pt idx="67">
                  <c:v>7.150334</c:v>
                </c:pt>
                <c:pt idx="68">
                  <c:v>5.6884750430463207</c:v>
                </c:pt>
                <c:pt idx="69">
                  <c:v>14.85223322861178</c:v>
                </c:pt>
                <c:pt idx="70">
                  <c:v>7.5383020596567922</c:v>
                </c:pt>
                <c:pt idx="71">
                  <c:v>1.6492285258657411</c:v>
                </c:pt>
                <c:pt idx="72">
                  <c:v>0.99274222629658315</c:v>
                </c:pt>
                <c:pt idx="73">
                  <c:v>0.78632554853188008</c:v>
                </c:pt>
                <c:pt idx="74">
                  <c:v>0.96544501800416072</c:v>
                </c:pt>
                <c:pt idx="75">
                  <c:v>0.87605295529592508</c:v>
                </c:pt>
                <c:pt idx="76">
                  <c:v>2.1025723630246329</c:v>
                </c:pt>
                <c:pt idx="77">
                  <c:v>1.9049571519316659</c:v>
                </c:pt>
                <c:pt idx="78">
                  <c:v>1.7829869674913921</c:v>
                </c:pt>
                <c:pt idx="79">
                  <c:v>15.291767383961981</c:v>
                </c:pt>
                <c:pt idx="80">
                  <c:v>7.4088206458816472</c:v>
                </c:pt>
                <c:pt idx="81">
                  <c:v>9.0967008071490838</c:v>
                </c:pt>
                <c:pt idx="82">
                  <c:v>29.813991828365889</c:v>
                </c:pt>
                <c:pt idx="83">
                  <c:v>6.3663629059298463</c:v>
                </c:pt>
                <c:pt idx="84">
                  <c:v>4.5207273048727581</c:v>
                </c:pt>
                <c:pt idx="85">
                  <c:v>4.4549768349005134</c:v>
                </c:pt>
                <c:pt idx="86">
                  <c:v>91.30612061887571</c:v>
                </c:pt>
                <c:pt idx="87">
                  <c:v>1.4135037828956141</c:v>
                </c:pt>
                <c:pt idx="88">
                  <c:v>97.236758906823781</c:v>
                </c:pt>
                <c:pt idx="89">
                  <c:v>3.400077286592464</c:v>
                </c:pt>
                <c:pt idx="90">
                  <c:v>3.58242419279813</c:v>
                </c:pt>
                <c:pt idx="91">
                  <c:v>4.3760869849714359</c:v>
                </c:pt>
                <c:pt idx="92">
                  <c:v>3.479248466</c:v>
                </c:pt>
                <c:pt idx="93">
                  <c:v>1.962213666</c:v>
                </c:pt>
                <c:pt idx="94">
                  <c:v>1.769391312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8-4185-8ADD-E92ED041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15"/>
        <c:minorUnit val="3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26194632521601396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STATS'!$A$85</c:f>
              <c:strCache>
                <c:ptCount val="1"/>
                <c:pt idx="0">
                  <c:v>Calmar ratio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STATS'!$C$85:$CS$85</c:f>
              <c:numCache>
                <c:formatCode>0.00</c:formatCode>
                <c:ptCount val="95"/>
                <c:pt idx="0">
                  <c:v>5995.3804386831989</c:v>
                </c:pt>
                <c:pt idx="1">
                  <c:v>982.69697014653525</c:v>
                </c:pt>
                <c:pt idx="2">
                  <c:v>2136.4870600166792</c:v>
                </c:pt>
                <c:pt idx="3">
                  <c:v>5138.8529588735064</c:v>
                </c:pt>
                <c:pt idx="4">
                  <c:v>3118.5229189422348</c:v>
                </c:pt>
                <c:pt idx="5">
                  <c:v>30989.69285075138</c:v>
                </c:pt>
                <c:pt idx="6">
                  <c:v>2932.0276868640672</c:v>
                </c:pt>
                <c:pt idx="7">
                  <c:v>1448.8979562901541</c:v>
                </c:pt>
                <c:pt idx="8">
                  <c:v>663.92399136216795</c:v>
                </c:pt>
                <c:pt idx="9">
                  <c:v>8154.0253535165884</c:v>
                </c:pt>
                <c:pt idx="10">
                  <c:v>1042584.702234118</c:v>
                </c:pt>
                <c:pt idx="11">
                  <c:v>99626.83971056508</c:v>
                </c:pt>
                <c:pt idx="12">
                  <c:v>411524.9455193727</c:v>
                </c:pt>
                <c:pt idx="13">
                  <c:v>5179.9456528309493</c:v>
                </c:pt>
                <c:pt idx="14">
                  <c:v>4163.3342747116221</c:v>
                </c:pt>
                <c:pt idx="15">
                  <c:v>41769.249737450693</c:v>
                </c:pt>
                <c:pt idx="16">
                  <c:v>845.1527782830068</c:v>
                </c:pt>
                <c:pt idx="17">
                  <c:v>1684.5030284505219</c:v>
                </c:pt>
                <c:pt idx="18">
                  <c:v>99.243611625579177</c:v>
                </c:pt>
                <c:pt idx="19">
                  <c:v>177.24326208613141</c:v>
                </c:pt>
                <c:pt idx="20">
                  <c:v>18.70379477179365</c:v>
                </c:pt>
                <c:pt idx="21">
                  <c:v>226.93589710637059</c:v>
                </c:pt>
                <c:pt idx="22">
                  <c:v>2307.9154168719738</c:v>
                </c:pt>
                <c:pt idx="23">
                  <c:v>4610.2125969417693</c:v>
                </c:pt>
                <c:pt idx="24">
                  <c:v>9926.7119950542092</c:v>
                </c:pt>
                <c:pt idx="25">
                  <c:v>1521.176385606346</c:v>
                </c:pt>
                <c:pt idx="26">
                  <c:v>464.3124768758924</c:v>
                </c:pt>
                <c:pt idx="27">
                  <c:v>28.36429647180692</c:v>
                </c:pt>
                <c:pt idx="28">
                  <c:v>14.098323999108221</c:v>
                </c:pt>
                <c:pt idx="29">
                  <c:v>65.121078250656794</c:v>
                </c:pt>
                <c:pt idx="30">
                  <c:v>1130.5467740631279</c:v>
                </c:pt>
                <c:pt idx="31">
                  <c:v>1600.2818586239789</c:v>
                </c:pt>
                <c:pt idx="32">
                  <c:v>2415.5592634178838</c:v>
                </c:pt>
                <c:pt idx="33">
                  <c:v>95.05424234177012</c:v>
                </c:pt>
                <c:pt idx="34">
                  <c:v>24.969467443187781</c:v>
                </c:pt>
                <c:pt idx="35">
                  <c:v>-4.6825645678315118</c:v>
                </c:pt>
                <c:pt idx="36">
                  <c:v>38.843866222332359</c:v>
                </c:pt>
                <c:pt idx="37">
                  <c:v>74.244955513461065</c:v>
                </c:pt>
                <c:pt idx="38">
                  <c:v>505.8241804794705</c:v>
                </c:pt>
                <c:pt idx="39">
                  <c:v>1873.2399512434019</c:v>
                </c:pt>
                <c:pt idx="40">
                  <c:v>4270.9332960000002</c:v>
                </c:pt>
                <c:pt idx="41">
                  <c:v>5976.4335773720777</c:v>
                </c:pt>
                <c:pt idx="42">
                  <c:v>17836.37093231465</c:v>
                </c:pt>
                <c:pt idx="43">
                  <c:v>12131.112417041781</c:v>
                </c:pt>
                <c:pt idx="44">
                  <c:v>4486.163537795348</c:v>
                </c:pt>
                <c:pt idx="45">
                  <c:v>332.89566703136711</c:v>
                </c:pt>
                <c:pt idx="46">
                  <c:v>148.75551564780591</c:v>
                </c:pt>
                <c:pt idx="47">
                  <c:v>1384.634748016236</c:v>
                </c:pt>
                <c:pt idx="48">
                  <c:v>411524.9455193727</c:v>
                </c:pt>
                <c:pt idx="49">
                  <c:v>411524</c:v>
                </c:pt>
                <c:pt idx="50">
                  <c:v>7203.5340624164601</c:v>
                </c:pt>
                <c:pt idx="51">
                  <c:v>2628.3554541905278</c:v>
                </c:pt>
                <c:pt idx="52">
                  <c:v>3263.223396830007</c:v>
                </c:pt>
                <c:pt idx="53">
                  <c:v>3100.2070190323939</c:v>
                </c:pt>
                <c:pt idx="54">
                  <c:v>14814.25115475705</c:v>
                </c:pt>
                <c:pt idx="55">
                  <c:v>51015.109341620773</c:v>
                </c:pt>
                <c:pt idx="56">
                  <c:v>2218.8513617784552</c:v>
                </c:pt>
                <c:pt idx="57">
                  <c:v>871.26243486305748</c:v>
                </c:pt>
                <c:pt idx="58">
                  <c:v>4567.8406380893366</c:v>
                </c:pt>
                <c:pt idx="59">
                  <c:v>1683.951874147351</c:v>
                </c:pt>
                <c:pt idx="60">
                  <c:v>6193.6929380000001</c:v>
                </c:pt>
                <c:pt idx="61">
                  <c:v>2426.7521126602192</c:v>
                </c:pt>
                <c:pt idx="62">
                  <c:v>257.14163653673552</c:v>
                </c:pt>
                <c:pt idx="63">
                  <c:v>256.9883215649063</c:v>
                </c:pt>
                <c:pt idx="64">
                  <c:v>43.236269718826421</c:v>
                </c:pt>
                <c:pt idx="65">
                  <c:v>81.16325159103225</c:v>
                </c:pt>
                <c:pt idx="66">
                  <c:v>287.92050287834849</c:v>
                </c:pt>
                <c:pt idx="67">
                  <c:v>808.70240000000001</c:v>
                </c:pt>
                <c:pt idx="68">
                  <c:v>978.30252475541852</c:v>
                </c:pt>
                <c:pt idx="69">
                  <c:v>2369.970949990146</c:v>
                </c:pt>
                <c:pt idx="70">
                  <c:v>787.2622636234621</c:v>
                </c:pt>
                <c:pt idx="71">
                  <c:v>25.90043889035724</c:v>
                </c:pt>
                <c:pt idx="72">
                  <c:v>-1.250064860109962</c:v>
                </c:pt>
                <c:pt idx="73">
                  <c:v>-6.2845194961354442</c:v>
                </c:pt>
                <c:pt idx="74">
                  <c:v>-2.4041285887266342</c:v>
                </c:pt>
                <c:pt idx="75">
                  <c:v>-3.9741850920999702</c:v>
                </c:pt>
                <c:pt idx="76">
                  <c:v>124.4722848470532</c:v>
                </c:pt>
                <c:pt idx="77">
                  <c:v>85.937498276809052</c:v>
                </c:pt>
                <c:pt idx="78">
                  <c:v>32.35798953753239</c:v>
                </c:pt>
                <c:pt idx="79">
                  <c:v>1244.503674523904</c:v>
                </c:pt>
                <c:pt idx="80">
                  <c:v>760.52204412554931</c:v>
                </c:pt>
                <c:pt idx="81">
                  <c:v>1347.7031487249769</c:v>
                </c:pt>
                <c:pt idx="82">
                  <c:v>3241.5074066812349</c:v>
                </c:pt>
                <c:pt idx="83">
                  <c:v>442.58508609757928</c:v>
                </c:pt>
                <c:pt idx="84">
                  <c:v>473.13795661014922</c:v>
                </c:pt>
                <c:pt idx="85">
                  <c:v>395.65426492699572</c:v>
                </c:pt>
                <c:pt idx="86">
                  <c:v>8291.3586406593331</c:v>
                </c:pt>
                <c:pt idx="87">
                  <c:v>11.942749383275549</c:v>
                </c:pt>
                <c:pt idx="88">
                  <c:v>17260.128032151089</c:v>
                </c:pt>
                <c:pt idx="89">
                  <c:v>208.71815569145841</c:v>
                </c:pt>
                <c:pt idx="90">
                  <c:v>284.68709039138969</c:v>
                </c:pt>
                <c:pt idx="91">
                  <c:v>736.78078898829085</c:v>
                </c:pt>
                <c:pt idx="92">
                  <c:v>461.91642309999997</c:v>
                </c:pt>
                <c:pt idx="93">
                  <c:v>61.552775140000001</c:v>
                </c:pt>
                <c:pt idx="94">
                  <c:v>32.212095759999997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D-422B-9A51-A8B33EBBA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0380904068312669"/>
          <c:y val="8.1522375901759161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STATS'!$A$111</c:f>
              <c:strCache>
                <c:ptCount val="1"/>
                <c:pt idx="0">
                  <c:v>SHARPE INDICATOR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bg1"/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STATS'!$C$111:$CS$111</c:f>
            </c:numRef>
          </c:yVal>
          <c:smooth val="0"/>
          <c:extLst>
            <c:ext xmlns:c16="http://schemas.microsoft.com/office/drawing/2014/chart" uri="{C3380CC4-5D6E-409C-BE32-E72D297353CC}">
              <c16:uniqueId val="{00000000-0403-43B7-8584-8E7FFE7EE301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STATS'!$C$112:$CS$112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DEA2-4246-A6D5-BFC069043EA9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STATS'!$C$113:$CS$113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DEA2-4246-A6D5-BFC069043EA9}"/>
            </c:ext>
          </c:extLst>
        </c:ser>
        <c:ser>
          <c:idx val="2"/>
          <c:order val="3"/>
          <c:tx>
            <c:strRef>
              <c:f>'PF STATS'!$A$114</c:f>
              <c:strCache>
                <c:ptCount val="1"/>
                <c:pt idx="0">
                  <c:v>OVERALL MARKET CONDITION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STATS'!$C$114:$CS$114</c:f>
              <c:numCache>
                <c:formatCode>General</c:formatCode>
                <c:ptCount val="9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A2-4246-A6D5-BFC06904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2051888250568864E-2"/>
          <c:y val="1.6581395465934911E-4"/>
          <c:w val="0.11261483986499315"/>
          <c:h val="3.3868455786700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ON2_MEF_v13_GITHUB!$B$19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ON2_MEF_v13_GITHUB!$E$17:$U$17</c15:sqref>
                  </c15:fullRef>
                </c:ext>
              </c:extLst>
              <c:f>(ON2_MEF_v13_GITHUB!$E$17:$I$17,ON2_MEF_v13_GITHUB!$K$17,ON2_MEF_v13_GITHUB!$M$17,ON2_MEF_v13_GITHUB!$O$17,ON2_MEF_v13_GITHUB!$Q$17,ON2_MEF_v13_GITHUB!$S$17,ON2_MEF_v13_GITHUB!$U$17)</c:f>
              <c:strCache>
                <c:ptCount val="11"/>
                <c:pt idx="0">
                  <c:v>21.09.2021</c:v>
                </c:pt>
                <c:pt idx="1">
                  <c:v>I</c:v>
                </c:pt>
                <c:pt idx="2">
                  <c:v>16.12.2021</c:v>
                </c:pt>
                <c:pt idx="3">
                  <c:v>II</c:v>
                </c:pt>
                <c:pt idx="4">
                  <c:v>24.02.2022</c:v>
                </c:pt>
                <c:pt idx="5">
                  <c:v>7.06.2022</c:v>
                </c:pt>
                <c:pt idx="6">
                  <c:v>16.08.2022</c:v>
                </c:pt>
                <c:pt idx="7">
                  <c:v>27.12.2022</c:v>
                </c:pt>
                <c:pt idx="8">
                  <c:v>9.05.2023</c:v>
                </c:pt>
                <c:pt idx="9">
                  <c:v>11.09.2023</c:v>
                </c:pt>
                <c:pt idx="10">
                  <c:v>26.12.2023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ON2_MEF_v13_GITHUB!$E$25:$U$25</c15:sqref>
                  </c15:fullRef>
                </c:ext>
              </c:extLst>
              <c:f>(ON2_MEF_v13_GITHUB!$E$25:$I$25,ON2_MEF_v13_GITHUB!$K$25,ON2_MEF_v13_GITHUB!$M$25,ON2_MEF_v13_GITHUB!$O$25,ON2_MEF_v13_GITHUB!$Q$25,ON2_MEF_v13_GITHUB!$S$25,ON2_MEF_v13_GITHUB!$U$25)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171036.02093996119</c:v>
                </c:pt>
                <c:pt idx="5" formatCode="_(* #,##0.00_);_(* \(#,##0.00\);_(* &quot;-&quot;??_);_(@_)">
                  <c:v>324284.29570216639</c:v>
                </c:pt>
                <c:pt idx="6" formatCode="_(* #,##0.00_);_(* \(#,##0.00\);_(* &quot;-&quot;??_);_(@_)">
                  <c:v>341104.52349834598</c:v>
                </c:pt>
                <c:pt idx="7" formatCode="_(* #,##0.00_);_(* \(#,##0.00\);_(* &quot;-&quot;??_);_(@_)">
                  <c:v>609553.78349154419</c:v>
                </c:pt>
                <c:pt idx="8" formatCode="_(* #,##0.00_);_(* \(#,##0.00\);_(* &quot;-&quot;??_);_(@_)">
                  <c:v>713816.83543261793</c:v>
                </c:pt>
                <c:pt idx="9" formatCode="_(* #,##0.00_);_(* \(#,##0.00\);_(* &quot;-&quot;??_);_(@_)">
                  <c:v>1372669.7745369242</c:v>
                </c:pt>
                <c:pt idx="10" formatCode="_(* #,##0.00_);_(* \(#,##0.00\);_(* &quot;-&quot;??_);_(@_)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1-4760-A016-157F889435CC}"/>
            </c:ext>
          </c:extLst>
        </c:ser>
        <c:ser>
          <c:idx val="1"/>
          <c:order val="1"/>
          <c:tx>
            <c:strRef>
              <c:f>ON2_MEF_v13_GITHUB!$B$18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ON2_MEF_v13_GITHUB!$E$24:$U$24</c15:sqref>
                  </c15:fullRef>
                </c:ext>
              </c:extLst>
              <c:f>(ON2_MEF_v13_GITHUB!$E$24:$I$24,ON2_MEF_v13_GITHUB!$K$24,ON2_MEF_v13_GITHUB!$M$24,ON2_MEF_v13_GITHUB!$O$24,ON2_MEF_v13_GITHUB!$Q$24,ON2_MEF_v13_GITHUB!$S$24,ON2_MEF_v13_GITHUB!$U$24)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191228.46759681229</c:v>
                </c:pt>
                <c:pt idx="5" formatCode="_(* #,##0.00_);_(* \(#,##0.00\);_(* &quot;-&quot;??_);_(@_)">
                  <c:v>380544.65051765647</c:v>
                </c:pt>
                <c:pt idx="6" formatCode="_(* #,##0.00_);_(* \(#,##0.00\);_(* &quot;-&quot;??_);_(@_)">
                  <c:v>400283.03376086871</c:v>
                </c:pt>
                <c:pt idx="7" formatCode="_(* #,##0.00_);_(* \(#,##0.00\);_(* &quot;-&quot;??_);_(@_)">
                  <c:v>880622.67427391128</c:v>
                </c:pt>
                <c:pt idx="8" formatCode="_(* #,##0.00_);_(* \(#,##0.00\);_(* &quot;-&quot;??_);_(@_)">
                  <c:v>1031251.560706837</c:v>
                </c:pt>
                <c:pt idx="9" formatCode="_(* #,##0.00_);_(* \(#,##0.00\);_(* &quot;-&quot;??_);_(@_)">
                  <c:v>1614939.9440669066</c:v>
                </c:pt>
                <c:pt idx="10" formatCode="_(* #,##0.00_);_(* \(#,##0.00\);_(* &quot;-&quot;??_);_(@_)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1-4760-A016-157F889435CC}"/>
            </c:ext>
          </c:extLst>
        </c:ser>
        <c:ser>
          <c:idx val="2"/>
          <c:order val="2"/>
          <c:tx>
            <c:strRef>
              <c:f>ON2_MEF_v13_GITHUB!$B$26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ON2_MEF_v13_GITHUB!$E$26:$U$26</c15:sqref>
                  </c15:fullRef>
                </c:ext>
              </c:extLst>
              <c:f>(ON2_MEF_v13_GITHUB!$E$26:$I$26,ON2_MEF_v13_GITHUB!$K$26,ON2_MEF_v13_GITHUB!$M$26,ON2_MEF_v13_GITHUB!$O$26,ON2_MEF_v13_GITHUB!$Q$26,ON2_MEF_v13_GITHUB!$S$26,ON2_MEF_v13_GITHUB!$U$26)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173783.60815530826</c:v>
                </c:pt>
                <c:pt idx="4" formatCode="_(* #,##0.00_);_(* \(#,##0.00\);_(* &quot;-&quot;??_);_(@_)">
                  <c:v>173718.62561936479</c:v>
                </c:pt>
                <c:pt idx="5" formatCode="_(* #,##0.00_);_(* \(#,##0.00\);_(* &quot;-&quot;??_);_(@_)">
                  <c:v>195597.43318983025</c:v>
                </c:pt>
                <c:pt idx="6" formatCode="_(* #,##0.00_);_(* \(#,##0.00\);_(* &quot;-&quot;??_);_(@_)">
                  <c:v>205742.83161400375</c:v>
                </c:pt>
                <c:pt idx="7" formatCode="_(* #,##0.00_);_(* \(#,##0.00\);_(* &quot;-&quot;??_);_(@_)">
                  <c:v>220999.5126309804</c:v>
                </c:pt>
                <c:pt idx="8" formatCode="_(* #,##0.00_);_(* \(#,##0.00\);_(* &quot;-&quot;??_);_(@_)">
                  <c:v>258801.0722118431</c:v>
                </c:pt>
                <c:pt idx="9" formatCode="_(* #,##0.00_);_(* \(#,##0.00\);_(* &quot;-&quot;??_);_(@_)">
                  <c:v>335297.70124279102</c:v>
                </c:pt>
                <c:pt idx="10" formatCode="_(* #,##0.00_);_(* \(#,##0.00\);_(* &quot;-&quot;??_);_(@_)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F1-4760-A016-157F889435CC}"/>
            </c:ext>
          </c:extLst>
        </c:ser>
        <c:ser>
          <c:idx val="3"/>
          <c:order val="3"/>
          <c:tx>
            <c:strRef>
              <c:f>ON2_MEF_v13_GITHUB!$B$27</c:f>
              <c:strCache>
                <c:ptCount val="1"/>
                <c:pt idx="0">
                  <c:v>USDTRY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ON2_MEF_v13_GITHUB!$E$27:$U$27</c15:sqref>
                  </c15:fullRef>
                </c:ext>
              </c:extLst>
              <c:f>(ON2_MEF_v13_GITHUB!$E$27:$I$27,ON2_MEF_v13_GITHUB!$K$27,ON2_MEF_v13_GITHUB!$M$27,ON2_MEF_v13_GITHUB!$O$27,ON2_MEF_v13_GITHUB!$Q$27,ON2_MEF_v13_GITHUB!$S$27,ON2_MEF_v13_GITHUB!$U$27)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171800</c:v>
                </c:pt>
                <c:pt idx="4" formatCode="_(* #,##0.00_);_(* \(#,##0.00\);_(* &quot;-&quot;??_);_(@_)">
                  <c:v>160800</c:v>
                </c:pt>
                <c:pt idx="5" formatCode="_(* #,##0.00_);_(* \(#,##0.00\);_(* &quot;-&quot;??_);_(@_)">
                  <c:v>199600</c:v>
                </c:pt>
                <c:pt idx="6" formatCode="_(* #,##0.00_);_(* \(#,##0.00\);_(* &quot;-&quot;??_);_(@_)">
                  <c:v>207600</c:v>
                </c:pt>
                <c:pt idx="7" formatCode="_(* #,##0.00_);_(* \(#,##0.00\);_(* &quot;-&quot;??_);_(@_)">
                  <c:v>216350</c:v>
                </c:pt>
                <c:pt idx="8" formatCode="_(* #,##0.00_);_(* \(#,##0.00\);_(* &quot;-&quot;??_);_(@_)">
                  <c:v>226450</c:v>
                </c:pt>
                <c:pt idx="9" formatCode="_(* #,##0.00_);_(* \(#,##0.00\);_(* &quot;-&quot;??_);_(@_)">
                  <c:v>311680</c:v>
                </c:pt>
                <c:pt idx="10" formatCode="_(* #,##0.00_);_(* \(#,##0.00\);_(* &quot;-&quot;??_);_(@_)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F1-4760-A016-157F88943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catAx>
        <c:axId val="97504560"/>
        <c:scaling>
          <c:orientation val="minMax"/>
          <c:max val="28"/>
          <c:min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Algn val="ctr"/>
        <c:lblOffset val="100"/>
        <c:noMultiLvlLbl val="1"/>
      </c:cat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'ON2'!$B$17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'ON2'!$E$15:$T$15</c15:sqref>
                  </c15:fullRef>
                </c:ext>
              </c:extLst>
              <c:f>('ON2'!$E$15:$F$15,'ON2'!$H$15,'ON2'!$J$15,'ON2'!$L$15,'ON2'!$N$15,'ON2'!$P$15,'ON2'!$R$15,'ON2'!$T$15)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'ON2'!$E$20:$T$20</c15:sqref>
                  </c15:fullRef>
                </c:ext>
              </c:extLst>
              <c:f>('ON2'!$E$20:$F$20,'ON2'!$H$20,'ON2'!$J$20,'ON2'!$L$20,'ON2'!$N$20,'ON2'!$P$20,'ON2'!$R$20,'ON2'!$T$20)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191228.46759681229</c:v>
                </c:pt>
                <c:pt idx="3">
                  <c:v>380544.65051765647</c:v>
                </c:pt>
                <c:pt idx="4">
                  <c:v>400283.03376086871</c:v>
                </c:pt>
                <c:pt idx="5">
                  <c:v>880622.67427391128</c:v>
                </c:pt>
                <c:pt idx="6">
                  <c:v>1031251.560706837</c:v>
                </c:pt>
                <c:pt idx="7">
                  <c:v>1614939.9440669066</c:v>
                </c:pt>
                <c:pt idx="8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D-4F2C-9C2D-3027C124F43F}"/>
            </c:ext>
          </c:extLst>
        </c:ser>
        <c:ser>
          <c:idx val="1"/>
          <c:order val="1"/>
          <c:tx>
            <c:strRef>
              <c:f>'ON2'!$B$16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'ON2'!$E$21:$T$21</c15:sqref>
                  </c15:fullRef>
                </c:ext>
              </c:extLst>
              <c:f>('ON2'!$E$21:$F$21,'ON2'!$H$21,'ON2'!$J$21,'ON2'!$L$21,'ON2'!$N$21,'ON2'!$P$21,'ON2'!$R$21,'ON2'!$T$21)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171036.02093996119</c:v>
                </c:pt>
                <c:pt idx="3">
                  <c:v>324284.29570216639</c:v>
                </c:pt>
                <c:pt idx="4">
                  <c:v>341104.52349834598</c:v>
                </c:pt>
                <c:pt idx="5">
                  <c:v>609553.78349154419</c:v>
                </c:pt>
                <c:pt idx="6">
                  <c:v>713816.83543261793</c:v>
                </c:pt>
                <c:pt idx="7">
                  <c:v>1372669.7745369242</c:v>
                </c:pt>
                <c:pt idx="8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D-4F2C-9C2D-3027C124F43F}"/>
            </c:ext>
          </c:extLst>
        </c:ser>
        <c:ser>
          <c:idx val="2"/>
          <c:order val="2"/>
          <c:tx>
            <c:strRef>
              <c:f>'ON2'!$B$22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'ON2'!$E$22:$T$22</c15:sqref>
                  </c15:fullRef>
                </c:ext>
              </c:extLst>
              <c:f>('ON2'!$E$22:$F$22,'ON2'!$H$22,'ON2'!$J$22,'ON2'!$L$22,'ON2'!$N$22,'ON2'!$P$22,'ON2'!$R$22,'ON2'!$T$22)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173783.60815530826</c:v>
                </c:pt>
                <c:pt idx="2">
                  <c:v>173718.62561936479</c:v>
                </c:pt>
                <c:pt idx="3">
                  <c:v>195597.43318983025</c:v>
                </c:pt>
                <c:pt idx="4">
                  <c:v>205742.83161400375</c:v>
                </c:pt>
                <c:pt idx="5">
                  <c:v>220999.5126309804</c:v>
                </c:pt>
                <c:pt idx="6">
                  <c:v>258801.0722118431</c:v>
                </c:pt>
                <c:pt idx="7">
                  <c:v>335297.70124279102</c:v>
                </c:pt>
                <c:pt idx="8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D-4F2C-9C2D-3027C124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dateAx>
        <c:axId val="9750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Offset val="100"/>
        <c:baseTimeUnit val="months"/>
      </c:date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9004214595266612E-2"/>
          <c:y val="6.053857332963220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STATS'!$A$82</c:f>
              <c:strCache>
                <c:ptCount val="1"/>
                <c:pt idx="0">
                  <c:v>Cumulative returns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STATS'!$C$82:$CS$82</c:f>
              <c:numCache>
                <c:formatCode>0%</c:formatCode>
                <c:ptCount val="95"/>
                <c:pt idx="0">
                  <c:v>0.25574640000000048</c:v>
                </c:pt>
                <c:pt idx="1">
                  <c:v>0.1869373999999995</c:v>
                </c:pt>
                <c:pt idx="2">
                  <c:v>0.2787643999999998</c:v>
                </c:pt>
                <c:pt idx="3">
                  <c:v>0.37141790000000058</c:v>
                </c:pt>
                <c:pt idx="4">
                  <c:v>0.27108660000000051</c:v>
                </c:pt>
                <c:pt idx="5">
                  <c:v>0.45029330000000051</c:v>
                </c:pt>
                <c:pt idx="6">
                  <c:v>0.1823024999999994</c:v>
                </c:pt>
                <c:pt idx="7">
                  <c:v>0.22641649999999999</c:v>
                </c:pt>
                <c:pt idx="8">
                  <c:v>0.1331738999999996</c:v>
                </c:pt>
                <c:pt idx="9">
                  <c:v>0.26359669999999968</c:v>
                </c:pt>
                <c:pt idx="10">
                  <c:v>0.19751129999999989</c:v>
                </c:pt>
                <c:pt idx="11">
                  <c:v>0.36058899999999983</c:v>
                </c:pt>
                <c:pt idx="12">
                  <c:v>0.23300020000000041</c:v>
                </c:pt>
                <c:pt idx="13">
                  <c:v>0.32023909999999978</c:v>
                </c:pt>
                <c:pt idx="14">
                  <c:v>0.29228440000000022</c:v>
                </c:pt>
                <c:pt idx="15">
                  <c:v>0.52441820000000039</c:v>
                </c:pt>
                <c:pt idx="16">
                  <c:v>0.21298400000000051</c:v>
                </c:pt>
                <c:pt idx="17">
                  <c:v>0.25876240000000023</c:v>
                </c:pt>
                <c:pt idx="18">
                  <c:v>0.16410000000000011</c:v>
                </c:pt>
                <c:pt idx="19">
                  <c:v>0.16762549999999979</c:v>
                </c:pt>
                <c:pt idx="20">
                  <c:v>5.2681499999999382E-2</c:v>
                </c:pt>
                <c:pt idx="21">
                  <c:v>0.1380779999999999</c:v>
                </c:pt>
                <c:pt idx="22">
                  <c:v>0.27274260000000022</c:v>
                </c:pt>
                <c:pt idx="23">
                  <c:v>0.1006582</c:v>
                </c:pt>
                <c:pt idx="24">
                  <c:v>0.23179519999999959</c:v>
                </c:pt>
                <c:pt idx="25">
                  <c:v>0.20179649999999971</c:v>
                </c:pt>
                <c:pt idx="26">
                  <c:v>0.18839850000000011</c:v>
                </c:pt>
                <c:pt idx="27">
                  <c:v>5.3985899999999143E-2</c:v>
                </c:pt>
                <c:pt idx="28">
                  <c:v>3.7274400000000263E-2</c:v>
                </c:pt>
                <c:pt idx="29">
                  <c:v>6.4198399999999989E-2</c:v>
                </c:pt>
                <c:pt idx="30">
                  <c:v>0.13818980000000011</c:v>
                </c:pt>
                <c:pt idx="31">
                  <c:v>0.16008260000000041</c:v>
                </c:pt>
                <c:pt idx="32">
                  <c:v>0.1872729999999998</c:v>
                </c:pt>
                <c:pt idx="33">
                  <c:v>8.8603200000000326E-2</c:v>
                </c:pt>
                <c:pt idx="34">
                  <c:v>5.91803999999998E-2</c:v>
                </c:pt>
                <c:pt idx="35">
                  <c:v>-0.15737900000000021</c:v>
                </c:pt>
                <c:pt idx="36">
                  <c:v>8.0937600000000387E-2</c:v>
                </c:pt>
                <c:pt idx="37">
                  <c:v>7.0662400000000014E-2</c:v>
                </c:pt>
                <c:pt idx="38">
                  <c:v>0.13948779999999911</c:v>
                </c:pt>
                <c:pt idx="39">
                  <c:v>0.25282720000000031</c:v>
                </c:pt>
                <c:pt idx="40">
                  <c:v>0.24121709999999999</c:v>
                </c:pt>
                <c:pt idx="41">
                  <c:v>0.2447076999999995</c:v>
                </c:pt>
                <c:pt idx="42">
                  <c:v>0.33972849999999971</c:v>
                </c:pt>
                <c:pt idx="43">
                  <c:v>0.28342260000000002</c:v>
                </c:pt>
                <c:pt idx="44">
                  <c:v>0.25864799999999949</c:v>
                </c:pt>
                <c:pt idx="45">
                  <c:v>0.14018140000000029</c:v>
                </c:pt>
                <c:pt idx="46">
                  <c:v>9.1385800000000517E-2</c:v>
                </c:pt>
                <c:pt idx="47">
                  <c:v>0.1838744000000008</c:v>
                </c:pt>
                <c:pt idx="48">
                  <c:v>0.2490507999999996</c:v>
                </c:pt>
                <c:pt idx="49">
                  <c:v>0.1627761999999999</c:v>
                </c:pt>
                <c:pt idx="50">
                  <c:v>0.17726029999999951</c:v>
                </c:pt>
                <c:pt idx="51">
                  <c:v>0.13660829999999929</c:v>
                </c:pt>
                <c:pt idx="52">
                  <c:v>0.2391837999999997</c:v>
                </c:pt>
                <c:pt idx="53">
                  <c:v>0.22685620000000009</c:v>
                </c:pt>
                <c:pt idx="54">
                  <c:v>0.16265410000000041</c:v>
                </c:pt>
                <c:pt idx="55">
                  <c:v>0.34784720000000041</c:v>
                </c:pt>
                <c:pt idx="56">
                  <c:v>0.20989030000000031</c:v>
                </c:pt>
                <c:pt idx="57">
                  <c:v>0.2445916000000001</c:v>
                </c:pt>
                <c:pt idx="58">
                  <c:v>0.35167149999999991</c:v>
                </c:pt>
                <c:pt idx="59">
                  <c:v>0.21389379999999969</c:v>
                </c:pt>
                <c:pt idx="60">
                  <c:v>0.21916740000000001</c:v>
                </c:pt>
                <c:pt idx="61" formatCode="0.00%">
                  <c:v>0.15483799999999981</c:v>
                </c:pt>
                <c:pt idx="62" formatCode="0.00%">
                  <c:v>0.11907719999999999</c:v>
                </c:pt>
                <c:pt idx="63" formatCode="0.00%">
                  <c:v>0.1190280000000004</c:v>
                </c:pt>
                <c:pt idx="64" formatCode="0.00%">
                  <c:v>8.4437600000000224E-2</c:v>
                </c:pt>
                <c:pt idx="65" formatCode="0.00%">
                  <c:v>0.1026129999999998</c:v>
                </c:pt>
                <c:pt idx="66" formatCode="0.00%">
                  <c:v>0.13127020000000009</c:v>
                </c:pt>
                <c:pt idx="67" formatCode="0.00%">
                  <c:v>0.15865000000000001</c:v>
                </c:pt>
                <c:pt idx="68" formatCode="0.00%">
                  <c:v>0.1682526</c:v>
                </c:pt>
                <c:pt idx="69" formatCode="0.00%">
                  <c:v>0.1625733999999999</c:v>
                </c:pt>
                <c:pt idx="70" formatCode="0.00%">
                  <c:v>0.13258200000000001</c:v>
                </c:pt>
                <c:pt idx="71" formatCode="0.00%">
                  <c:v>6.8904000000000076E-2</c:v>
                </c:pt>
                <c:pt idx="72" formatCode="0.00%">
                  <c:v>-1.357720000000018E-2</c:v>
                </c:pt>
                <c:pt idx="73" formatCode="0.00%">
                  <c:v>-6.5371999999999986E-2</c:v>
                </c:pt>
                <c:pt idx="74" formatCode="0.00%">
                  <c:v>-1.9678399999999652E-2</c:v>
                </c:pt>
                <c:pt idx="75" formatCode="0.00%">
                  <c:v>-2.7083999999999771E-2</c:v>
                </c:pt>
                <c:pt idx="76" formatCode="0.00%">
                  <c:v>0.1240330000000001</c:v>
                </c:pt>
                <c:pt idx="77" formatCode="0.00%">
                  <c:v>0.10441599999999961</c:v>
                </c:pt>
                <c:pt idx="78" formatCode="0.00%">
                  <c:v>6.3803500000000568E-2</c:v>
                </c:pt>
                <c:pt idx="79" formatCode="0.00%">
                  <c:v>0.15693204301075259</c:v>
                </c:pt>
                <c:pt idx="80" formatCode="0.00%">
                  <c:v>0.1230877000000004</c:v>
                </c:pt>
                <c:pt idx="81" formatCode="0.00%">
                  <c:v>0.1561125000000001</c:v>
                </c:pt>
                <c:pt idx="82" formatCode="0.00%">
                  <c:v>0.15026549999999991</c:v>
                </c:pt>
                <c:pt idx="83" formatCode="0.00%">
                  <c:v>0.1121450000000002</c:v>
                </c:pt>
                <c:pt idx="84" formatCode="0.00%">
                  <c:v>0.11843364778337161</c:v>
                </c:pt>
                <c:pt idx="85" formatCode="0.00%">
                  <c:v>0.1256190429639765</c:v>
                </c:pt>
                <c:pt idx="86" formatCode="0.00%">
                  <c:v>0.16202277726184061</c:v>
                </c:pt>
                <c:pt idx="87" formatCode="0.00%">
                  <c:v>0.25456112224448829</c:v>
                </c:pt>
                <c:pt idx="88" formatCode="0.00%">
                  <c:v>0.19972169999999931</c:v>
                </c:pt>
                <c:pt idx="89" formatCode="0.00%">
                  <c:v>0.14754660540593359</c:v>
                </c:pt>
                <c:pt idx="90" formatCode="0.00%">
                  <c:v>0.16186235886406999</c:v>
                </c:pt>
                <c:pt idx="91" formatCode="0.00%">
                  <c:v>0.21408749205728511</c:v>
                </c:pt>
                <c:pt idx="92" formatCode="0.00%">
                  <c:v>0.1872675</c:v>
                </c:pt>
                <c:pt idx="93" formatCode="0.00%">
                  <c:v>7.5519000000000003E-2</c:v>
                </c:pt>
                <c:pt idx="94" formatCode="0.00%">
                  <c:v>6.4796999999999993E-2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20-4885-8DA1-D38762AFE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52193375232313177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STATS'!$A$80</c:f>
              <c:strCache>
                <c:ptCount val="1"/>
                <c:pt idx="0">
                  <c:v>BIST30 ASSET inside PF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5715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STATS'!$C$80:$CS$80</c:f>
              <c:numCache>
                <c:formatCode>General</c:formatCode>
                <c:ptCount val="95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5</c:v>
                </c:pt>
                <c:pt idx="60">
                  <c:v>6</c:v>
                </c:pt>
                <c:pt idx="61">
                  <c:v>8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6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6</c:v>
                </c:pt>
                <c:pt idx="83">
                  <c:v>6</c:v>
                </c:pt>
                <c:pt idx="84">
                  <c:v>8</c:v>
                </c:pt>
                <c:pt idx="85">
                  <c:v>5</c:v>
                </c:pt>
                <c:pt idx="86">
                  <c:v>7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C-4D0F-A379-88C22807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2122063362360656"/>
          <c:y val="5.874765556849657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STATS'!$A$102</c:f>
              <c:strCache>
                <c:ptCount val="1"/>
                <c:pt idx="0">
                  <c:v>MARKET CONDITION 2
INDEX - MCI (ANNRET/DVAR*MDD)</c:v>
                </c:pt>
              </c:strCache>
            </c:strRef>
          </c:tx>
          <c:spPr>
            <a:ln w="508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6675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STATS'!$C$102:$CS$102</c:f>
              <c:numCache>
                <c:formatCode>0.00E+00</c:formatCode>
                <c:ptCount val="95"/>
                <c:pt idx="0">
                  <c:v>1.9015934492067574</c:v>
                </c:pt>
                <c:pt idx="1">
                  <c:v>7.0063970252960864E-2</c:v>
                </c:pt>
                <c:pt idx="2">
                  <c:v>0.13627725311322889</c:v>
                </c:pt>
                <c:pt idx="3">
                  <c:v>0.18695636243015651</c:v>
                </c:pt>
                <c:pt idx="4">
                  <c:v>0.35936313680153065</c:v>
                </c:pt>
                <c:pt idx="5">
                  <c:v>1.7980410106083642</c:v>
                </c:pt>
                <c:pt idx="6">
                  <c:v>0.7120555166603304</c:v>
                </c:pt>
                <c:pt idx="7">
                  <c:v>9.8546253032323422E-2</c:v>
                </c:pt>
                <c:pt idx="8">
                  <c:v>0.10436106847372374</c:v>
                </c:pt>
                <c:pt idx="9">
                  <c:v>2.2815800688198942</c:v>
                </c:pt>
                <c:pt idx="10">
                  <c:v>502.58781644467217</c:v>
                </c:pt>
                <c:pt idx="11">
                  <c:v>73.612202629867781</c:v>
                </c:pt>
                <c:pt idx="12">
                  <c:v>5812.9953123035439</c:v>
                </c:pt>
                <c:pt idx="13">
                  <c:v>0.56298173101179327</c:v>
                </c:pt>
                <c:pt idx="14">
                  <c:v>0.20406698319736022</c:v>
                </c:pt>
                <c:pt idx="15">
                  <c:v>1.5066137644642315</c:v>
                </c:pt>
                <c:pt idx="16">
                  <c:v>5.8153672227060652E-2</c:v>
                </c:pt>
                <c:pt idx="17">
                  <c:v>9.6230224505379519E-2</c:v>
                </c:pt>
                <c:pt idx="18">
                  <c:v>2.8704413051808407E-3</c:v>
                </c:pt>
                <c:pt idx="19">
                  <c:v>6.4299927779014748E-3</c:v>
                </c:pt>
                <c:pt idx="20">
                  <c:v>7.6094202359240355E-4</c:v>
                </c:pt>
                <c:pt idx="21">
                  <c:v>3.7261099907239638E-3</c:v>
                </c:pt>
                <c:pt idx="22">
                  <c:v>2.4385550019969799E-2</c:v>
                </c:pt>
                <c:pt idx="23">
                  <c:v>9.3399299495179289</c:v>
                </c:pt>
                <c:pt idx="24">
                  <c:v>4.4778036311732414</c:v>
                </c:pt>
                <c:pt idx="25">
                  <c:v>0.15580293405260878</c:v>
                </c:pt>
                <c:pt idx="26">
                  <c:v>1.8910751373919277E-2</c:v>
                </c:pt>
                <c:pt idx="27">
                  <c:v>1.9099955742162655E-3</c:v>
                </c:pt>
                <c:pt idx="28">
                  <c:v>4.8350767005143273E-4</c:v>
                </c:pt>
                <c:pt idx="29">
                  <c:v>5.946385680223115E-3</c:v>
                </c:pt>
                <c:pt idx="30">
                  <c:v>0.14918757432801874</c:v>
                </c:pt>
                <c:pt idx="31">
                  <c:v>0.20514319203954723</c:v>
                </c:pt>
                <c:pt idx="32">
                  <c:v>0.48716935665047911</c:v>
                </c:pt>
                <c:pt idx="33">
                  <c:v>5.9225131121774235E-3</c:v>
                </c:pt>
                <c:pt idx="34">
                  <c:v>7.9881619982374874E-4</c:v>
                </c:pt>
                <c:pt idx="35">
                  <c:v>-1.1669295650372952E-4</c:v>
                </c:pt>
                <c:pt idx="36">
                  <c:v>1.0855230405764295E-3</c:v>
                </c:pt>
                <c:pt idx="37">
                  <c:v>3.089565216826171E-3</c:v>
                </c:pt>
                <c:pt idx="38">
                  <c:v>2.6524756761190288E-2</c:v>
                </c:pt>
                <c:pt idx="39">
                  <c:v>5.3125899605203711E-2</c:v>
                </c:pt>
                <c:pt idx="40">
                  <c:v>0.26825166352141899</c:v>
                </c:pt>
                <c:pt idx="41">
                  <c:v>0.59247590558966479</c:v>
                </c:pt>
                <c:pt idx="42">
                  <c:v>2.9213915048869277</c:v>
                </c:pt>
                <c:pt idx="43">
                  <c:v>1.22809225818948</c:v>
                </c:pt>
                <c:pt idx="44">
                  <c:v>0.32942257809062386</c:v>
                </c:pt>
                <c:pt idx="45">
                  <c:v>2.0379126155089251E-2</c:v>
                </c:pt>
                <c:pt idx="46">
                  <c:v>1.0071892884701669E-2</c:v>
                </c:pt>
                <c:pt idx="47">
                  <c:v>9.8250839456573744E-2</c:v>
                </c:pt>
                <c:pt idx="48">
                  <c:v>90.514837013715805</c:v>
                </c:pt>
                <c:pt idx="49">
                  <c:v>13680.026166040958</c:v>
                </c:pt>
                <c:pt idx="50">
                  <c:v>1.7208328775142459</c:v>
                </c:pt>
                <c:pt idx="51">
                  <c:v>0.59024981728561932</c:v>
                </c:pt>
                <c:pt idx="52">
                  <c:v>0.32907089847261417</c:v>
                </c:pt>
                <c:pt idx="53">
                  <c:v>0.36491871662760167</c:v>
                </c:pt>
                <c:pt idx="54">
                  <c:v>11.091445531952695</c:v>
                </c:pt>
                <c:pt idx="55">
                  <c:v>18.802822459671269</c:v>
                </c:pt>
                <c:pt idx="56">
                  <c:v>0.13782240299590109</c:v>
                </c:pt>
                <c:pt idx="57">
                  <c:v>3.4827712577064747E-2</c:v>
                </c:pt>
                <c:pt idx="58">
                  <c:v>0.19348067323397031</c:v>
                </c:pt>
                <c:pt idx="59">
                  <c:v>8.8010167742024373E-2</c:v>
                </c:pt>
                <c:pt idx="60">
                  <c:v>1.807898615060324</c:v>
                </c:pt>
                <c:pt idx="61">
                  <c:v>1.1879855847184078</c:v>
                </c:pt>
                <c:pt idx="62">
                  <c:v>1.6165244895234247E-2</c:v>
                </c:pt>
                <c:pt idx="63">
                  <c:v>1.6162286080279521E-2</c:v>
                </c:pt>
                <c:pt idx="64">
                  <c:v>2.1346458086952411E-3</c:v>
                </c:pt>
                <c:pt idx="65">
                  <c:v>2.345119252477186E-3</c:v>
                </c:pt>
                <c:pt idx="66">
                  <c:v>2.6783187443469369E-2</c:v>
                </c:pt>
                <c:pt idx="67">
                  <c:v>9.3957430041102338E-2</c:v>
                </c:pt>
                <c:pt idx="68">
                  <c:v>9.5930655253440023E-2</c:v>
                </c:pt>
                <c:pt idx="69">
                  <c:v>0.35431975095217627</c:v>
                </c:pt>
                <c:pt idx="70">
                  <c:v>9.2117032033123686E-2</c:v>
                </c:pt>
                <c:pt idx="71">
                  <c:v>1.0240488550350888E-3</c:v>
                </c:pt>
                <c:pt idx="72">
                  <c:v>-2.9136384733175721E-5</c:v>
                </c:pt>
                <c:pt idx="73">
                  <c:v>-1.3872606937107083E-4</c:v>
                </c:pt>
                <c:pt idx="74">
                  <c:v>-5.64965895051888E-5</c:v>
                </c:pt>
                <c:pt idx="75">
                  <c:v>-1.258147373515891E-4</c:v>
                </c:pt>
                <c:pt idx="76">
                  <c:v>5.4184025743134216E-3</c:v>
                </c:pt>
                <c:pt idx="77">
                  <c:v>3.6195787482638281E-3</c:v>
                </c:pt>
                <c:pt idx="78">
                  <c:v>1.4665645023029959E-3</c:v>
                </c:pt>
                <c:pt idx="79">
                  <c:v>0.14214996842779398</c:v>
                </c:pt>
                <c:pt idx="80">
                  <c:v>9.6585439533881018E-2</c:v>
                </c:pt>
                <c:pt idx="81">
                  <c:v>0.15022486641265859</c:v>
                </c:pt>
                <c:pt idx="82">
                  <c:v>0.61177036518291938</c:v>
                </c:pt>
                <c:pt idx="83">
                  <c:v>6.5341837725109889E-2</c:v>
                </c:pt>
                <c:pt idx="84">
                  <c:v>6.0719805866645431E-2</c:v>
                </c:pt>
                <c:pt idx="85">
                  <c:v>3.5829972504574308E-2</c:v>
                </c:pt>
                <c:pt idx="86">
                  <c:v>1.6949791653402009</c:v>
                </c:pt>
                <c:pt idx="87">
                  <c:v>4.5924225491052526E-4</c:v>
                </c:pt>
                <c:pt idx="88">
                  <c:v>2.1782319339083123</c:v>
                </c:pt>
                <c:pt idx="89">
                  <c:v>1.1270759441177166E-2</c:v>
                </c:pt>
                <c:pt idx="90">
                  <c:v>1.4774744361583485E-2</c:v>
                </c:pt>
                <c:pt idx="91">
                  <c:v>3.4723836670573591E-2</c:v>
                </c:pt>
                <c:pt idx="92">
                  <c:v>2.2399506898246491E-2</c:v>
                </c:pt>
                <c:pt idx="93">
                  <c:v>3.1104584787558808E-3</c:v>
                </c:pt>
                <c:pt idx="94">
                  <c:v>1.5011283236406338E-3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0-4A75-8824-36F968F00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6434602871419913"/>
          <c:y val="0.1391741021433642"/>
          <c:w val="0.19930039386985834"/>
          <c:h val="0.15657609748210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893734909504705E-2"/>
          <c:y val="3.404013237963437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STATS'!$A$84</c:f>
              <c:strCache>
                <c:ptCount val="1"/>
                <c:pt idx="0">
                  <c:v>Sharpe ratio 20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STATS'!$C$84:$CS$84</c:f>
              <c:numCache>
                <c:formatCode>0.00</c:formatCode>
                <c:ptCount val="95"/>
                <c:pt idx="0">
                  <c:v>23.422645111457509</c:v>
                </c:pt>
                <c:pt idx="1">
                  <c:v>10.29784472406843</c:v>
                </c:pt>
                <c:pt idx="2">
                  <c:v>11.57785883648053</c:v>
                </c:pt>
                <c:pt idx="3">
                  <c:v>9.515394758503259</c:v>
                </c:pt>
                <c:pt idx="4">
                  <c:v>15.904146568787141</c:v>
                </c:pt>
                <c:pt idx="5">
                  <c:v>14.04251926845804</c:v>
                </c:pt>
                <c:pt idx="6">
                  <c:v>18.879115103771571</c:v>
                </c:pt>
                <c:pt idx="7">
                  <c:v>10.68080388318935</c:v>
                </c:pt>
                <c:pt idx="8">
                  <c:v>13.174529343562289</c:v>
                </c:pt>
                <c:pt idx="9">
                  <c:v>22.31944863950519</c:v>
                </c:pt>
                <c:pt idx="10">
                  <c:v>24.064091378713879</c:v>
                </c:pt>
                <c:pt idx="11">
                  <c:v>28.313644199926799</c:v>
                </c:pt>
                <c:pt idx="12">
                  <c:v>35.144305043379198</c:v>
                </c:pt>
                <c:pt idx="13">
                  <c:v>16.61896278416549</c:v>
                </c:pt>
                <c:pt idx="14">
                  <c:v>10.046232502708211</c:v>
                </c:pt>
                <c:pt idx="15">
                  <c:v>11.487475929585379</c:v>
                </c:pt>
                <c:pt idx="16">
                  <c:v>10.372386072381209</c:v>
                </c:pt>
                <c:pt idx="17">
                  <c:v>10.32828495986227</c:v>
                </c:pt>
                <c:pt idx="18">
                  <c:v>4.5830434937853717</c:v>
                </c:pt>
                <c:pt idx="19">
                  <c:v>5.5375879399238146</c:v>
                </c:pt>
                <c:pt idx="20">
                  <c:v>2.3896725007283242</c:v>
                </c:pt>
                <c:pt idx="21">
                  <c:v>3.4874953540140781</c:v>
                </c:pt>
                <c:pt idx="22">
                  <c:v>4.2986590717108522</c:v>
                </c:pt>
                <c:pt idx="23">
                  <c:v>28.802389438200141</c:v>
                </c:pt>
                <c:pt idx="24">
                  <c:v>24.931549390343751</c:v>
                </c:pt>
                <c:pt idx="25">
                  <c:v>12.886558390050681</c:v>
                </c:pt>
                <c:pt idx="26">
                  <c:v>6.5805180983675058</c:v>
                </c:pt>
                <c:pt idx="27">
                  <c:v>3.6792836305458589</c:v>
                </c:pt>
                <c:pt idx="28">
                  <c:v>1.5786965367793031</c:v>
                </c:pt>
                <c:pt idx="29">
                  <c:v>5.4456591074388321</c:v>
                </c:pt>
                <c:pt idx="30">
                  <c:v>12.11943526352778</c:v>
                </c:pt>
                <c:pt idx="31">
                  <c:v>12.94631895812137</c:v>
                </c:pt>
                <c:pt idx="32">
                  <c:v>17.63712622059461</c:v>
                </c:pt>
                <c:pt idx="33">
                  <c:v>5.5012089858617799</c:v>
                </c:pt>
                <c:pt idx="34">
                  <c:v>2.3313548239778421</c:v>
                </c:pt>
                <c:pt idx="35">
                  <c:v>-6.5050547644210104</c:v>
                </c:pt>
                <c:pt idx="36">
                  <c:v>2.8997497990077692</c:v>
                </c:pt>
                <c:pt idx="37">
                  <c:v>3.3101224936118512</c:v>
                </c:pt>
                <c:pt idx="38">
                  <c:v>7.2157311442667922</c:v>
                </c:pt>
                <c:pt idx="39">
                  <c:v>6.5628328344744178</c:v>
                </c:pt>
                <c:pt idx="40">
                  <c:v>11.063331079999999</c:v>
                </c:pt>
                <c:pt idx="41">
                  <c:v>14.58289548521409</c:v>
                </c:pt>
                <c:pt idx="42">
                  <c:v>20.158560321853042</c:v>
                </c:pt>
                <c:pt idx="43">
                  <c:v>15.20025338653322</c:v>
                </c:pt>
                <c:pt idx="44">
                  <c:v>12.10640083593132</c:v>
                </c:pt>
                <c:pt idx="45">
                  <c:v>7.2218263490860393</c:v>
                </c:pt>
                <c:pt idx="46">
                  <c:v>6.4083478977746493</c:v>
                </c:pt>
                <c:pt idx="47">
                  <c:v>11.348979706153351</c:v>
                </c:pt>
                <c:pt idx="48">
                  <c:v>22.000031573033819</c:v>
                </c:pt>
                <c:pt idx="49">
                  <c:v>23.983391874943511</c:v>
                </c:pt>
                <c:pt idx="50">
                  <c:v>19.732082545836619</c:v>
                </c:pt>
                <c:pt idx="51">
                  <c:v>16.154767061302</c:v>
                </c:pt>
                <c:pt idx="52">
                  <c:v>13.9675925348419</c:v>
                </c:pt>
                <c:pt idx="53">
                  <c:v>14.79482640112537</c:v>
                </c:pt>
                <c:pt idx="54">
                  <c:v>25.473746561282638</c:v>
                </c:pt>
                <c:pt idx="55">
                  <c:v>25.382543939604311</c:v>
                </c:pt>
                <c:pt idx="56">
                  <c:v>9.5945428512342712</c:v>
                </c:pt>
                <c:pt idx="57">
                  <c:v>7.7854739495818848</c:v>
                </c:pt>
                <c:pt idx="58">
                  <c:v>10.18587033600258</c:v>
                </c:pt>
                <c:pt idx="59">
                  <c:v>9.0872351582894275</c:v>
                </c:pt>
                <c:pt idx="60">
                  <c:v>21.98027815</c:v>
                </c:pt>
                <c:pt idx="61">
                  <c:v>23.242020112657809</c:v>
                </c:pt>
                <c:pt idx="62">
                  <c:v>6.9293064758651353</c:v>
                </c:pt>
                <c:pt idx="63">
                  <c:v>6.9293704324890166</c:v>
                </c:pt>
                <c:pt idx="64">
                  <c:v>4.1308213099627258</c:v>
                </c:pt>
                <c:pt idx="65">
                  <c:v>3.1668603257892061</c:v>
                </c:pt>
                <c:pt idx="66">
                  <c:v>9.3358031669941983</c:v>
                </c:pt>
                <c:pt idx="67">
                  <c:v>12.147040000000001</c:v>
                </c:pt>
                <c:pt idx="68">
                  <c:v>11.309237182905299</c:v>
                </c:pt>
                <c:pt idx="69">
                  <c:v>14.24376906998884</c:v>
                </c:pt>
                <c:pt idx="70">
                  <c:v>10.95956316933151</c:v>
                </c:pt>
                <c:pt idx="71">
                  <c:v>2.9224895716384118</c:v>
                </c:pt>
                <c:pt idx="72">
                  <c:v>-4.7477723816833468E-2</c:v>
                </c:pt>
                <c:pt idx="73">
                  <c:v>-1.4442789307169279</c:v>
                </c:pt>
                <c:pt idx="74">
                  <c:v>-0.22054283116671269</c:v>
                </c:pt>
                <c:pt idx="75">
                  <c:v>-0.77919771432889284</c:v>
                </c:pt>
                <c:pt idx="76">
                  <c:v>5.0723895754751931</c:v>
                </c:pt>
                <c:pt idx="77">
                  <c:v>4.316541942310665</c:v>
                </c:pt>
                <c:pt idx="78">
                  <c:v>3.0613188487404308</c:v>
                </c:pt>
                <c:pt idx="79">
                  <c:v>11.94131316926706</c:v>
                </c:pt>
                <c:pt idx="80">
                  <c:v>11.03781330391406</c:v>
                </c:pt>
                <c:pt idx="81">
                  <c:v>11.7263805100337</c:v>
                </c:pt>
                <c:pt idx="82">
                  <c:v>16.083165129625979</c:v>
                </c:pt>
                <c:pt idx="83">
                  <c:v>11.48037564956905</c:v>
                </c:pt>
                <c:pt idx="84">
                  <c:v>10.8508448622953</c:v>
                </c:pt>
                <c:pt idx="85">
                  <c:v>8.8955953207857927</c:v>
                </c:pt>
                <c:pt idx="86">
                  <c:v>16.681854062627551</c:v>
                </c:pt>
                <c:pt idx="87">
                  <c:v>2.2323541435965302</c:v>
                </c:pt>
                <c:pt idx="88">
                  <c:v>15.008168166252149</c:v>
                </c:pt>
                <c:pt idx="89">
                  <c:v>6.8198991835305556</c:v>
                </c:pt>
                <c:pt idx="90">
                  <c:v>7.0765513788622343</c:v>
                </c:pt>
                <c:pt idx="91">
                  <c:v>8.0094418456498246</c:v>
                </c:pt>
                <c:pt idx="92">
                  <c:v>7.4600851170000002</c:v>
                </c:pt>
                <c:pt idx="93">
                  <c:v>3.839511656</c:v>
                </c:pt>
                <c:pt idx="94">
                  <c:v>3.1670988200000001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9-4496-A86D-3EBFDD89D8DC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STATS'!$C$112:$CE$112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682C-4F4E-B22D-18F76FD57FD3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STATS'!$C$113:$CE$113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682C-4F4E-B22D-18F76FD57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17197699067090802"/>
          <c:h val="0.20548498609661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STATS'!$A$87</c:f>
              <c:strCache>
                <c:ptCount val="1"/>
                <c:pt idx="0">
                  <c:v>Max drawdown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STATS'!$C$87:$CS$87</c:f>
              <c:numCache>
                <c:formatCode>0.00%</c:formatCode>
                <c:ptCount val="95"/>
                <c:pt idx="0">
                  <c:v>-1.3616699999999749E-2</c:v>
                </c:pt>
                <c:pt idx="1">
                  <c:v>-2.7187966255219031E-2</c:v>
                </c:pt>
                <c:pt idx="2">
                  <c:v>-3.8663704007338338E-2</c:v>
                </c:pt>
                <c:pt idx="3">
                  <c:v>-5.7110131945751472E-2</c:v>
                </c:pt>
                <c:pt idx="4">
                  <c:v>-2.37342370416628E-2</c:v>
                </c:pt>
                <c:pt idx="5">
                  <c:v>-2.5968600000000071E-2</c:v>
                </c:pt>
                <c:pt idx="6">
                  <c:v>-6.608332147292304E-3</c:v>
                </c:pt>
                <c:pt idx="7">
                  <c:v>-2.6502119254081791E-2</c:v>
                </c:pt>
                <c:pt idx="8">
                  <c:v>-1.278997572180386E-2</c:v>
                </c:pt>
                <c:pt idx="9">
                  <c:v>-8.1487919174758998E-3</c:v>
                </c:pt>
                <c:pt idx="10">
                  <c:v>-2.3640092446083931E-5</c:v>
                </c:pt>
                <c:pt idx="11">
                  <c:v>-2.5527279005557869E-3</c:v>
                </c:pt>
                <c:pt idx="12">
                  <c:v>1.0000000000000001E-5</c:v>
                </c:pt>
                <c:pt idx="13">
                  <c:v>-2.847653418178759E-2</c:v>
                </c:pt>
                <c:pt idx="14">
                  <c:v>-2.402616302037831E-2</c:v>
                </c:pt>
                <c:pt idx="15">
                  <c:v>-4.7293099999999977E-2</c:v>
                </c:pt>
                <c:pt idx="16">
                  <c:v>-3.705134031317301E-2</c:v>
                </c:pt>
                <c:pt idx="17">
                  <c:v>-3.6775735140847143E-2</c:v>
                </c:pt>
                <c:pt idx="18">
                  <c:v>-0.14520633160460561</c:v>
                </c:pt>
                <c:pt idx="19">
                  <c:v>-8.6168999999999871E-2</c:v>
                </c:pt>
                <c:pt idx="20">
                  <c:v>-8.1249959546062039E-2</c:v>
                </c:pt>
                <c:pt idx="21">
                  <c:v>-0.1103115600725863</c:v>
                </c:pt>
                <c:pt idx="22">
                  <c:v>-0.18847140000000001</c:v>
                </c:pt>
                <c:pt idx="23">
                  <c:v>-2.2148540029060539E-3</c:v>
                </c:pt>
                <c:pt idx="24">
                  <c:v>-5.6305033819769486E-3</c:v>
                </c:pt>
                <c:pt idx="25">
                  <c:v>-1.7322099254027949E-2</c:v>
                </c:pt>
                <c:pt idx="26">
                  <c:v>-4.5986418695607108E-2</c:v>
                </c:pt>
                <c:pt idx="27">
                  <c:v>-5.5579657399706182E-2</c:v>
                </c:pt>
                <c:pt idx="28">
                  <c:v>-6.6131999999999774E-2</c:v>
                </c:pt>
                <c:pt idx="29">
                  <c:v>-3.1707600000000023E-2</c:v>
                </c:pt>
                <c:pt idx="30">
                  <c:v>-8.2057231922224669E-3</c:v>
                </c:pt>
                <c:pt idx="31">
                  <c:v>-8.4241801292641097E-3</c:v>
                </c:pt>
                <c:pt idx="32">
                  <c:v>-8.6829073534752475E-3</c:v>
                </c:pt>
                <c:pt idx="33">
                  <c:v>-4.4021763852817961E-2</c:v>
                </c:pt>
                <c:pt idx="34">
                  <c:v>-8.2025128331852465E-2</c:v>
                </c:pt>
                <c:pt idx="35">
                  <c:v>-0.20769958401973851</c:v>
                </c:pt>
                <c:pt idx="36">
                  <c:v>-0.10623059999999999</c:v>
                </c:pt>
                <c:pt idx="37">
                  <c:v>-3.7129420753696768E-2</c:v>
                </c:pt>
                <c:pt idx="38">
                  <c:v>-2.870644304825953E-2</c:v>
                </c:pt>
                <c:pt idx="39">
                  <c:v>-4.1634780926001667E-2</c:v>
                </c:pt>
                <c:pt idx="40">
                  <c:v>-1.5207013E-2</c:v>
                </c:pt>
                <c:pt idx="41">
                  <c:v>-1.148472844589583E-2</c:v>
                </c:pt>
                <c:pt idx="42">
                  <c:v>-1.0783100000000019E-2</c:v>
                </c:pt>
                <c:pt idx="43">
                  <c:v>-7.2754635702154723E-3</c:v>
                </c:pt>
                <c:pt idx="44">
                  <c:v>-1.378593060129929E-2</c:v>
                </c:pt>
                <c:pt idx="45">
                  <c:v>-2.8854384869248718E-2</c:v>
                </c:pt>
                <c:pt idx="46">
                  <c:v>-3.5454124457140787E-2</c:v>
                </c:pt>
                <c:pt idx="47">
                  <c:v>-3.3794554366272517E-2</c:v>
                </c:pt>
                <c:pt idx="48">
                  <c:v>-3.9399969898172929E-4</c:v>
                </c:pt>
                <c:pt idx="49" formatCode="0.0000%">
                  <c:v>-9.9999999999999995E-7</c:v>
                </c:pt>
                <c:pt idx="50">
                  <c:v>-4.1346118756374981E-3</c:v>
                </c:pt>
                <c:pt idx="51">
                  <c:v>-3.4329195206216239E-3</c:v>
                </c:pt>
                <c:pt idx="52">
                  <c:v>-1.424131975747019E-2</c:v>
                </c:pt>
                <c:pt idx="53">
                  <c:v>-1.246816762925456E-2</c:v>
                </c:pt>
                <c:pt idx="54">
                  <c:v>-9.4975233263066758E-4</c:v>
                </c:pt>
                <c:pt idx="55">
                  <c:v>-4.2054598263898237E-3</c:v>
                </c:pt>
                <c:pt idx="56">
                  <c:v>-1.3458437764057489E-2</c:v>
                </c:pt>
                <c:pt idx="57">
                  <c:v>-5.778198899431071E-2</c:v>
                </c:pt>
                <c:pt idx="58">
                  <c:v>-4.9436866184971152E-2</c:v>
                </c:pt>
                <c:pt idx="59">
                  <c:v>-2.4844025427762199E-2</c:v>
                </c:pt>
                <c:pt idx="60">
                  <c:v>-7.3609230000000001E-3</c:v>
                </c:pt>
                <c:pt idx="61">
                  <c:v>-6.3010000634815882E-3</c:v>
                </c:pt>
                <c:pt idx="62">
                  <c:v>-3.0542979761490129E-2</c:v>
                </c:pt>
                <c:pt idx="63">
                  <c:v>-3.0531851299955511E-2</c:v>
                </c:pt>
                <c:pt idx="64">
                  <c:v>-7.6373770034194752E-2</c:v>
                </c:pt>
                <c:pt idx="65">
                  <c:v>-5.9170999999999772E-2</c:v>
                </c:pt>
                <c:pt idx="66">
                  <c:v>-2.850999999999999E-2</c:v>
                </c:pt>
                <c:pt idx="67">
                  <c:v>-1.6279999999999999E-2</c:v>
                </c:pt>
                <c:pt idx="68">
                  <c:v>-1.5773147302939081E-2</c:v>
                </c:pt>
                <c:pt idx="69">
                  <c:v>-5.928786873621859E-3</c:v>
                </c:pt>
                <c:pt idx="70">
                  <c:v>-1.0673350734201E-2</c:v>
                </c:pt>
                <c:pt idx="71">
                  <c:v>-8.9502529008210041E-2</c:v>
                </c:pt>
                <c:pt idx="72">
                  <c:v>-0.17449309574503871</c:v>
                </c:pt>
                <c:pt idx="73">
                  <c:v>-0.1119988960587173</c:v>
                </c:pt>
                <c:pt idx="74">
                  <c:v>-0.1250960847420553</c:v>
                </c:pt>
                <c:pt idx="75">
                  <c:v>-9.8123999999999822E-2</c:v>
                </c:pt>
                <c:pt idx="76">
                  <c:v>-5.7875952075599729E-2</c:v>
                </c:pt>
                <c:pt idx="77">
                  <c:v>-5.7898996375692437E-2</c:v>
                </c:pt>
                <c:pt idx="78">
                  <c:v>-6.3181499999999891E-2</c:v>
                </c:pt>
                <c:pt idx="79">
                  <c:v>-1.0276603330954639E-2</c:v>
                </c:pt>
                <c:pt idx="80">
                  <c:v>-9.3102441369669556E-3</c:v>
                </c:pt>
                <c:pt idx="81">
                  <c:v>-9.3599999999997869E-3</c:v>
                </c:pt>
                <c:pt idx="82">
                  <c:v>-4.3452258774797636E-3</c:v>
                </c:pt>
                <c:pt idx="83">
                  <c:v>-1.3048202639514299E-2</c:v>
                </c:pt>
                <c:pt idx="84">
                  <c:v>-1.3735246478537039E-2</c:v>
                </c:pt>
                <c:pt idx="85">
                  <c:v>-1.8740700914023169E-2</c:v>
                </c:pt>
                <c:pt idx="86">
                  <c:v>-1.679248817114882E-3</c:v>
                </c:pt>
                <c:pt idx="87">
                  <c:v>-0.12077374642177691</c:v>
                </c:pt>
                <c:pt idx="88">
                  <c:v>-1.918583579183882E-3</c:v>
                </c:pt>
                <c:pt idx="89">
                  <c:v>-5.2265432863256342E-2</c:v>
                </c:pt>
                <c:pt idx="90">
                  <c:v>-4.8777113820086829E-2</c:v>
                </c:pt>
                <c:pt idx="91">
                  <c:v>-4.322493790303434E-2</c:v>
                </c:pt>
                <c:pt idx="92">
                  <c:v>-4.5402683300000003E-2</c:v>
                </c:pt>
                <c:pt idx="93">
                  <c:v>-4.3992802939999999E-2</c:v>
                </c:pt>
                <c:pt idx="94">
                  <c:v>-6.5069120600000002E-2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6-42F0-A2C4-09979081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6953460931458568"/>
          <c:y val="0.6873355904748083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75323795341035227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STATS'!$A$99</c:f>
              <c:strCache>
                <c:ptCount val="1"/>
                <c:pt idx="0">
                  <c:v>MARKET CONDITION 1
INDEX - MCI = SHARPE/(MDD*DVAR)</c:v>
                </c:pt>
              </c:strCache>
            </c:strRef>
          </c:tx>
          <c:spPr>
            <a:ln w="50800" cap="rnd">
              <a:solidFill>
                <a:schemeClr val="accent6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rgbClr val="00B0F0">
                    <a:alpha val="50000"/>
                  </a:srgbClr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STATS'!$C$99:$CS$99</c:f>
              <c:numCache>
                <c:formatCode>0.00E+00</c:formatCode>
                <c:ptCount val="95"/>
                <c:pt idx="0">
                  <c:v>1.6367646985752149</c:v>
                </c:pt>
                <c:pt idx="1">
                  <c:v>8.1015104767529225E-2</c:v>
                </c:pt>
                <c:pt idx="2">
                  <c:v>5.7301917064805405E-2</c:v>
                </c:pt>
                <c:pt idx="3">
                  <c:v>1.818481804009248E-2</c:v>
                </c:pt>
                <c:pt idx="4">
                  <c:v>0.23165460292214152</c:v>
                </c:pt>
                <c:pt idx="5">
                  <c:v>9.4123933337473709E-2</c:v>
                </c:pt>
                <c:pt idx="6">
                  <c:v>2.0814060577934366</c:v>
                </c:pt>
                <c:pt idx="7">
                  <c:v>8.2233146449383412E-2</c:v>
                </c:pt>
                <c:pt idx="8">
                  <c:v>0.48574327670247885</c:v>
                </c:pt>
                <c:pt idx="9">
                  <c:v>2.2991915012036443</c:v>
                </c:pt>
                <c:pt idx="10">
                  <c:v>1472.1164318165834</c:v>
                </c:pt>
                <c:pt idx="11">
                  <c:v>24.585891381451539</c:v>
                </c:pt>
                <c:pt idx="12">
                  <c:v>14459.957768514194</c:v>
                </c:pt>
                <c:pt idx="13">
                  <c:v>0.1902861317918523</c:v>
                </c:pt>
                <c:pt idx="14">
                  <c:v>6.148533201047824E-2</c:v>
                </c:pt>
                <c:pt idx="15">
                  <c:v>2.6284114055602291E-2</c:v>
                </c:pt>
                <c:pt idx="16">
                  <c:v>5.7788034836737612E-2</c:v>
                </c:pt>
                <c:pt idx="17">
                  <c:v>4.8131323770041388E-2</c:v>
                </c:pt>
                <c:pt idx="18">
                  <c:v>2.7386453152956607E-3</c:v>
                </c:pt>
                <c:pt idx="19">
                  <c:v>6.994095992087424E-3</c:v>
                </c:pt>
                <c:pt idx="20">
                  <c:v>3.5897014272061674E-3</c:v>
                </c:pt>
                <c:pt idx="21">
                  <c:v>1.5572786793432592E-3</c:v>
                </c:pt>
                <c:pt idx="22">
                  <c:v>7.229719835225389E-4</c:v>
                </c:pt>
                <c:pt idx="23">
                  <c:v>79.036433547482318</c:v>
                </c:pt>
                <c:pt idx="24">
                  <c:v>5.9921533929138198</c:v>
                </c:pt>
                <c:pt idx="25">
                  <c:v>0.22858816164788173</c:v>
                </c:pt>
                <c:pt idx="26">
                  <c:v>1.7484377887085175E-2</c:v>
                </c:pt>
                <c:pt idx="27">
                  <c:v>1.3373004858179478E-2</c:v>
                </c:pt>
                <c:pt idx="28">
                  <c:v>2.4560891959066579E-3</c:v>
                </c:pt>
                <c:pt idx="29">
                  <c:v>4.7047854847305788E-2</c:v>
                </c:pt>
                <c:pt idx="30">
                  <c:v>0.5846970369263832</c:v>
                </c:pt>
                <c:pt idx="31">
                  <c:v>0.59101777097447472</c:v>
                </c:pt>
                <c:pt idx="32">
                  <c:v>1.2289838520384297</c:v>
                </c:pt>
                <c:pt idx="33">
                  <c:v>2.3358582536465083E-2</c:v>
                </c:pt>
                <c:pt idx="34">
                  <c:v>2.7278488149953309E-3</c:v>
                </c:pt>
                <c:pt idx="35">
                  <c:v>-2.3415177466680299E-3</c:v>
                </c:pt>
                <c:pt idx="36">
                  <c:v>2.2884885480017139E-3</c:v>
                </c:pt>
                <c:pt idx="37">
                  <c:v>1.112954889849729E-2</c:v>
                </c:pt>
                <c:pt idx="38">
                  <c:v>3.9543402739730317E-2</c:v>
                </c:pt>
                <c:pt idx="39">
                  <c:v>1.3411248162766155E-2</c:v>
                </c:pt>
                <c:pt idx="40">
                  <c:v>0.13708277261304888</c:v>
                </c:pt>
                <c:pt idx="41">
                  <c:v>0.37763556056624031</c:v>
                </c:pt>
                <c:pt idx="42">
                  <c:v>0.91858722442829643</c:v>
                </c:pt>
                <c:pt idx="43">
                  <c:v>0.63451483187063751</c:v>
                </c:pt>
                <c:pt idx="44">
                  <c:v>0.19345433959672931</c:v>
                </c:pt>
                <c:pt idx="45">
                  <c:v>4.5965701379839519E-2</c:v>
                </c:pt>
                <c:pt idx="46">
                  <c:v>3.6714582267812351E-2</c:v>
                </c:pt>
                <c:pt idx="47">
                  <c:v>7.1487875973939116E-2</c:v>
                </c:pt>
                <c:pt idx="48">
                  <c:v>36.844466841230258</c:v>
                </c:pt>
                <c:pt idx="49">
                  <c:v>32107.199160354809</c:v>
                </c:pt>
                <c:pt idx="50">
                  <c:v>3.4202079442971289</c:v>
                </c:pt>
                <c:pt idx="51">
                  <c:v>3.1703710672030052</c:v>
                </c:pt>
                <c:pt idx="52">
                  <c:v>0.29671209164720003</c:v>
                </c:pt>
                <c:pt idx="53">
                  <c:v>0.41901921551033894</c:v>
                </c:pt>
                <c:pt idx="54">
                  <c:v>60.243772125337628</c:v>
                </c:pt>
                <c:pt idx="55">
                  <c:v>6.6737070101110598</c:v>
                </c:pt>
                <c:pt idx="56">
                  <c:v>0.13284416961499682</c:v>
                </c:pt>
                <c:pt idx="57">
                  <c:v>1.6158081173569171E-2</c:v>
                </c:pt>
                <c:pt idx="58">
                  <c:v>2.6181535355841053E-2</c:v>
                </c:pt>
                <c:pt idx="59">
                  <c:v>5.735010661542831E-2</c:v>
                </c:pt>
                <c:pt idx="60">
                  <c:v>2.6148488784741732</c:v>
                </c:pt>
                <c:pt idx="61">
                  <c:v>5.4171566929237436</c:v>
                </c:pt>
                <c:pt idx="62">
                  <c:v>4.2786770263393954E-2</c:v>
                </c:pt>
                <c:pt idx="63">
                  <c:v>4.2820456858805624E-2</c:v>
                </c:pt>
                <c:pt idx="64">
                  <c:v>8.0110795053856248E-3</c:v>
                </c:pt>
                <c:pt idx="65">
                  <c:v>4.6392390300943236E-3</c:v>
                </c:pt>
                <c:pt idx="66">
                  <c:v>9.1382996054572591E-2</c:v>
                </c:pt>
                <c:pt idx="67">
                  <c:v>0.26012760422987036</c:v>
                </c:pt>
                <c:pt idx="68">
                  <c:v>0.21092130250360436</c:v>
                </c:pt>
                <c:pt idx="69">
                  <c:v>1.0775382098236455</c:v>
                </c:pt>
                <c:pt idx="70">
                  <c:v>0.36044102843495235</c:v>
                </c:pt>
                <c:pt idx="71">
                  <c:v>3.8730443560034428E-3</c:v>
                </c:pt>
                <c:pt idx="72">
                  <c:v>-1.9025497097986873E-5</c:v>
                </c:pt>
                <c:pt idx="73">
                  <c:v>-8.5397388890657362E-4</c:v>
                </c:pt>
                <c:pt idx="74">
                  <c:v>-1.2428966621869287E-4</c:v>
                </c:pt>
                <c:pt idx="75">
                  <c:v>-7.5418363818186083E-4</c:v>
                </c:pt>
                <c:pt idx="76">
                  <c:v>1.1445488016343342E-2</c:v>
                </c:pt>
                <c:pt idx="77">
                  <c:v>9.4202300123374643E-3</c:v>
                </c:pt>
                <c:pt idx="78">
                  <c:v>6.5880900457006286E-3</c:v>
                </c:pt>
                <c:pt idx="79">
                  <c:v>0.39817531636298692</c:v>
                </c:pt>
                <c:pt idx="80">
                  <c:v>0.45169271171872655</c:v>
                </c:pt>
                <c:pt idx="81">
                  <c:v>0.41894496176281443</c:v>
                </c:pt>
                <c:pt idx="82">
                  <c:v>2.0956648811629206</c:v>
                </c:pt>
                <c:pt idx="83">
                  <c:v>0.38969176676347211</c:v>
                </c:pt>
                <c:pt idx="84">
                  <c:v>0.30415218184578663</c:v>
                </c:pt>
                <c:pt idx="85">
                  <c:v>0.12895585523996336</c:v>
                </c:pt>
                <c:pt idx="86">
                  <c:v>6.0924108739998912</c:v>
                </c:pt>
                <c:pt idx="87">
                  <c:v>2.1323050280622606E-3</c:v>
                </c:pt>
                <c:pt idx="88">
                  <c:v>2.9616131296349164</c:v>
                </c:pt>
                <c:pt idx="89">
                  <c:v>2.1138667604733326E-2</c:v>
                </c:pt>
                <c:pt idx="90">
                  <c:v>2.2588064604841473E-2</c:v>
                </c:pt>
                <c:pt idx="91">
                  <c:v>2.6198627528578686E-2</c:v>
                </c:pt>
                <c:pt idx="92">
                  <c:v>2.3903339029560679E-2</c:v>
                </c:pt>
                <c:pt idx="93">
                  <c:v>1.3230991243827969E-2</c:v>
                </c:pt>
                <c:pt idx="94">
                  <c:v>6.8046653190637716E-3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C-4365-8BBE-79E540D33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STATS'!$A$86</c:f>
              <c:strCache>
                <c:ptCount val="1"/>
                <c:pt idx="0">
                  <c:v>Stability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STATS'!$C$86:$CS$86</c:f>
              <c:numCache>
                <c:formatCode>0%</c:formatCode>
                <c:ptCount val="95"/>
                <c:pt idx="0">
                  <c:v>0.99493119862330093</c:v>
                </c:pt>
                <c:pt idx="1">
                  <c:v>0.92184425702149064</c:v>
                </c:pt>
                <c:pt idx="2">
                  <c:v>0.86830676306476717</c:v>
                </c:pt>
                <c:pt idx="3">
                  <c:v>0.8985433946680943</c:v>
                </c:pt>
                <c:pt idx="4">
                  <c:v>0.96364780543967099</c:v>
                </c:pt>
                <c:pt idx="5">
                  <c:v>0.95262536086180738</c:v>
                </c:pt>
                <c:pt idx="6">
                  <c:v>0.95672211664722984</c:v>
                </c:pt>
                <c:pt idx="7">
                  <c:v>0.69346252826623422</c:v>
                </c:pt>
                <c:pt idx="8">
                  <c:v>0.81336154580597053</c:v>
                </c:pt>
                <c:pt idx="9">
                  <c:v>0.9720880130975359</c:v>
                </c:pt>
                <c:pt idx="10">
                  <c:v>0.97581139013648932</c:v>
                </c:pt>
                <c:pt idx="11">
                  <c:v>0.98964039767012513</c:v>
                </c:pt>
                <c:pt idx="12">
                  <c:v>0.9916109271799417</c:v>
                </c:pt>
                <c:pt idx="13">
                  <c:v>0.94231778835641755</c:v>
                </c:pt>
                <c:pt idx="14">
                  <c:v>0.87758961743798725</c:v>
                </c:pt>
                <c:pt idx="15">
                  <c:v>0.92962638995169455</c:v>
                </c:pt>
                <c:pt idx="16">
                  <c:v>0.93734653666525003</c:v>
                </c:pt>
                <c:pt idx="17">
                  <c:v>0.85389701644570459</c:v>
                </c:pt>
                <c:pt idx="18">
                  <c:v>4.4959109347696598E-2</c:v>
                </c:pt>
                <c:pt idx="19">
                  <c:v>0.83937751228349877</c:v>
                </c:pt>
                <c:pt idx="20">
                  <c:v>8.1137070983420337E-2</c:v>
                </c:pt>
                <c:pt idx="21">
                  <c:v>0.21692543910125781</c:v>
                </c:pt>
                <c:pt idx="22">
                  <c:v>0.70729099109574944</c:v>
                </c:pt>
                <c:pt idx="23">
                  <c:v>0.97002240121355088</c:v>
                </c:pt>
                <c:pt idx="24">
                  <c:v>0.96690479661684303</c:v>
                </c:pt>
                <c:pt idx="25">
                  <c:v>0.94710337915653442</c:v>
                </c:pt>
                <c:pt idx="26">
                  <c:v>0.66491005078689469</c:v>
                </c:pt>
                <c:pt idx="27">
                  <c:v>9.3385548803242863E-3</c:v>
                </c:pt>
                <c:pt idx="28">
                  <c:v>0.41172767227576701</c:v>
                </c:pt>
                <c:pt idx="29">
                  <c:v>0.87128558902462638</c:v>
                </c:pt>
                <c:pt idx="30">
                  <c:v>0.93310314103731773</c:v>
                </c:pt>
                <c:pt idx="31">
                  <c:v>0.97194652336486731</c:v>
                </c:pt>
                <c:pt idx="32">
                  <c:v>0.97489166226504165</c:v>
                </c:pt>
                <c:pt idx="33">
                  <c:v>0.73916333600290052</c:v>
                </c:pt>
                <c:pt idx="34">
                  <c:v>9.5937816619500009E-3</c:v>
                </c:pt>
                <c:pt idx="35">
                  <c:v>0.81103649117350363</c:v>
                </c:pt>
                <c:pt idx="36">
                  <c:v>9.2209374292712587E-2</c:v>
                </c:pt>
                <c:pt idx="37">
                  <c:v>0.65690141309317429</c:v>
                </c:pt>
                <c:pt idx="38">
                  <c:v>0.85783262083059653</c:v>
                </c:pt>
                <c:pt idx="39">
                  <c:v>0.84465169470357571</c:v>
                </c:pt>
                <c:pt idx="40">
                  <c:v>0.86988125999999999</c:v>
                </c:pt>
                <c:pt idx="41">
                  <c:v>0.86805521414276721</c:v>
                </c:pt>
                <c:pt idx="42">
                  <c:v>0.98412039805767837</c:v>
                </c:pt>
                <c:pt idx="43">
                  <c:v>0.93080540539273315</c:v>
                </c:pt>
                <c:pt idx="44">
                  <c:v>0.92657072454467715</c:v>
                </c:pt>
                <c:pt idx="45">
                  <c:v>0.50271809366901721</c:v>
                </c:pt>
                <c:pt idx="46">
                  <c:v>0.67366225223986831</c:v>
                </c:pt>
                <c:pt idx="47">
                  <c:v>0.8454544364681813</c:v>
                </c:pt>
                <c:pt idx="48">
                  <c:v>0.94261761505047592</c:v>
                </c:pt>
                <c:pt idx="49">
                  <c:v>0.98375491544682281</c:v>
                </c:pt>
                <c:pt idx="50">
                  <c:v>0.97658979502895849</c:v>
                </c:pt>
                <c:pt idx="51">
                  <c:v>0.96694092363679818</c:v>
                </c:pt>
                <c:pt idx="52">
                  <c:v>0.90946979136802686</c:v>
                </c:pt>
                <c:pt idx="53">
                  <c:v>0.94702229363703105</c:v>
                </c:pt>
                <c:pt idx="54">
                  <c:v>0.98593765582471093</c:v>
                </c:pt>
                <c:pt idx="55">
                  <c:v>0.98100627851533995</c:v>
                </c:pt>
                <c:pt idx="56">
                  <c:v>0.94666351163917839</c:v>
                </c:pt>
                <c:pt idx="57">
                  <c:v>0.91841122729149571</c:v>
                </c:pt>
                <c:pt idx="58">
                  <c:v>0.85781839893255485</c:v>
                </c:pt>
                <c:pt idx="59">
                  <c:v>0.82345296094117837</c:v>
                </c:pt>
                <c:pt idx="60">
                  <c:v>0.97126886599999995</c:v>
                </c:pt>
                <c:pt idx="61" formatCode="0.0%">
                  <c:v>0.97171208838607703</c:v>
                </c:pt>
                <c:pt idx="62" formatCode="0.0%">
                  <c:v>0.78848133868998405</c:v>
                </c:pt>
                <c:pt idx="63" formatCode="0.0%">
                  <c:v>0.78839316247311009</c:v>
                </c:pt>
                <c:pt idx="64" formatCode="0.0%">
                  <c:v>4.7019722049955109E-2</c:v>
                </c:pt>
                <c:pt idx="65" formatCode="0.0%">
                  <c:v>0.59715915067052838</c:v>
                </c:pt>
                <c:pt idx="66" formatCode="0.0%">
                  <c:v>0.85962374246614914</c:v>
                </c:pt>
                <c:pt idx="67" formatCode="0.0%">
                  <c:v>0.92992699999999995</c:v>
                </c:pt>
                <c:pt idx="68" formatCode="0.0%">
                  <c:v>0.94023531671999028</c:v>
                </c:pt>
                <c:pt idx="69" formatCode="0.0%">
                  <c:v>0.94821281452481287</c:v>
                </c:pt>
                <c:pt idx="70" formatCode="0.0%">
                  <c:v>0.94014122294862534</c:v>
                </c:pt>
                <c:pt idx="71" formatCode="0.0%">
                  <c:v>0.1576252058769281</c:v>
                </c:pt>
                <c:pt idx="72" formatCode="0.0%">
                  <c:v>0.18258357825860261</c:v>
                </c:pt>
                <c:pt idx="73" formatCode="0.0%">
                  <c:v>0.1869132005383641</c:v>
                </c:pt>
                <c:pt idx="74" formatCode="0.0%">
                  <c:v>0.31135402317045152</c:v>
                </c:pt>
                <c:pt idx="75" formatCode="0.0%">
                  <c:v>5.8523649626310147E-2</c:v>
                </c:pt>
                <c:pt idx="76" formatCode="0.0%">
                  <c:v>0.37314406480340162</c:v>
                </c:pt>
                <c:pt idx="77" formatCode="0.0%">
                  <c:v>0.57959596702354677</c:v>
                </c:pt>
                <c:pt idx="78" formatCode="0.0%">
                  <c:v>0.89193143737894853</c:v>
                </c:pt>
                <c:pt idx="79" formatCode="0.0%">
                  <c:v>0.95104514981382815</c:v>
                </c:pt>
                <c:pt idx="80" formatCode="0.0%">
                  <c:v>0.9244416050369535</c:v>
                </c:pt>
                <c:pt idx="81" formatCode="0.0%">
                  <c:v>0.90207084141300464</c:v>
                </c:pt>
                <c:pt idx="82" formatCode="0.0%">
                  <c:v>0.92028657906693945</c:v>
                </c:pt>
                <c:pt idx="83" formatCode="0.0%">
                  <c:v>0.90286659957878401</c:v>
                </c:pt>
                <c:pt idx="84" formatCode="0.0%">
                  <c:v>0.9472958501432146</c:v>
                </c:pt>
                <c:pt idx="85" formatCode="0.0%">
                  <c:v>0.94041983121081973</c:v>
                </c:pt>
                <c:pt idx="86" formatCode="0.0%">
                  <c:v>0.9691512470686281</c:v>
                </c:pt>
                <c:pt idx="87" formatCode="0.0%">
                  <c:v>0.45667822507869821</c:v>
                </c:pt>
                <c:pt idx="88" formatCode="0.0%">
                  <c:v>0.95334984174290049</c:v>
                </c:pt>
                <c:pt idx="89" formatCode="0.0%">
                  <c:v>0.74879163555201989</c:v>
                </c:pt>
                <c:pt idx="90" formatCode="0.0%">
                  <c:v>0.61083347790453568</c:v>
                </c:pt>
                <c:pt idx="91" formatCode="0.0%">
                  <c:v>0.56018721309062847</c:v>
                </c:pt>
                <c:pt idx="92" formatCode="0.0%">
                  <c:v>0.6971479209</c:v>
                </c:pt>
                <c:pt idx="93" formatCode="0.0%">
                  <c:v>0.71291341610000003</c:v>
                </c:pt>
                <c:pt idx="94" formatCode="0.0%">
                  <c:v>1.736313079E-2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0-40C0-AE61-93F2530E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5010455290014324"/>
          <c:y val="1.6950170037943413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45373059980804E-2"/>
          <c:y val="9.3871996776328889E-2"/>
          <c:w val="0.86416061686383849"/>
          <c:h val="0.78202343217780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STATS'!$A$93</c:f>
              <c:strCache>
                <c:ptCount val="1"/>
                <c:pt idx="0">
                  <c:v>Daily value at risk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0325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STATS'!$C$93:$CS$93</c:f>
              <c:numCache>
                <c:formatCode>0.00%</c:formatCode>
                <c:ptCount val="95"/>
                <c:pt idx="0">
                  <c:v>-6.3056385066788609E-3</c:v>
                </c:pt>
                <c:pt idx="1">
                  <c:v>-2.8051421196902751E-2</c:v>
                </c:pt>
                <c:pt idx="2">
                  <c:v>-3.1355006227510807E-2</c:v>
                </c:pt>
                <c:pt idx="3">
                  <c:v>-5.4973822683282991E-2</c:v>
                </c:pt>
                <c:pt idx="4">
                  <c:v>-1.7355830910751071E-2</c:v>
                </c:pt>
                <c:pt idx="5">
                  <c:v>-3.4470507255300098E-2</c:v>
                </c:pt>
                <c:pt idx="6">
                  <c:v>-8.2353906914893662E-3</c:v>
                </c:pt>
                <c:pt idx="7">
                  <c:v>-2.940543981545218E-2</c:v>
                </c:pt>
                <c:pt idx="8">
                  <c:v>-1.2723595131250161E-2</c:v>
                </c:pt>
                <c:pt idx="9">
                  <c:v>-7.1477003721671789E-3</c:v>
                </c:pt>
                <c:pt idx="10">
                  <c:v>-4.1488658026348794E-3</c:v>
                </c:pt>
                <c:pt idx="11">
                  <c:v>-2.7068023004691889E-3</c:v>
                </c:pt>
                <c:pt idx="12">
                  <c:v>1.4582741778086279E-3</c:v>
                </c:pt>
                <c:pt idx="13">
                  <c:v>-1.840182502377662E-2</c:v>
                </c:pt>
                <c:pt idx="14">
                  <c:v>-4.0803604870123619E-2</c:v>
                </c:pt>
                <c:pt idx="15">
                  <c:v>-5.5447853620671381E-2</c:v>
                </c:pt>
                <c:pt idx="16">
                  <c:v>-2.9066187771706421E-2</c:v>
                </c:pt>
                <c:pt idx="17">
                  <c:v>-3.5009853444877982E-2</c:v>
                </c:pt>
                <c:pt idx="18">
                  <c:v>-6.9148678599666932E-2</c:v>
                </c:pt>
                <c:pt idx="19">
                  <c:v>-5.5130158993421878E-2</c:v>
                </c:pt>
                <c:pt idx="20">
                  <c:v>-4.9159579026778193E-2</c:v>
                </c:pt>
                <c:pt idx="21">
                  <c:v>-0.121808479981171</c:v>
                </c:pt>
                <c:pt idx="22">
                  <c:v>-0.18928549202146161</c:v>
                </c:pt>
                <c:pt idx="23">
                  <c:v>-9.8720496231981258E-4</c:v>
                </c:pt>
                <c:pt idx="24">
                  <c:v>-4.4337415450499719E-3</c:v>
                </c:pt>
                <c:pt idx="25">
                  <c:v>-1.9526928614742291E-2</c:v>
                </c:pt>
                <c:pt idx="26">
                  <c:v>-4.910566139812382E-2</c:v>
                </c:pt>
                <c:pt idx="27">
                  <c:v>-2.9700902823762532E-2</c:v>
                </c:pt>
                <c:pt idx="28">
                  <c:v>-5.8316857714412328E-2</c:v>
                </c:pt>
                <c:pt idx="29">
                  <c:v>-2.1902742860168242E-2</c:v>
                </c:pt>
                <c:pt idx="30">
                  <c:v>-1.515604471961445E-2</c:v>
                </c:pt>
                <c:pt idx="31">
                  <c:v>-1.5601608249475599E-2</c:v>
                </c:pt>
                <c:pt idx="32">
                  <c:v>-9.9167126603610795E-3</c:v>
                </c:pt>
                <c:pt idx="33">
                  <c:v>-3.2099293168748502E-2</c:v>
                </c:pt>
                <c:pt idx="34">
                  <c:v>-6.2516176934561574E-2</c:v>
                </c:pt>
                <c:pt idx="35">
                  <c:v>-8.0254450793383697E-2</c:v>
                </c:pt>
                <c:pt idx="36">
                  <c:v>-7.1567096727317092E-2</c:v>
                </c:pt>
                <c:pt idx="37">
                  <c:v>-4.806174998935997E-2</c:v>
                </c:pt>
                <c:pt idx="38">
                  <c:v>-3.8139779002201252E-2</c:v>
                </c:pt>
                <c:pt idx="39">
                  <c:v>-7.0520780454131543E-2</c:v>
                </c:pt>
                <c:pt idx="40">
                  <c:v>-3.1842734999999997E-2</c:v>
                </c:pt>
                <c:pt idx="41">
                  <c:v>-2.0174435858025318E-2</c:v>
                </c:pt>
                <c:pt idx="42">
                  <c:v>-1.2210873415957991E-2</c:v>
                </c:pt>
                <c:pt idx="43">
                  <c:v>-1.9756027832837451E-2</c:v>
                </c:pt>
                <c:pt idx="44">
                  <c:v>-2.7236527403784749E-2</c:v>
                </c:pt>
                <c:pt idx="45">
                  <c:v>-3.2670259215038369E-2</c:v>
                </c:pt>
                <c:pt idx="46">
                  <c:v>-2.9538740602325631E-2</c:v>
                </c:pt>
                <c:pt idx="47">
                  <c:v>-2.818570824788192E-2</c:v>
                </c:pt>
                <c:pt idx="48">
                  <c:v>-9.0929831858839669E-3</c:v>
                </c:pt>
                <c:pt idx="49">
                  <c:v>-4.4818718235424826E-3</c:v>
                </c:pt>
                <c:pt idx="50">
                  <c:v>-8.3721483434486821E-3</c:v>
                </c:pt>
                <c:pt idx="51">
                  <c:v>-8.9059085736867879E-3</c:v>
                </c:pt>
                <c:pt idx="52">
                  <c:v>-1.9832950357970211E-2</c:v>
                </c:pt>
                <c:pt idx="53">
                  <c:v>-1.6991219566280261E-2</c:v>
                </c:pt>
                <c:pt idx="54">
                  <c:v>-2.6712931352508638E-3</c:v>
                </c:pt>
                <c:pt idx="55">
                  <c:v>-5.4263246330213642E-3</c:v>
                </c:pt>
                <c:pt idx="56">
                  <c:v>-3.2198703745492607E-2</c:v>
                </c:pt>
                <c:pt idx="57">
                  <c:v>-5.0032710757858617E-2</c:v>
                </c:pt>
                <c:pt idx="58">
                  <c:v>-4.7217539217114302E-2</c:v>
                </c:pt>
                <c:pt idx="59">
                  <c:v>-3.8267212013124552E-2</c:v>
                </c:pt>
                <c:pt idx="60">
                  <c:v>-6.8518140000000003E-3</c:v>
                </c:pt>
                <c:pt idx="61">
                  <c:v>-4.0854908407587124E-3</c:v>
                </c:pt>
                <c:pt idx="62">
                  <c:v>-3.1814134360877461E-2</c:v>
                </c:pt>
                <c:pt idx="63">
                  <c:v>-3.1800986604051222E-2</c:v>
                </c:pt>
                <c:pt idx="64">
                  <c:v>-4.0509080750266213E-2</c:v>
                </c:pt>
                <c:pt idx="65">
                  <c:v>-6.9218869364786662E-2</c:v>
                </c:pt>
                <c:pt idx="66">
                  <c:v>-2.1500092435678572E-2</c:v>
                </c:pt>
                <c:pt idx="67">
                  <c:v>-1.721E-2</c:v>
                </c:pt>
                <c:pt idx="68">
                  <c:v>-2.039603549398954E-2</c:v>
                </c:pt>
                <c:pt idx="69">
                  <c:v>-1.33775830651339E-2</c:v>
                </c:pt>
                <c:pt idx="70">
                  <c:v>-1.7092653687330619E-2</c:v>
                </c:pt>
                <c:pt idx="71">
                  <c:v>-5.0584381327138481E-2</c:v>
                </c:pt>
                <c:pt idx="72">
                  <c:v>-8.5807822182317195E-2</c:v>
                </c:pt>
                <c:pt idx="73">
                  <c:v>-9.0603295034984752E-2</c:v>
                </c:pt>
                <c:pt idx="74">
                  <c:v>-8.510703423985734E-2</c:v>
                </c:pt>
                <c:pt idx="75">
                  <c:v>-6.3175191964898597E-2</c:v>
                </c:pt>
                <c:pt idx="76">
                  <c:v>-4.594427347909838E-2</c:v>
                </c:pt>
                <c:pt idx="77">
                  <c:v>-4.7484806522322502E-2</c:v>
                </c:pt>
                <c:pt idx="78">
                  <c:v>-4.4127605007102708E-2</c:v>
                </c:pt>
                <c:pt idx="79">
                  <c:v>-1.750972846900151E-2</c:v>
                </c:pt>
                <c:pt idx="80">
                  <c:v>-1.574817172848848E-2</c:v>
                </c:pt>
                <c:pt idx="81">
                  <c:v>-1.7942477579216728E-2</c:v>
                </c:pt>
                <c:pt idx="82">
                  <c:v>-1.059713772082446E-2</c:v>
                </c:pt>
                <c:pt idx="83">
                  <c:v>-1.354675967209598E-2</c:v>
                </c:pt>
                <c:pt idx="84">
                  <c:v>-1.558430399626996E-2</c:v>
                </c:pt>
                <c:pt idx="85">
                  <c:v>-2.208510011424003E-2</c:v>
                </c:pt>
                <c:pt idx="86">
                  <c:v>-9.7834342866334467E-3</c:v>
                </c:pt>
                <c:pt idx="87">
                  <c:v>-5.2010673040538802E-2</c:v>
                </c:pt>
                <c:pt idx="88">
                  <c:v>-1.5847833064481742E-2</c:v>
                </c:pt>
                <c:pt idx="89">
                  <c:v>-3.7037105934302317E-2</c:v>
                </c:pt>
                <c:pt idx="90">
                  <c:v>-3.853699034300969E-2</c:v>
                </c:pt>
                <c:pt idx="91">
                  <c:v>-4.2436600308782657E-2</c:v>
                </c:pt>
                <c:pt idx="92">
                  <c:v>-4.1243445689999998E-2</c:v>
                </c:pt>
                <c:pt idx="93">
                  <c:v>-3.9577943609999999E-2</c:v>
                </c:pt>
                <c:pt idx="94">
                  <c:v>-4.2917178039999997E-2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2-48AA-A6E9-F571AAD3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8352649375793194E-2"/>
          <c:y val="0.54555324794750604"/>
          <c:w val="0.2561428746305755"/>
          <c:h val="0.30670506041560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13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479913</xdr:colOff>
      <xdr:row>151</xdr:row>
      <xdr:rowOff>39925</xdr:rowOff>
    </xdr:from>
    <xdr:to>
      <xdr:col>62</xdr:col>
      <xdr:colOff>58614</xdr:colOff>
      <xdr:row>189</xdr:row>
      <xdr:rowOff>175847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780084</xdr:colOff>
      <xdr:row>114</xdr:row>
      <xdr:rowOff>287381</xdr:rowOff>
    </xdr:from>
    <xdr:to>
      <xdr:col>42</xdr:col>
      <xdr:colOff>351692</xdr:colOff>
      <xdr:row>151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691428</xdr:colOff>
      <xdr:row>187</xdr:row>
      <xdr:rowOff>263028</xdr:rowOff>
    </xdr:from>
    <xdr:to>
      <xdr:col>22</xdr:col>
      <xdr:colOff>636395</xdr:colOff>
      <xdr:row>225</xdr:row>
      <xdr:rowOff>212133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752710</xdr:colOff>
      <xdr:row>189</xdr:row>
      <xdr:rowOff>33417</xdr:rowOff>
    </xdr:from>
    <xdr:to>
      <xdr:col>42</xdr:col>
      <xdr:colOff>309824</xdr:colOff>
      <xdr:row>225</xdr:row>
      <xdr:rowOff>277446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733665</xdr:colOff>
      <xdr:row>151</xdr:row>
      <xdr:rowOff>58291</xdr:rowOff>
    </xdr:from>
    <xdr:to>
      <xdr:col>22</xdr:col>
      <xdr:colOff>636395</xdr:colOff>
      <xdr:row>187</xdr:row>
      <xdr:rowOff>61931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147172</xdr:colOff>
      <xdr:row>152</xdr:row>
      <xdr:rowOff>17151</xdr:rowOff>
    </xdr:from>
    <xdr:to>
      <xdr:col>97</xdr:col>
      <xdr:colOff>962967</xdr:colOff>
      <xdr:row>189</xdr:row>
      <xdr:rowOff>175846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176216</xdr:colOff>
      <xdr:row>115</xdr:row>
      <xdr:rowOff>243543</xdr:rowOff>
    </xdr:from>
    <xdr:to>
      <xdr:col>97</xdr:col>
      <xdr:colOff>1126253</xdr:colOff>
      <xdr:row>150</xdr:row>
      <xdr:rowOff>284704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469103</xdr:colOff>
      <xdr:row>115</xdr:row>
      <xdr:rowOff>3853</xdr:rowOff>
    </xdr:from>
    <xdr:to>
      <xdr:col>62</xdr:col>
      <xdr:colOff>55824</xdr:colOff>
      <xdr:row>150</xdr:row>
      <xdr:rowOff>175847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456100</xdr:colOff>
      <xdr:row>189</xdr:row>
      <xdr:rowOff>219863</xdr:rowOff>
    </xdr:from>
    <xdr:to>
      <xdr:col>62</xdr:col>
      <xdr:colOff>24072</xdr:colOff>
      <xdr:row>225</xdr:row>
      <xdr:rowOff>277447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762000</xdr:colOff>
      <xdr:row>151</xdr:row>
      <xdr:rowOff>56841</xdr:rowOff>
    </xdr:from>
    <xdr:to>
      <xdr:col>42</xdr:col>
      <xdr:colOff>337038</xdr:colOff>
      <xdr:row>188</xdr:row>
      <xdr:rowOff>234464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706050</xdr:colOff>
      <xdr:row>114</xdr:row>
      <xdr:rowOff>246025</xdr:rowOff>
    </xdr:from>
    <xdr:to>
      <xdr:col>22</xdr:col>
      <xdr:colOff>654538</xdr:colOff>
      <xdr:row>151</xdr:row>
      <xdr:rowOff>5673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100729</xdr:colOff>
      <xdr:row>189</xdr:row>
      <xdr:rowOff>269284</xdr:rowOff>
    </xdr:from>
    <xdr:to>
      <xdr:col>97</xdr:col>
      <xdr:colOff>1086338</xdr:colOff>
      <xdr:row>225</xdr:row>
      <xdr:rowOff>226647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108058</xdr:colOff>
      <xdr:row>28</xdr:row>
      <xdr:rowOff>88043</xdr:rowOff>
    </xdr:from>
    <xdr:to>
      <xdr:col>19</xdr:col>
      <xdr:colOff>63235</xdr:colOff>
      <xdr:row>61</xdr:row>
      <xdr:rowOff>65632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DA297FC-2303-5FB2-DA89-04E45D106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100853</xdr:colOff>
      <xdr:row>28</xdr:row>
      <xdr:rowOff>112058</xdr:rowOff>
    </xdr:from>
    <xdr:to>
      <xdr:col>27</xdr:col>
      <xdr:colOff>155257</xdr:colOff>
      <xdr:row>58</xdr:row>
      <xdr:rowOff>145676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5B94466F-8BB1-0A86-394F-A1F76FC08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226118" y="4874558"/>
          <a:ext cx="8447610" cy="4986618"/>
        </a:xfrm>
        <a:prstGeom prst="rect">
          <a:avLst/>
        </a:prstGeom>
      </xdr:spPr>
    </xdr:pic>
    <xdr:clientData/>
  </xdr:twoCellAnchor>
  <xdr:twoCellAnchor editAs="oneCell">
    <xdr:from>
      <xdr:col>27</xdr:col>
      <xdr:colOff>941292</xdr:colOff>
      <xdr:row>56</xdr:row>
      <xdr:rowOff>112060</xdr:rowOff>
    </xdr:from>
    <xdr:to>
      <xdr:col>37</xdr:col>
      <xdr:colOff>526677</xdr:colOff>
      <xdr:row>79</xdr:row>
      <xdr:rowOff>128397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A4723EA7-2FC6-8ABD-D22D-E48320CC2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459763" y="9065560"/>
          <a:ext cx="5983943" cy="4397837"/>
        </a:xfrm>
        <a:prstGeom prst="rect">
          <a:avLst/>
        </a:prstGeom>
      </xdr:spPr>
    </xdr:pic>
    <xdr:clientData/>
  </xdr:twoCellAnchor>
  <xdr:twoCellAnchor editAs="oneCell">
    <xdr:from>
      <xdr:col>28</xdr:col>
      <xdr:colOff>11206</xdr:colOff>
      <xdr:row>27</xdr:row>
      <xdr:rowOff>112058</xdr:rowOff>
    </xdr:from>
    <xdr:to>
      <xdr:col>37</xdr:col>
      <xdr:colOff>548131</xdr:colOff>
      <xdr:row>53</xdr:row>
      <xdr:rowOff>2042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85373F1A-EDDD-B568-4DA4-9CADE3402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482177" y="4684058"/>
          <a:ext cx="5982983" cy="4080984"/>
        </a:xfrm>
        <a:prstGeom prst="rect">
          <a:avLst/>
        </a:prstGeom>
      </xdr:spPr>
    </xdr:pic>
    <xdr:clientData/>
  </xdr:twoCellAnchor>
  <xdr:twoCellAnchor editAs="oneCell">
    <xdr:from>
      <xdr:col>37</xdr:col>
      <xdr:colOff>515472</xdr:colOff>
      <xdr:row>27</xdr:row>
      <xdr:rowOff>96440</xdr:rowOff>
    </xdr:from>
    <xdr:to>
      <xdr:col>47</xdr:col>
      <xdr:colOff>40125</xdr:colOff>
      <xdr:row>55</xdr:row>
      <xdr:rowOff>168088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2172DC5B-129A-9D53-9E69-122CD0B93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432501" y="4668440"/>
          <a:ext cx="5575830" cy="4643648"/>
        </a:xfrm>
        <a:prstGeom prst="rect">
          <a:avLst/>
        </a:prstGeom>
      </xdr:spPr>
    </xdr:pic>
    <xdr:clientData/>
  </xdr:twoCellAnchor>
  <xdr:twoCellAnchor editAs="oneCell">
    <xdr:from>
      <xdr:col>37</xdr:col>
      <xdr:colOff>537884</xdr:colOff>
      <xdr:row>57</xdr:row>
      <xdr:rowOff>190358</xdr:rowOff>
    </xdr:from>
    <xdr:to>
      <xdr:col>47</xdr:col>
      <xdr:colOff>100853</xdr:colOff>
      <xdr:row>81</xdr:row>
      <xdr:rowOff>33617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30A323FD-C648-0443-0FF4-56629F5BE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454913" y="9334358"/>
          <a:ext cx="5614146" cy="4415259"/>
        </a:xfrm>
        <a:prstGeom prst="rect">
          <a:avLst/>
        </a:prstGeom>
      </xdr:spPr>
    </xdr:pic>
    <xdr:clientData/>
  </xdr:twoCellAnchor>
  <xdr:twoCellAnchor editAs="oneCell">
    <xdr:from>
      <xdr:col>47</xdr:col>
      <xdr:colOff>50183</xdr:colOff>
      <xdr:row>34</xdr:row>
      <xdr:rowOff>123264</xdr:rowOff>
    </xdr:from>
    <xdr:to>
      <xdr:col>54</xdr:col>
      <xdr:colOff>133184</xdr:colOff>
      <xdr:row>47</xdr:row>
      <xdr:rowOff>168088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3927ABE9-C7D5-85C9-7849-323466022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7018389" y="5266764"/>
          <a:ext cx="4318824" cy="25213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212911</xdr:colOff>
      <xdr:row>23</xdr:row>
      <xdr:rowOff>190499</xdr:rowOff>
    </xdr:from>
    <xdr:to>
      <xdr:col>18</xdr:col>
      <xdr:colOff>336176</xdr:colOff>
      <xdr:row>45</xdr:row>
      <xdr:rowOff>89647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59A5683-694B-476E-8D5E-E20680C14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22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1AEEE23-0405-4BDA-8466-D4B90FDE69D6}">
  <we:reference id="wa200006009" version="1.0.1.6" store="tr-TR" storeType="OMEX"/>
  <we:alternateReferences>
    <we:reference id="wa200006009" version="1.0.1.6" store="wa20000600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2835"/>
  <sheetViews>
    <sheetView topLeftCell="BH45" zoomScale="25" zoomScaleNormal="25" workbookViewId="0">
      <selection activeCell="DE102" sqref="DE102"/>
    </sheetView>
  </sheetViews>
  <sheetFormatPr defaultColWidth="11.85546875" defaultRowHeight="18.75" x14ac:dyDescent="0.3"/>
  <cols>
    <col min="1" max="1" width="46.28515625" style="33" bestFit="1" customWidth="1"/>
    <col min="2" max="2" width="18.42578125" style="33" bestFit="1" customWidth="1"/>
    <col min="3" max="3" width="20.7109375" style="33" bestFit="1" customWidth="1"/>
    <col min="4" max="5" width="16.28515625" style="33" bestFit="1" customWidth="1"/>
    <col min="6" max="6" width="14.42578125" style="33" bestFit="1" customWidth="1"/>
    <col min="7" max="9" width="16.28515625" style="33" bestFit="1" customWidth="1"/>
    <col min="10" max="11" width="14.42578125" style="33" bestFit="1" customWidth="1"/>
    <col min="12" max="12" width="16.28515625" style="33" bestFit="1" customWidth="1"/>
    <col min="13" max="13" width="17.28515625" style="33" bestFit="1" customWidth="1"/>
    <col min="14" max="14" width="16.28515625" style="33" bestFit="1" customWidth="1"/>
    <col min="15" max="15" width="15.28515625" style="33" bestFit="1" customWidth="1"/>
    <col min="16" max="18" width="16.28515625" style="33" bestFit="1" customWidth="1"/>
    <col min="19" max="20" width="14.42578125" style="33" bestFit="1" customWidth="1"/>
    <col min="21" max="21" width="16.28515625" style="49" bestFit="1" customWidth="1"/>
    <col min="22" max="22" width="16.28515625" style="33" bestFit="1" customWidth="1"/>
    <col min="23" max="23" width="14.42578125" style="33" bestFit="1" customWidth="1"/>
    <col min="24" max="25" width="16.28515625" style="33" bestFit="1" customWidth="1"/>
    <col min="26" max="26" width="14.42578125" style="49" bestFit="1" customWidth="1"/>
    <col min="27" max="27" width="14.42578125" style="33" bestFit="1" customWidth="1"/>
    <col min="28" max="28" width="16.28515625" style="33" bestFit="1" customWidth="1"/>
    <col min="29" max="29" width="16.28515625" style="49" bestFit="1" customWidth="1"/>
    <col min="30" max="30" width="16.28515625" style="33" bestFit="1" customWidth="1"/>
    <col min="31" max="32" width="14.42578125" style="33" bestFit="1" customWidth="1"/>
    <col min="33" max="33" width="16.28515625" style="49" bestFit="1" customWidth="1"/>
    <col min="34" max="35" width="16.28515625" style="33" bestFit="1" customWidth="1"/>
    <col min="36" max="36" width="16.28515625" style="49" bestFit="1" customWidth="1"/>
    <col min="37" max="38" width="14.42578125" style="33" bestFit="1" customWidth="1"/>
    <col min="39" max="39" width="23.140625" style="33" bestFit="1" customWidth="1"/>
    <col min="40" max="40" width="16.28515625" style="71" bestFit="1" customWidth="1"/>
    <col min="41" max="43" width="16.28515625" style="33" bestFit="1" customWidth="1"/>
    <col min="44" max="44" width="21.85546875" style="33" customWidth="1"/>
    <col min="45" max="48" width="16.28515625" style="33" bestFit="1" customWidth="1"/>
    <col min="49" max="49" width="20.28515625" style="33" customWidth="1"/>
    <col min="50" max="50" width="14.42578125" style="33" bestFit="1" customWidth="1"/>
    <col min="51" max="53" width="16.28515625" style="33" bestFit="1" customWidth="1"/>
    <col min="54" max="54" width="18.5703125" style="33" bestFit="1" customWidth="1"/>
    <col min="55" max="55" width="16.42578125" style="33" bestFit="1" customWidth="1"/>
    <col min="56" max="57" width="14.42578125" style="33" bestFit="1" customWidth="1"/>
    <col min="58" max="58" width="16.28515625" style="71" bestFit="1" customWidth="1"/>
    <col min="59" max="61" width="16.28515625" style="33" bestFit="1" customWidth="1"/>
    <col min="62" max="63" width="14.42578125" style="33" bestFit="1" customWidth="1"/>
    <col min="64" max="64" width="18.28515625" style="33" bestFit="1" customWidth="1"/>
    <col min="65" max="69" width="16.28515625" style="33" bestFit="1" customWidth="1"/>
    <col min="70" max="72" width="14.42578125" style="33" bestFit="1" customWidth="1"/>
    <col min="73" max="73" width="16.28515625" style="49" bestFit="1" customWidth="1"/>
    <col min="74" max="77" width="16.28515625" style="33" bestFit="1" customWidth="1"/>
    <col min="78" max="79" width="14.42578125" style="33" bestFit="1" customWidth="1"/>
    <col min="80" max="81" width="16.28515625" style="33" bestFit="1" customWidth="1"/>
    <col min="82" max="82" width="16.28515625" style="50" bestFit="1" customWidth="1"/>
    <col min="83" max="85" width="16.28515625" style="33" bestFit="1" customWidth="1"/>
    <col min="86" max="97" width="16.28515625" style="33" customWidth="1"/>
    <col min="98" max="98" width="37.42578125" style="33" bestFit="1" customWidth="1"/>
    <col min="99" max="99" width="20.140625" style="36" bestFit="1" customWidth="1"/>
    <col min="100" max="100" width="12.7109375" style="36" bestFit="1" customWidth="1"/>
    <col min="101" max="101" width="18.28515625" style="36" customWidth="1"/>
    <col min="102" max="102" width="22.42578125" style="36" bestFit="1" customWidth="1"/>
    <col min="103" max="103" width="12" style="33" bestFit="1" customWidth="1"/>
    <col min="104" max="104" width="17.28515625" style="33" bestFit="1" customWidth="1"/>
    <col min="105" max="106" width="12" style="33" bestFit="1" customWidth="1"/>
    <col min="107" max="114" width="16.28515625" style="33" customWidth="1"/>
    <col min="115" max="16384" width="11.85546875" style="33"/>
  </cols>
  <sheetData>
    <row r="1" spans="1:114" hidden="1" x14ac:dyDescent="0.3">
      <c r="A1" s="25" t="s">
        <v>27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6"/>
      <c r="V1" s="25"/>
      <c r="W1" s="25"/>
      <c r="X1" s="25"/>
      <c r="Y1" s="25"/>
      <c r="Z1" s="26"/>
      <c r="AA1" s="25"/>
      <c r="AB1" s="25"/>
      <c r="AC1" s="26"/>
      <c r="AD1" s="25"/>
      <c r="AE1" s="25"/>
      <c r="AF1" s="25"/>
      <c r="AG1" s="26"/>
      <c r="AH1" s="25"/>
      <c r="AI1" s="25"/>
      <c r="AJ1" s="26"/>
      <c r="AK1" s="25"/>
      <c r="AL1" s="25"/>
      <c r="AM1" s="25"/>
      <c r="AN1" s="27"/>
      <c r="AO1" s="25"/>
      <c r="AP1" s="25">
        <v>150</v>
      </c>
      <c r="AQ1" s="25">
        <v>139</v>
      </c>
      <c r="AR1" s="25">
        <v>130</v>
      </c>
      <c r="AS1" s="25">
        <v>120</v>
      </c>
      <c r="AT1" s="25">
        <v>110</v>
      </c>
      <c r="AU1" s="25">
        <v>105</v>
      </c>
      <c r="AV1" s="25">
        <v>95</v>
      </c>
      <c r="AW1" s="25">
        <v>85</v>
      </c>
      <c r="AX1" s="28">
        <v>75</v>
      </c>
      <c r="AY1" s="28">
        <v>64</v>
      </c>
      <c r="AZ1" s="28">
        <v>55</v>
      </c>
      <c r="BA1" s="28">
        <v>50</v>
      </c>
      <c r="BB1" s="28">
        <v>44</v>
      </c>
      <c r="BC1" s="29">
        <v>40</v>
      </c>
      <c r="BD1" s="29">
        <v>35</v>
      </c>
      <c r="BE1" s="29">
        <v>30</v>
      </c>
      <c r="BF1" s="30">
        <v>25</v>
      </c>
      <c r="BG1" s="29">
        <v>20</v>
      </c>
      <c r="BH1" s="29">
        <v>15</v>
      </c>
      <c r="BI1" s="31">
        <v>10</v>
      </c>
      <c r="BJ1" s="29">
        <v>5</v>
      </c>
      <c r="BK1" s="32">
        <v>2</v>
      </c>
      <c r="BL1" s="32">
        <v>0</v>
      </c>
      <c r="BM1" s="32"/>
      <c r="BN1" s="32"/>
      <c r="BO1" s="32"/>
      <c r="BS1" s="32"/>
      <c r="BT1" s="32"/>
      <c r="BU1" s="34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DC1" s="35"/>
      <c r="DD1" s="35"/>
      <c r="DE1" s="35"/>
      <c r="DF1" s="35"/>
      <c r="DG1" s="35"/>
      <c r="DH1" s="35"/>
      <c r="DI1" s="35"/>
      <c r="DJ1" s="35"/>
    </row>
    <row r="2" spans="1:114" hidden="1" x14ac:dyDescent="0.3">
      <c r="A2" s="25" t="s">
        <v>38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6"/>
      <c r="V2" s="25"/>
      <c r="W2" s="25"/>
      <c r="X2" s="25"/>
      <c r="Y2" s="25"/>
      <c r="Z2" s="26"/>
      <c r="AA2" s="25"/>
      <c r="AB2" s="25"/>
      <c r="AC2" s="26"/>
      <c r="AD2" s="25"/>
      <c r="AE2" s="25"/>
      <c r="AF2" s="25"/>
      <c r="AG2" s="26"/>
      <c r="AH2" s="25"/>
      <c r="AI2" s="25"/>
      <c r="AJ2" s="26"/>
      <c r="AK2" s="25"/>
      <c r="AL2" s="25"/>
      <c r="AM2" s="25"/>
      <c r="AN2" s="27"/>
      <c r="AO2" s="25"/>
      <c r="AP2" s="37">
        <f t="shared" ref="AP2:BK2" si="0">$BL$2-AP1</f>
        <v>45038</v>
      </c>
      <c r="AQ2" s="37">
        <f t="shared" si="0"/>
        <v>45049</v>
      </c>
      <c r="AR2" s="37">
        <f t="shared" si="0"/>
        <v>45058</v>
      </c>
      <c r="AS2" s="38">
        <f t="shared" si="0"/>
        <v>45068</v>
      </c>
      <c r="AT2" s="38">
        <f t="shared" si="0"/>
        <v>45078</v>
      </c>
      <c r="AU2" s="38">
        <f t="shared" si="0"/>
        <v>45083</v>
      </c>
      <c r="AV2" s="38">
        <f t="shared" si="0"/>
        <v>45093</v>
      </c>
      <c r="AW2" s="38">
        <f t="shared" si="0"/>
        <v>45103</v>
      </c>
      <c r="AX2" s="38">
        <f t="shared" si="0"/>
        <v>45113</v>
      </c>
      <c r="AY2" s="38">
        <f t="shared" si="0"/>
        <v>45124</v>
      </c>
      <c r="AZ2" s="38">
        <f t="shared" si="0"/>
        <v>45133</v>
      </c>
      <c r="BA2" s="38">
        <f t="shared" si="0"/>
        <v>45138</v>
      </c>
      <c r="BB2" s="38">
        <f t="shared" si="0"/>
        <v>45144</v>
      </c>
      <c r="BC2" s="38">
        <f t="shared" si="0"/>
        <v>45148</v>
      </c>
      <c r="BD2" s="38">
        <f t="shared" si="0"/>
        <v>45153</v>
      </c>
      <c r="BE2" s="38">
        <f t="shared" si="0"/>
        <v>45158</v>
      </c>
      <c r="BF2" s="39">
        <f t="shared" si="0"/>
        <v>45163</v>
      </c>
      <c r="BG2" s="38">
        <f t="shared" si="0"/>
        <v>45168</v>
      </c>
      <c r="BH2" s="38">
        <f t="shared" si="0"/>
        <v>45173</v>
      </c>
      <c r="BI2" s="38">
        <f t="shared" si="0"/>
        <v>45178</v>
      </c>
      <c r="BJ2" s="38">
        <f t="shared" si="0"/>
        <v>45183</v>
      </c>
      <c r="BK2" s="38">
        <f t="shared" si="0"/>
        <v>45186</v>
      </c>
      <c r="BL2" s="40">
        <v>45188</v>
      </c>
      <c r="BM2" s="40"/>
      <c r="BN2" s="40">
        <v>45190</v>
      </c>
      <c r="BO2" s="40">
        <v>45191</v>
      </c>
      <c r="BS2" s="40"/>
      <c r="BT2" s="40"/>
      <c r="BU2" s="41"/>
      <c r="BV2" s="42"/>
      <c r="BW2" s="42"/>
      <c r="BX2" s="42"/>
      <c r="BY2" s="42"/>
      <c r="BZ2" s="42"/>
      <c r="CA2" s="42"/>
      <c r="CB2" s="42"/>
      <c r="CC2" s="42"/>
      <c r="CD2" s="43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DC2" s="42"/>
      <c r="DD2" s="42"/>
      <c r="DE2" s="42"/>
      <c r="DF2" s="42"/>
      <c r="DG2" s="42"/>
      <c r="DH2" s="42"/>
      <c r="DI2" s="42"/>
      <c r="DJ2" s="42"/>
    </row>
    <row r="3" spans="1:114" hidden="1" x14ac:dyDescent="0.3">
      <c r="A3" s="44" t="s">
        <v>39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5"/>
      <c r="V3" s="44"/>
      <c r="W3" s="44"/>
      <c r="X3" s="44"/>
      <c r="Y3" s="44"/>
      <c r="Z3" s="45"/>
      <c r="AA3" s="44"/>
      <c r="AB3" s="44"/>
      <c r="AC3" s="45"/>
      <c r="AD3" s="44"/>
      <c r="AE3" s="44"/>
      <c r="AF3" s="44"/>
      <c r="AG3" s="45"/>
      <c r="AH3" s="44"/>
      <c r="AI3" s="44"/>
      <c r="AJ3" s="45"/>
      <c r="AK3" s="44"/>
      <c r="AL3" s="44"/>
      <c r="AM3" s="44"/>
      <c r="AN3" s="46"/>
      <c r="AO3" s="44"/>
      <c r="AP3" s="44"/>
      <c r="AQ3" s="44"/>
      <c r="AR3" s="44"/>
      <c r="AS3" s="44"/>
      <c r="AT3" s="44"/>
      <c r="AU3" s="44"/>
      <c r="AV3" s="44"/>
      <c r="AW3" s="44"/>
      <c r="AX3" s="47"/>
      <c r="AY3" s="47"/>
      <c r="AZ3" s="47"/>
      <c r="BA3" s="47"/>
      <c r="BB3" s="47"/>
      <c r="BC3" s="47"/>
      <c r="BD3" s="47"/>
      <c r="BE3" s="47"/>
      <c r="BF3" s="48"/>
      <c r="BG3" s="47"/>
      <c r="BH3" s="47"/>
      <c r="BI3" s="47"/>
      <c r="BJ3" s="47"/>
    </row>
    <row r="4" spans="1:114" hidden="1" x14ac:dyDescent="0.3">
      <c r="A4" s="44" t="s">
        <v>0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  <c r="V4" s="44"/>
      <c r="W4" s="44"/>
      <c r="X4" s="44"/>
      <c r="Y4" s="44"/>
      <c r="Z4" s="45"/>
      <c r="AA4" s="44"/>
      <c r="AB4" s="44"/>
      <c r="AC4" s="45"/>
      <c r="AD4" s="44"/>
      <c r="AE4" s="44"/>
      <c r="AF4" s="44"/>
      <c r="AG4" s="45"/>
      <c r="AH4" s="44"/>
      <c r="AI4" s="44"/>
      <c r="AJ4" s="45"/>
      <c r="AK4" s="44"/>
      <c r="AL4" s="44"/>
      <c r="AM4" s="44"/>
      <c r="AN4" s="46"/>
      <c r="AO4" s="44"/>
      <c r="AP4" s="51">
        <v>23.540698472840688</v>
      </c>
      <c r="AQ4" s="51">
        <v>27.890439150883761</v>
      </c>
      <c r="AR4" s="51">
        <v>21.62327093525424</v>
      </c>
      <c r="AS4" s="51">
        <v>45.18620373745717</v>
      </c>
      <c r="AT4" s="51">
        <v>53.862172708247087</v>
      </c>
      <c r="AU4" s="51">
        <v>101.995154571757</v>
      </c>
      <c r="AV4" s="51">
        <v>104.1703602815613</v>
      </c>
      <c r="AW4" s="51">
        <v>6.0802781722334149</v>
      </c>
      <c r="AX4" s="51">
        <v>15.575732747092189</v>
      </c>
      <c r="AY4" s="51">
        <v>12.561100517194641</v>
      </c>
      <c r="AZ4" s="51">
        <v>51.837118227972809</v>
      </c>
      <c r="BA4" s="51">
        <v>23.193753539908801</v>
      </c>
      <c r="BB4" s="51">
        <v>27.890439150883761</v>
      </c>
      <c r="BC4" s="51">
        <v>216.0545693370286</v>
      </c>
      <c r="BD4" s="51">
        <v>97.595939432741361</v>
      </c>
      <c r="BE4" s="51">
        <v>95.735973600124368</v>
      </c>
      <c r="BF4" s="52">
        <v>38.802148995965233</v>
      </c>
      <c r="BG4" s="51">
        <v>21.135831190677852</v>
      </c>
      <c r="BH4" s="51">
        <v>8.7824900435856748</v>
      </c>
      <c r="BI4" s="51">
        <v>8.4280254493216091</v>
      </c>
      <c r="BJ4" s="51">
        <v>9.3283561832494648</v>
      </c>
      <c r="BK4" s="51">
        <v>10.93022191569727</v>
      </c>
      <c r="BL4" s="51">
        <v>1.9330435513885289</v>
      </c>
      <c r="BM4" s="51"/>
      <c r="BN4" s="51">
        <v>1.1087076168138219</v>
      </c>
      <c r="BO4" s="51">
        <v>5.9341550715567131</v>
      </c>
      <c r="BS4" s="51"/>
      <c r="BT4" s="51"/>
      <c r="BU4" s="53"/>
      <c r="BV4" s="54"/>
      <c r="BW4" s="54"/>
      <c r="BX4" s="54"/>
      <c r="BY4" s="54"/>
      <c r="BZ4" s="54"/>
      <c r="CA4" s="54"/>
      <c r="CB4" s="54"/>
      <c r="CC4" s="54"/>
      <c r="CD4" s="55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DC4" s="54"/>
      <c r="DD4" s="54"/>
      <c r="DE4" s="54"/>
      <c r="DF4" s="54"/>
      <c r="DG4" s="54"/>
      <c r="DH4" s="54"/>
      <c r="DI4" s="54"/>
      <c r="DJ4" s="54"/>
    </row>
    <row r="5" spans="1:114" hidden="1" x14ac:dyDescent="0.3">
      <c r="A5" s="44" t="s">
        <v>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5"/>
      <c r="V5" s="44"/>
      <c r="W5" s="44"/>
      <c r="X5" s="44"/>
      <c r="Y5" s="44"/>
      <c r="Z5" s="45"/>
      <c r="AA5" s="44"/>
      <c r="AB5" s="44"/>
      <c r="AC5" s="45"/>
      <c r="AD5" s="44"/>
      <c r="AE5" s="44"/>
      <c r="AF5" s="44"/>
      <c r="AG5" s="45"/>
      <c r="AH5" s="44"/>
      <c r="AI5" s="44"/>
      <c r="AJ5" s="45"/>
      <c r="AK5" s="44"/>
      <c r="AL5" s="44"/>
      <c r="AM5" s="44"/>
      <c r="AN5" s="46"/>
      <c r="AO5" s="44"/>
      <c r="AP5" s="51">
        <v>0.17950698113207531</v>
      </c>
      <c r="AQ5" s="51">
        <v>0.2054605660377358</v>
      </c>
      <c r="AR5" s="51">
        <v>0.17456716981132139</v>
      </c>
      <c r="AS5" s="51">
        <v>0.2186183018867924</v>
      </c>
      <c r="AT5" s="51">
        <v>0.22948830188679259</v>
      </c>
      <c r="AU5" s="51">
        <v>0.27009377358490538</v>
      </c>
      <c r="AV5" s="51">
        <v>0.2951718867924531</v>
      </c>
      <c r="AW5" s="51">
        <v>0.10624622641509381</v>
      </c>
      <c r="AX5" s="51">
        <v>0.13039688679245279</v>
      </c>
      <c r="AY5" s="51">
        <v>0.12053537735849069</v>
      </c>
      <c r="AZ5" s="51">
        <v>0.24657622641509391</v>
      </c>
      <c r="BA5" s="51">
        <v>0.19363735849056549</v>
      </c>
      <c r="BB5" s="51">
        <v>0.2054605660377358</v>
      </c>
      <c r="BC5" s="51">
        <v>0.34837094339622648</v>
      </c>
      <c r="BD5" s="51">
        <v>0.290535471698113</v>
      </c>
      <c r="BE5" s="51">
        <v>0.28917075471698128</v>
      </c>
      <c r="BF5" s="52">
        <v>0.22711056603773619</v>
      </c>
      <c r="BG5" s="51">
        <v>0.17324811320754699</v>
      </c>
      <c r="BH5" s="51">
        <v>0.12484999999999991</v>
      </c>
      <c r="BI5" s="51">
        <v>0.1227103773584903</v>
      </c>
      <c r="BJ5" s="51">
        <v>0.12800528301886829</v>
      </c>
      <c r="BK5" s="51">
        <v>0.13642660377358459</v>
      </c>
      <c r="BL5" s="51">
        <v>5.7079622641510008E-2</v>
      </c>
      <c r="BM5" s="51"/>
      <c r="BN5" s="51">
        <v>4.2319611650485138E-2</v>
      </c>
      <c r="BO5" s="51">
        <v>0.113581132075472</v>
      </c>
      <c r="BS5" s="51"/>
      <c r="BT5" s="51"/>
      <c r="BU5" s="53"/>
      <c r="BV5" s="54"/>
      <c r="BW5" s="54"/>
      <c r="BX5" s="54"/>
      <c r="BY5" s="54"/>
      <c r="BZ5" s="54"/>
      <c r="CA5" s="54"/>
      <c r="CB5" s="54"/>
      <c r="CC5" s="54"/>
      <c r="CD5" s="55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DC5" s="54"/>
      <c r="DD5" s="54"/>
      <c r="DE5" s="54"/>
      <c r="DF5" s="54"/>
      <c r="DG5" s="54"/>
      <c r="DH5" s="54"/>
      <c r="DI5" s="54"/>
      <c r="DJ5" s="54"/>
    </row>
    <row r="6" spans="1:114" hidden="1" x14ac:dyDescent="0.3">
      <c r="A6" s="44" t="s">
        <v>2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5"/>
      <c r="V6" s="44"/>
      <c r="W6" s="44"/>
      <c r="X6" s="44"/>
      <c r="Y6" s="44"/>
      <c r="Z6" s="45"/>
      <c r="AA6" s="44"/>
      <c r="AB6" s="44"/>
      <c r="AC6" s="45"/>
      <c r="AD6" s="44"/>
      <c r="AE6" s="44"/>
      <c r="AF6" s="44"/>
      <c r="AG6" s="45"/>
      <c r="AH6" s="44"/>
      <c r="AI6" s="44"/>
      <c r="AJ6" s="45"/>
      <c r="AK6" s="44"/>
      <c r="AL6" s="44"/>
      <c r="AM6" s="44"/>
      <c r="AN6" s="46"/>
      <c r="AO6" s="44"/>
      <c r="AP6" s="51">
        <v>0.18547906844404341</v>
      </c>
      <c r="AQ6" s="51">
        <v>0.28588545515582131</v>
      </c>
      <c r="AR6" s="51">
        <v>0.73581308042185534</v>
      </c>
      <c r="AS6" s="51">
        <v>0.47784683455792598</v>
      </c>
      <c r="AT6" s="51">
        <v>0.3604622005288356</v>
      </c>
      <c r="AU6" s="51">
        <v>0.2423557013158584</v>
      </c>
      <c r="AV6" s="51">
        <v>0.30456948121236588</v>
      </c>
      <c r="AW6" s="51">
        <v>0.29606610906310871</v>
      </c>
      <c r="AX6" s="51">
        <v>0.33104585175115891</v>
      </c>
      <c r="AY6" s="51">
        <v>0.1422982092014512</v>
      </c>
      <c r="AZ6" s="51">
        <v>0.2898882192063138</v>
      </c>
      <c r="BA6" s="51">
        <v>0.23411645587658439</v>
      </c>
      <c r="BB6" s="51">
        <v>0.28588545515582131</v>
      </c>
      <c r="BC6" s="51">
        <v>0.21506103216368841</v>
      </c>
      <c r="BD6" s="51">
        <v>0.3312950963765377</v>
      </c>
      <c r="BE6" s="51">
        <v>0.43719603836222082</v>
      </c>
      <c r="BF6" s="52">
        <v>0.46775766425164578</v>
      </c>
      <c r="BG6" s="51">
        <v>0.47444595801096839</v>
      </c>
      <c r="BH6" s="51">
        <v>0.27500376266952448</v>
      </c>
      <c r="BI6" s="51">
        <v>0.1712305535768468</v>
      </c>
      <c r="BJ6" s="51">
        <v>0.39216094237222932</v>
      </c>
      <c r="BK6" s="51">
        <v>0.42500483259252653</v>
      </c>
      <c r="BL6" s="51">
        <v>0.44254489402137581</v>
      </c>
      <c r="BM6" s="51"/>
      <c r="BN6" s="51">
        <v>0.37824935142978189</v>
      </c>
      <c r="BO6" s="51">
        <v>0.59955963308121107</v>
      </c>
      <c r="BS6" s="51"/>
      <c r="BT6" s="51"/>
      <c r="BU6" s="53"/>
      <c r="BV6" s="54"/>
      <c r="BW6" s="54"/>
      <c r="BX6" s="54"/>
      <c r="BY6" s="54"/>
      <c r="BZ6" s="54"/>
      <c r="CA6" s="54"/>
      <c r="CB6" s="54"/>
      <c r="CC6" s="54"/>
      <c r="CD6" s="55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DC6" s="54"/>
      <c r="DD6" s="54"/>
      <c r="DE6" s="54"/>
      <c r="DF6" s="54"/>
      <c r="DG6" s="54"/>
      <c r="DH6" s="54"/>
      <c r="DI6" s="54"/>
      <c r="DJ6" s="54"/>
    </row>
    <row r="7" spans="1:114" hidden="1" x14ac:dyDescent="0.3">
      <c r="A7" s="44" t="s">
        <v>3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5"/>
      <c r="V7" s="44"/>
      <c r="W7" s="44"/>
      <c r="X7" s="44"/>
      <c r="Y7" s="44"/>
      <c r="Z7" s="45"/>
      <c r="AA7" s="44"/>
      <c r="AB7" s="44"/>
      <c r="AC7" s="45"/>
      <c r="AD7" s="44"/>
      <c r="AE7" s="44"/>
      <c r="AF7" s="44"/>
      <c r="AG7" s="45"/>
      <c r="AH7" s="44"/>
      <c r="AI7" s="44"/>
      <c r="AJ7" s="45"/>
      <c r="AK7" s="44"/>
      <c r="AL7" s="44"/>
      <c r="AM7" s="44"/>
      <c r="AN7" s="46"/>
      <c r="AO7" s="44"/>
      <c r="AP7" s="56">
        <v>17.449183520720918</v>
      </c>
      <c r="AQ7" s="56">
        <v>11.97578582068941</v>
      </c>
      <c r="AR7" s="56">
        <v>4.5940445657598517</v>
      </c>
      <c r="AS7" s="56">
        <v>8.2983876349380967</v>
      </c>
      <c r="AT7" s="56">
        <v>11.36238480979657</v>
      </c>
      <c r="AU7" s="56">
        <v>19.40952335192539</v>
      </c>
      <c r="AV7" s="56">
        <v>15.56598438797066</v>
      </c>
      <c r="AW7" s="56">
        <v>6.7730640019400807</v>
      </c>
      <c r="AX7" s="56">
        <v>8.680267176745355</v>
      </c>
      <c r="AY7" s="56">
        <v>18.481141109314361</v>
      </c>
      <c r="AZ7" s="56">
        <v>13.925869068469989</v>
      </c>
      <c r="BA7" s="56">
        <v>13.803033977712101</v>
      </c>
      <c r="BB7" s="56">
        <v>11.97578582068941</v>
      </c>
      <c r="BC7" s="56">
        <v>25.383638267828459</v>
      </c>
      <c r="BD7" s="56">
        <v>14.13549396661397</v>
      </c>
      <c r="BE7" s="56">
        <v>10.75071902564841</v>
      </c>
      <c r="BF7" s="57">
        <v>8.1475033206674681</v>
      </c>
      <c r="BG7" s="56">
        <v>6.7859413923197858</v>
      </c>
      <c r="BH7" s="56">
        <v>8.4568424784872338</v>
      </c>
      <c r="BI7" s="56">
        <v>13.240212480220039</v>
      </c>
      <c r="BJ7" s="56">
        <v>6.1604363846061734</v>
      </c>
      <c r="BK7" s="56">
        <v>6.0550850662628157</v>
      </c>
      <c r="BL7" s="56">
        <v>2.639260158769611</v>
      </c>
      <c r="BM7" s="56"/>
      <c r="BN7" s="56">
        <v>2.150180804441836</v>
      </c>
      <c r="BO7" s="56">
        <v>3.5214424718123341</v>
      </c>
      <c r="BS7" s="56"/>
      <c r="BT7" s="56"/>
      <c r="BU7" s="58"/>
      <c r="BV7" s="59"/>
      <c r="BW7" s="59"/>
      <c r="BX7" s="59"/>
      <c r="BY7" s="59"/>
      <c r="BZ7" s="59"/>
      <c r="CA7" s="59"/>
      <c r="CB7" s="59"/>
      <c r="CC7" s="59"/>
      <c r="CD7" s="60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DC7" s="59"/>
      <c r="DD7" s="59"/>
      <c r="DE7" s="59"/>
      <c r="DF7" s="59"/>
      <c r="DG7" s="59"/>
      <c r="DH7" s="59"/>
      <c r="DI7" s="59"/>
      <c r="DJ7" s="59"/>
    </row>
    <row r="8" spans="1:114" hidden="1" x14ac:dyDescent="0.3">
      <c r="A8" s="44" t="s">
        <v>4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5"/>
      <c r="V8" s="44"/>
      <c r="W8" s="44"/>
      <c r="X8" s="44"/>
      <c r="Y8" s="44"/>
      <c r="Z8" s="45"/>
      <c r="AA8" s="44"/>
      <c r="AB8" s="44"/>
      <c r="AC8" s="45"/>
      <c r="AD8" s="44"/>
      <c r="AE8" s="44"/>
      <c r="AF8" s="44"/>
      <c r="AG8" s="45"/>
      <c r="AH8" s="44"/>
      <c r="AI8" s="44"/>
      <c r="AJ8" s="45"/>
      <c r="AK8" s="44"/>
      <c r="AL8" s="44"/>
      <c r="AM8" s="44"/>
      <c r="AN8" s="46"/>
      <c r="AO8" s="44"/>
      <c r="AP8" s="56">
        <v>2424.211124875424</v>
      </c>
      <c r="AQ8" s="56">
        <v>1209.2846478536269</v>
      </c>
      <c r="AR8" s="56">
        <v>227.3993022593381</v>
      </c>
      <c r="AS8" s="56">
        <v>1463.179391318095</v>
      </c>
      <c r="AT8" s="56">
        <v>2289.9509876846441</v>
      </c>
      <c r="AU8" s="56">
        <v>95600.809923359833</v>
      </c>
      <c r="AV8" s="56">
        <v>15069.09184369849</v>
      </c>
      <c r="AW8" s="56">
        <v>175.68207191000261</v>
      </c>
      <c r="AX8" s="56">
        <v>426.94869233102747</v>
      </c>
      <c r="AY8" s="56">
        <v>4331.7189497358604</v>
      </c>
      <c r="AZ8" s="56">
        <v>3554.2395080108122</v>
      </c>
      <c r="BA8" s="56">
        <v>1759.123068082801</v>
      </c>
      <c r="BB8" s="56">
        <v>1209.2846478536269</v>
      </c>
      <c r="BC8" s="56">
        <v>51354.465325495097</v>
      </c>
      <c r="BD8" s="56">
        <v>5430.3803483575966</v>
      </c>
      <c r="BE8" s="56">
        <v>6690.4095474770656</v>
      </c>
      <c r="BF8" s="57">
        <v>761.99878087941829</v>
      </c>
      <c r="BG8" s="56">
        <v>373.20378343114459</v>
      </c>
      <c r="BH8" s="56">
        <v>379.82605915120268</v>
      </c>
      <c r="BI8" s="56">
        <v>728.24185663590129</v>
      </c>
      <c r="BJ8" s="56">
        <v>292.43793092631569</v>
      </c>
      <c r="BK8" s="56">
        <v>315.61006929104701</v>
      </c>
      <c r="BL8" s="56">
        <v>27.104618340606731</v>
      </c>
      <c r="BM8" s="56"/>
      <c r="BN8" s="56">
        <v>11.057778469512071</v>
      </c>
      <c r="BO8" s="56">
        <v>46.389448270622367</v>
      </c>
      <c r="BS8" s="56"/>
      <c r="BT8" s="56"/>
      <c r="BU8" s="58"/>
      <c r="BV8" s="59"/>
      <c r="BW8" s="59"/>
      <c r="BX8" s="59"/>
      <c r="BY8" s="59"/>
      <c r="BZ8" s="59"/>
      <c r="CA8" s="59"/>
      <c r="CB8" s="59"/>
      <c r="CC8" s="59"/>
      <c r="CD8" s="60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DC8" s="59"/>
      <c r="DD8" s="59"/>
      <c r="DE8" s="59"/>
      <c r="DF8" s="59"/>
      <c r="DG8" s="59"/>
      <c r="DH8" s="59"/>
      <c r="DI8" s="59"/>
      <c r="DJ8" s="59"/>
    </row>
    <row r="9" spans="1:114" hidden="1" x14ac:dyDescent="0.3">
      <c r="A9" s="44" t="s">
        <v>5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4"/>
      <c r="W9" s="44"/>
      <c r="X9" s="44"/>
      <c r="Y9" s="44"/>
      <c r="Z9" s="45"/>
      <c r="AA9" s="44"/>
      <c r="AB9" s="44"/>
      <c r="AC9" s="45"/>
      <c r="AD9" s="44"/>
      <c r="AE9" s="44"/>
      <c r="AF9" s="44"/>
      <c r="AG9" s="45"/>
      <c r="AH9" s="44"/>
      <c r="AI9" s="44"/>
      <c r="AJ9" s="45"/>
      <c r="AK9" s="44"/>
      <c r="AL9" s="44"/>
      <c r="AM9" s="44"/>
      <c r="AN9" s="46"/>
      <c r="AO9" s="44"/>
      <c r="AP9" s="51">
        <v>0.97801144013802477</v>
      </c>
      <c r="AQ9" s="51">
        <v>0.95403940387298192</v>
      </c>
      <c r="AR9" s="51">
        <v>0.40772489662702049</v>
      </c>
      <c r="AS9" s="51">
        <v>0.83519922615165332</v>
      </c>
      <c r="AT9" s="51">
        <v>0.86927682095737524</v>
      </c>
      <c r="AU9" s="51">
        <v>0.96863601992892745</v>
      </c>
      <c r="AV9" s="51">
        <v>0.92677443963815986</v>
      </c>
      <c r="AW9" s="51">
        <v>0.52685683003697581</v>
      </c>
      <c r="AX9" s="51">
        <v>0.94744090125135361</v>
      </c>
      <c r="AY9" s="51">
        <v>0.96607014857483131</v>
      </c>
      <c r="AZ9" s="51">
        <v>0.91258575556240573</v>
      </c>
      <c r="BA9" s="51">
        <v>0.95594823131542062</v>
      </c>
      <c r="BB9" s="51">
        <v>0.95403940387298192</v>
      </c>
      <c r="BC9" s="51">
        <v>0.98099201249078138</v>
      </c>
      <c r="BD9" s="51">
        <v>0.9497520571667647</v>
      </c>
      <c r="BE9" s="51">
        <v>0.95626435426317358</v>
      </c>
      <c r="BF9" s="52">
        <v>0.82011153271714543</v>
      </c>
      <c r="BG9" s="51">
        <v>0.80241321434473223</v>
      </c>
      <c r="BH9" s="51">
        <v>0.89380720988245088</v>
      </c>
      <c r="BI9" s="51">
        <v>0.97365658741609029</v>
      </c>
      <c r="BJ9" s="51">
        <v>0.81763912978184916</v>
      </c>
      <c r="BK9" s="51">
        <v>0.80651757196100471</v>
      </c>
      <c r="BL9" s="51">
        <v>0.39435663788797548</v>
      </c>
      <c r="BM9" s="51"/>
      <c r="BN9" s="51">
        <v>0.39172985460402548</v>
      </c>
      <c r="BO9" s="51">
        <v>9.5338992934664982E-2</v>
      </c>
      <c r="BS9" s="51"/>
      <c r="BT9" s="51"/>
      <c r="BU9" s="53"/>
      <c r="BV9" s="54"/>
      <c r="BW9" s="54"/>
      <c r="BX9" s="54"/>
      <c r="BY9" s="54"/>
      <c r="BZ9" s="54"/>
      <c r="CA9" s="54"/>
      <c r="CB9" s="54"/>
      <c r="CC9" s="54"/>
      <c r="CD9" s="55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DC9" s="54"/>
      <c r="DD9" s="54"/>
      <c r="DE9" s="54"/>
      <c r="DF9" s="54"/>
      <c r="DG9" s="54"/>
      <c r="DH9" s="54"/>
      <c r="DI9" s="54"/>
      <c r="DJ9" s="54"/>
    </row>
    <row r="10" spans="1:114" hidden="1" x14ac:dyDescent="0.3">
      <c r="A10" s="44" t="s">
        <v>6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5"/>
      <c r="V10" s="44"/>
      <c r="W10" s="44"/>
      <c r="X10" s="44"/>
      <c r="Y10" s="44"/>
      <c r="Z10" s="45"/>
      <c r="AA10" s="44"/>
      <c r="AB10" s="44"/>
      <c r="AC10" s="45"/>
      <c r="AD10" s="44"/>
      <c r="AE10" s="44"/>
      <c r="AF10" s="44"/>
      <c r="AG10" s="45"/>
      <c r="AH10" s="44"/>
      <c r="AI10" s="44"/>
      <c r="AJ10" s="45"/>
      <c r="AK10" s="44"/>
      <c r="AL10" s="44"/>
      <c r="AM10" s="44"/>
      <c r="AN10" s="46"/>
      <c r="AO10" s="44"/>
      <c r="AP10" s="61">
        <v>-9.7106634943152532E-3</v>
      </c>
      <c r="AQ10" s="61">
        <v>-2.3063584905660409E-2</v>
      </c>
      <c r="AR10" s="61">
        <v>-9.5089433962263992E-2</v>
      </c>
      <c r="AS10" s="61">
        <v>-3.0882203512141791E-2</v>
      </c>
      <c r="AT10" s="61">
        <v>-2.3521102852383239E-2</v>
      </c>
      <c r="AU10" s="61">
        <v>-1.0668858836397231E-3</v>
      </c>
      <c r="AV10" s="61">
        <v>-6.9128492521015926E-3</v>
      </c>
      <c r="AW10" s="61">
        <v>-3.4609554100364801E-2</v>
      </c>
      <c r="AX10" s="61">
        <v>-3.6481509433962167E-2</v>
      </c>
      <c r="AY10" s="61">
        <v>-2.8997958230786388E-3</v>
      </c>
      <c r="AZ10" s="61">
        <v>-1.4584587817207711E-2</v>
      </c>
      <c r="BA10" s="61">
        <v>-1.3184838491821249E-2</v>
      </c>
      <c r="BB10" s="61">
        <v>-2.3063584905660409E-2</v>
      </c>
      <c r="BC10" s="61">
        <v>-4.2071233332414337E-3</v>
      </c>
      <c r="BD10" s="61">
        <v>-1.7972210632034091E-2</v>
      </c>
      <c r="BE10" s="61">
        <v>-1.430943396226411E-2</v>
      </c>
      <c r="BF10" s="62">
        <v>-5.0921536844434193E-2</v>
      </c>
      <c r="BG10" s="61">
        <v>-5.6633485856869309E-2</v>
      </c>
      <c r="BH10" s="61">
        <v>-2.3122399930146729E-2</v>
      </c>
      <c r="BI10" s="61">
        <v>-1.1573113207547151E-2</v>
      </c>
      <c r="BJ10" s="61">
        <v>-3.1898584953399527E-2</v>
      </c>
      <c r="BK10" s="61">
        <v>-3.4632044345891011E-2</v>
      </c>
      <c r="BL10" s="61">
        <v>-7.1317866464570112E-2</v>
      </c>
      <c r="BM10" s="61"/>
      <c r="BN10" s="61">
        <v>-0.10026495103611389</v>
      </c>
      <c r="BO10" s="61">
        <v>-0.12792036320282579</v>
      </c>
      <c r="BS10" s="61"/>
      <c r="BT10" s="61"/>
      <c r="BU10" s="63"/>
      <c r="BV10" s="64"/>
      <c r="BW10" s="64"/>
      <c r="BX10" s="64"/>
      <c r="BY10" s="64"/>
      <c r="BZ10" s="64"/>
      <c r="CA10" s="64"/>
      <c r="CB10" s="64"/>
      <c r="CC10" s="64"/>
      <c r="CD10" s="65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DC10" s="64"/>
      <c r="DD10" s="64"/>
      <c r="DE10" s="64"/>
      <c r="DF10" s="64"/>
      <c r="DG10" s="64"/>
      <c r="DH10" s="64"/>
      <c r="DI10" s="64"/>
      <c r="DJ10" s="64"/>
    </row>
    <row r="11" spans="1:114" hidden="1" x14ac:dyDescent="0.3">
      <c r="A11" s="44" t="s">
        <v>7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5"/>
      <c r="V11" s="44"/>
      <c r="W11" s="44"/>
      <c r="X11" s="44"/>
      <c r="Y11" s="44"/>
      <c r="Z11" s="45"/>
      <c r="AA11" s="44"/>
      <c r="AB11" s="44"/>
      <c r="AC11" s="45"/>
      <c r="AD11" s="44"/>
      <c r="AE11" s="44"/>
      <c r="AF11" s="44"/>
      <c r="AG11" s="45"/>
      <c r="AH11" s="44"/>
      <c r="AI11" s="44"/>
      <c r="AJ11" s="45"/>
      <c r="AK11" s="44"/>
      <c r="AL11" s="44"/>
      <c r="AM11" s="44"/>
      <c r="AN11" s="46"/>
      <c r="AO11" s="44"/>
      <c r="AP11" s="56">
        <v>18.193485360540169</v>
      </c>
      <c r="AQ11" s="56">
        <v>6.2887833725413698</v>
      </c>
      <c r="AR11" s="56">
        <v>2.2482893013164471</v>
      </c>
      <c r="AS11" s="56">
        <v>3.7125202927626062</v>
      </c>
      <c r="AT11" s="56">
        <v>7.1422240838763926</v>
      </c>
      <c r="AU11" s="56">
        <v>228.4536727093963</v>
      </c>
      <c r="AV11" s="56">
        <v>26.47577070435721</v>
      </c>
      <c r="AW11" s="56">
        <v>2.829213886230864</v>
      </c>
      <c r="AX11" s="56">
        <v>3.9727585925892979</v>
      </c>
      <c r="AY11" s="56">
        <v>40.5870319889138</v>
      </c>
      <c r="AZ11" s="56">
        <v>10.97723411887752</v>
      </c>
      <c r="BA11" s="56">
        <v>8.0906138093779862</v>
      </c>
      <c r="BB11" s="56">
        <v>6.2887833725413698</v>
      </c>
      <c r="BC11" s="56">
        <v>73.087148569822858</v>
      </c>
      <c r="BD11" s="56">
        <v>13.72914643002578</v>
      </c>
      <c r="BE11" s="56">
        <v>6.0872673785652411</v>
      </c>
      <c r="BF11" s="57">
        <v>4.2955948695270747</v>
      </c>
      <c r="BG11" s="56">
        <v>3.5090414720083629</v>
      </c>
      <c r="BH11" s="56">
        <v>3.76162787102772</v>
      </c>
      <c r="BI11" s="56">
        <v>8.1669635143794732</v>
      </c>
      <c r="BJ11" s="56">
        <v>2.7148764100643041</v>
      </c>
      <c r="BK11" s="56">
        <v>2.7646041630314389</v>
      </c>
      <c r="BL11" s="56">
        <v>1.5129089080152029</v>
      </c>
      <c r="BM11" s="56"/>
      <c r="BN11" s="56">
        <v>1.4040557491904611</v>
      </c>
      <c r="BO11" s="56">
        <v>1.8701523311799539</v>
      </c>
      <c r="BS11" s="56"/>
      <c r="BT11" s="56"/>
      <c r="BU11" s="58"/>
      <c r="BV11" s="59"/>
      <c r="BW11" s="59"/>
      <c r="BX11" s="59"/>
      <c r="BY11" s="59"/>
      <c r="BZ11" s="59"/>
      <c r="CA11" s="59"/>
      <c r="CB11" s="59"/>
      <c r="CC11" s="59"/>
      <c r="CD11" s="60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DC11" s="59"/>
      <c r="DD11" s="59"/>
      <c r="DE11" s="59"/>
      <c r="DF11" s="59"/>
      <c r="DG11" s="59"/>
      <c r="DH11" s="59"/>
      <c r="DI11" s="59"/>
      <c r="DJ11" s="59"/>
    </row>
    <row r="12" spans="1:114" hidden="1" x14ac:dyDescent="0.3">
      <c r="A12" s="44" t="s">
        <v>8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5"/>
      <c r="V12" s="44"/>
      <c r="W12" s="44"/>
      <c r="X12" s="44"/>
      <c r="Y12" s="44"/>
      <c r="Z12" s="45"/>
      <c r="AA12" s="44"/>
      <c r="AB12" s="44"/>
      <c r="AC12" s="45"/>
      <c r="AD12" s="44"/>
      <c r="AE12" s="44"/>
      <c r="AF12" s="44"/>
      <c r="AG12" s="45"/>
      <c r="AH12" s="44"/>
      <c r="AI12" s="44"/>
      <c r="AJ12" s="45"/>
      <c r="AK12" s="44"/>
      <c r="AL12" s="44"/>
      <c r="AM12" s="44"/>
      <c r="AN12" s="46"/>
      <c r="AO12" s="44"/>
      <c r="AP12" s="56">
        <v>75.699413974189113</v>
      </c>
      <c r="AQ12" s="56">
        <v>32.459521484851251</v>
      </c>
      <c r="AR12" s="56">
        <v>11.379110470530151</v>
      </c>
      <c r="AS12" s="56">
        <v>20.41723757048457</v>
      </c>
      <c r="AT12" s="56">
        <v>35.896687437221402</v>
      </c>
      <c r="AU12" s="56">
        <v>1001.432191863474</v>
      </c>
      <c r="AV12" s="56">
        <v>144.83801255446829</v>
      </c>
      <c r="AW12" s="56">
        <v>13.267231420391781</v>
      </c>
      <c r="AX12" s="56">
        <v>16.356692707881809</v>
      </c>
      <c r="AY12" s="56">
        <v>189.47716140287531</v>
      </c>
      <c r="AZ12" s="56">
        <v>60.03605165803463</v>
      </c>
      <c r="BA12" s="56">
        <v>48.41196980824374</v>
      </c>
      <c r="BB12" s="56">
        <v>32.459521484851251</v>
      </c>
      <c r="BC12" s="56">
        <v>305.83986954074322</v>
      </c>
      <c r="BD12" s="56">
        <v>68.794649324141446</v>
      </c>
      <c r="BE12" s="56">
        <v>46.149321020345482</v>
      </c>
      <c r="BF12" s="57">
        <v>19.585739145854181</v>
      </c>
      <c r="BG12" s="56">
        <v>13.53234414708429</v>
      </c>
      <c r="BH12" s="56">
        <v>19.189138733549729</v>
      </c>
      <c r="BI12" s="56">
        <v>41.167095010675517</v>
      </c>
      <c r="BJ12" s="56">
        <v>13.46998790294796</v>
      </c>
      <c r="BK12" s="56">
        <v>13.62298562774583</v>
      </c>
      <c r="BL12" s="56">
        <v>4.6712966596953054</v>
      </c>
      <c r="BM12" s="56"/>
      <c r="BN12" s="56">
        <v>3.808966825160581</v>
      </c>
      <c r="BO12" s="56">
        <v>5.7453240881360257</v>
      </c>
      <c r="BS12" s="56"/>
      <c r="BT12" s="56"/>
      <c r="BU12" s="58"/>
      <c r="BV12" s="59"/>
      <c r="BW12" s="59"/>
      <c r="BX12" s="59"/>
      <c r="BY12" s="59"/>
      <c r="BZ12" s="59"/>
      <c r="CA12" s="59"/>
      <c r="CB12" s="59"/>
      <c r="CC12" s="59"/>
      <c r="CD12" s="60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DC12" s="59"/>
      <c r="DD12" s="59"/>
      <c r="DE12" s="59"/>
      <c r="DF12" s="59"/>
      <c r="DG12" s="59"/>
      <c r="DH12" s="59"/>
      <c r="DI12" s="59"/>
      <c r="DJ12" s="59"/>
    </row>
    <row r="13" spans="1:114" hidden="1" x14ac:dyDescent="0.3">
      <c r="A13" s="44" t="s">
        <v>9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5"/>
      <c r="V13" s="44"/>
      <c r="W13" s="44"/>
      <c r="X13" s="44"/>
      <c r="Y13" s="44"/>
      <c r="Z13" s="45"/>
      <c r="AA13" s="44"/>
      <c r="AB13" s="44"/>
      <c r="AC13" s="45"/>
      <c r="AD13" s="44"/>
      <c r="AE13" s="44"/>
      <c r="AF13" s="44"/>
      <c r="AG13" s="45"/>
      <c r="AH13" s="44"/>
      <c r="AI13" s="44"/>
      <c r="AJ13" s="45"/>
      <c r="AK13" s="44"/>
      <c r="AL13" s="44"/>
      <c r="AM13" s="44"/>
      <c r="AN13" s="46"/>
      <c r="AO13" s="44"/>
      <c r="AP13" s="56">
        <v>-0.33830309713122381</v>
      </c>
      <c r="AQ13" s="56">
        <v>-0.46130004378654033</v>
      </c>
      <c r="AR13" s="56">
        <v>0.69152753609802242</v>
      </c>
      <c r="AS13" s="56">
        <v>0.23606134881781371</v>
      </c>
      <c r="AT13" s="56">
        <v>0.16984934707031621</v>
      </c>
      <c r="AU13" s="56">
        <v>0.67908026965143586</v>
      </c>
      <c r="AV13" s="56">
        <v>0.41570288722744558</v>
      </c>
      <c r="AW13" s="56">
        <v>-0.40700611225424133</v>
      </c>
      <c r="AX13" s="56">
        <v>-0.99544867109914925</v>
      </c>
      <c r="AY13" s="56">
        <v>0.29863647573777857</v>
      </c>
      <c r="AZ13" s="56">
        <v>0.16244764060249611</v>
      </c>
      <c r="BA13" s="56">
        <v>-0.28612573026436011</v>
      </c>
      <c r="BB13" s="56">
        <v>-0.46130004378654033</v>
      </c>
      <c r="BC13" s="56">
        <v>-9.9521878158236654E-2</v>
      </c>
      <c r="BD13" s="56">
        <v>0.1948810452044597</v>
      </c>
      <c r="BE13" s="56">
        <v>0.47047768001393858</v>
      </c>
      <c r="BF13" s="57">
        <v>4.763811435334829E-2</v>
      </c>
      <c r="BG13" s="56">
        <v>-0.28591794096779383</v>
      </c>
      <c r="BH13" s="56">
        <v>-0.32952027315712429</v>
      </c>
      <c r="BI13" s="56">
        <v>-0.12029518228787579</v>
      </c>
      <c r="BJ13" s="56">
        <v>0.18506400526214961</v>
      </c>
      <c r="BK13" s="56">
        <v>0.31986457965099302</v>
      </c>
      <c r="BL13" s="56">
        <v>0.23798701165595371</v>
      </c>
      <c r="BM13" s="56"/>
      <c r="BN13" s="56">
        <v>0.11671153589408979</v>
      </c>
      <c r="BO13" s="56">
        <v>-0.39228219408707637</v>
      </c>
      <c r="BS13" s="56"/>
      <c r="BT13" s="56"/>
      <c r="BU13" s="58"/>
      <c r="BV13" s="59"/>
      <c r="BW13" s="59"/>
      <c r="BX13" s="59"/>
      <c r="BY13" s="59"/>
      <c r="BZ13" s="59"/>
      <c r="CA13" s="59"/>
      <c r="CB13" s="59"/>
      <c r="CC13" s="59"/>
      <c r="CD13" s="60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DC13" s="59"/>
      <c r="DD13" s="59"/>
      <c r="DE13" s="59"/>
      <c r="DF13" s="59"/>
      <c r="DG13" s="59"/>
      <c r="DH13" s="59"/>
      <c r="DI13" s="59"/>
      <c r="DJ13" s="59"/>
    </row>
    <row r="14" spans="1:114" hidden="1" x14ac:dyDescent="0.3">
      <c r="A14" s="44" t="s">
        <v>10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5"/>
      <c r="V14" s="44"/>
      <c r="W14" s="44"/>
      <c r="X14" s="44"/>
      <c r="Y14" s="44"/>
      <c r="Z14" s="45"/>
      <c r="AA14" s="44"/>
      <c r="AB14" s="44"/>
      <c r="AC14" s="45"/>
      <c r="AD14" s="44"/>
      <c r="AE14" s="44"/>
      <c r="AF14" s="44"/>
      <c r="AG14" s="45"/>
      <c r="AH14" s="44"/>
      <c r="AI14" s="44"/>
      <c r="AJ14" s="45"/>
      <c r="AK14" s="44"/>
      <c r="AL14" s="44"/>
      <c r="AM14" s="44"/>
      <c r="AN14" s="46"/>
      <c r="AO14" s="44"/>
      <c r="AP14" s="56">
        <v>-0.96150027172365293</v>
      </c>
      <c r="AQ14" s="56">
        <v>-0.62677519846902685</v>
      </c>
      <c r="AR14" s="56">
        <v>-0.68207712317597791</v>
      </c>
      <c r="AS14" s="56">
        <v>-0.22025641095831849</v>
      </c>
      <c r="AT14" s="56">
        <v>-0.45087421523508148</v>
      </c>
      <c r="AU14" s="56">
        <v>-0.35775131704826052</v>
      </c>
      <c r="AV14" s="56">
        <v>-0.90319199317630527</v>
      </c>
      <c r="AW14" s="56">
        <v>-0.94396251332616288</v>
      </c>
      <c r="AX14" s="56">
        <v>0.48055695266972748</v>
      </c>
      <c r="AY14" s="56">
        <v>-1.03144603393223</v>
      </c>
      <c r="AZ14" s="56">
        <v>-0.74694418885960578</v>
      </c>
      <c r="BA14" s="56">
        <v>-1.012269618574305</v>
      </c>
      <c r="BB14" s="56">
        <v>-0.62677519846902685</v>
      </c>
      <c r="BC14" s="56">
        <v>-0.82068669195817945</v>
      </c>
      <c r="BD14" s="56">
        <v>-1.086224127798163</v>
      </c>
      <c r="BE14" s="56">
        <v>-0.64774309380278527</v>
      </c>
      <c r="BF14" s="57">
        <v>-8.4967020901098422E-2</v>
      </c>
      <c r="BG14" s="56">
        <v>0.28776159261779771</v>
      </c>
      <c r="BH14" s="56">
        <v>-0.89065612173160558</v>
      </c>
      <c r="BI14" s="56">
        <v>-0.36504215163695802</v>
      </c>
      <c r="BJ14" s="56">
        <v>-0.58164526254619053</v>
      </c>
      <c r="BK14" s="56">
        <v>-0.41007152448600293</v>
      </c>
      <c r="BL14" s="56">
        <v>-0.68120666700227739</v>
      </c>
      <c r="BM14" s="56"/>
      <c r="BN14" s="56">
        <v>-0.85082661114033709</v>
      </c>
      <c r="BO14" s="56">
        <v>0.39846841642847242</v>
      </c>
      <c r="BS14" s="56"/>
      <c r="BT14" s="56"/>
      <c r="BU14" s="58"/>
      <c r="BV14" s="59"/>
      <c r="BW14" s="59"/>
      <c r="BX14" s="59"/>
      <c r="BY14" s="59"/>
      <c r="BZ14" s="59"/>
      <c r="CA14" s="59"/>
      <c r="CB14" s="59"/>
      <c r="CC14" s="59"/>
      <c r="CD14" s="60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DC14" s="59"/>
      <c r="DD14" s="59"/>
      <c r="DE14" s="59"/>
      <c r="DF14" s="59"/>
      <c r="DG14" s="59"/>
      <c r="DH14" s="59"/>
      <c r="DI14" s="59"/>
      <c r="DJ14" s="59"/>
    </row>
    <row r="15" spans="1:114" hidden="1" x14ac:dyDescent="0.3">
      <c r="A15" s="44" t="s">
        <v>11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5"/>
      <c r="V15" s="44"/>
      <c r="W15" s="44"/>
      <c r="X15" s="44"/>
      <c r="Y15" s="44"/>
      <c r="Z15" s="45"/>
      <c r="AA15" s="44"/>
      <c r="AB15" s="44"/>
      <c r="AC15" s="45"/>
      <c r="AD15" s="44"/>
      <c r="AE15" s="44"/>
      <c r="AF15" s="44"/>
      <c r="AG15" s="45"/>
      <c r="AH15" s="44"/>
      <c r="AI15" s="44"/>
      <c r="AJ15" s="45"/>
      <c r="AK15" s="44"/>
      <c r="AL15" s="44"/>
      <c r="AM15" s="44"/>
      <c r="AN15" s="46"/>
      <c r="AO15" s="44"/>
      <c r="AP15" s="56">
        <v>10.579432052908659</v>
      </c>
      <c r="AQ15" s="56">
        <v>2.721737944558754</v>
      </c>
      <c r="AR15" s="56">
        <v>2.3896108645639829</v>
      </c>
      <c r="AS15" s="56">
        <v>2.2045334014650519</v>
      </c>
      <c r="AT15" s="56">
        <v>2.9798190707304282</v>
      </c>
      <c r="AU15" s="56">
        <v>293.05331761793212</v>
      </c>
      <c r="AV15" s="56">
        <v>9.8783022243743108</v>
      </c>
      <c r="AW15" s="56">
        <v>1.3140672641681901</v>
      </c>
      <c r="AX15" s="56">
        <v>1.72187876154971</v>
      </c>
      <c r="AY15" s="56">
        <v>77.548566927818726</v>
      </c>
      <c r="AZ15" s="56">
        <v>4.6722709478660782</v>
      </c>
      <c r="BA15" s="56">
        <v>3.4946373921850959</v>
      </c>
      <c r="BB15" s="56">
        <v>2.721737944558754</v>
      </c>
      <c r="BC15" s="56">
        <v>14.143782711302149</v>
      </c>
      <c r="BD15" s="56">
        <v>6.8304172380383639</v>
      </c>
      <c r="BE15" s="56">
        <v>4.5536050742298801</v>
      </c>
      <c r="BF15" s="57">
        <v>3.161054387823071</v>
      </c>
      <c r="BG15" s="56">
        <v>2.221770447092863</v>
      </c>
      <c r="BH15" s="56">
        <v>1.79406792882984</v>
      </c>
      <c r="BI15" s="56">
        <v>3.072181595066978</v>
      </c>
      <c r="BJ15" s="56">
        <v>1.806944795693916</v>
      </c>
      <c r="BK15" s="56">
        <v>1.936244249917596</v>
      </c>
      <c r="BL15" s="56">
        <v>1.260856502283997</v>
      </c>
      <c r="BM15" s="56"/>
      <c r="BN15" s="56">
        <v>1.393224576057613</v>
      </c>
      <c r="BO15" s="56">
        <v>1.3261839471991601</v>
      </c>
      <c r="BS15" s="56"/>
      <c r="BT15" s="56"/>
      <c r="BU15" s="58"/>
      <c r="BV15" s="59"/>
      <c r="BW15" s="59"/>
      <c r="BX15" s="59"/>
      <c r="BY15" s="59"/>
      <c r="BZ15" s="59"/>
      <c r="CA15" s="59"/>
      <c r="CB15" s="59"/>
      <c r="CC15" s="59"/>
      <c r="CD15" s="60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DC15" s="59"/>
      <c r="DD15" s="59"/>
      <c r="DE15" s="59"/>
      <c r="DF15" s="59"/>
      <c r="DG15" s="59"/>
      <c r="DH15" s="59"/>
      <c r="DI15" s="59"/>
      <c r="DJ15" s="59"/>
    </row>
    <row r="16" spans="1:114" hidden="1" x14ac:dyDescent="0.3">
      <c r="A16" s="44" t="s">
        <v>12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5"/>
      <c r="V16" s="44"/>
      <c r="W16" s="44"/>
      <c r="X16" s="44"/>
      <c r="Y16" s="44"/>
      <c r="Z16" s="45"/>
      <c r="AA16" s="44"/>
      <c r="AB16" s="44"/>
      <c r="AC16" s="45"/>
      <c r="AD16" s="44"/>
      <c r="AE16" s="44"/>
      <c r="AF16" s="44"/>
      <c r="AG16" s="45"/>
      <c r="AH16" s="44"/>
      <c r="AI16" s="44"/>
      <c r="AJ16" s="45"/>
      <c r="AK16" s="44"/>
      <c r="AL16" s="44"/>
      <c r="AM16" s="44"/>
      <c r="AN16" s="46"/>
      <c r="AO16" s="44"/>
      <c r="AP16" s="61">
        <v>-1.05250776095156E-2</v>
      </c>
      <c r="AQ16" s="61">
        <v>-2.2432058862370291E-2</v>
      </c>
      <c r="AR16" s="61">
        <v>-7.9289615012571993E-2</v>
      </c>
      <c r="AS16" s="61">
        <v>-4.4467493670422867E-2</v>
      </c>
      <c r="AT16" s="61">
        <v>-2.9161150174071591E-2</v>
      </c>
      <c r="AU16" s="61">
        <v>-1.1867247340644919E-2</v>
      </c>
      <c r="AV16" s="61">
        <v>-1.9558958179089439E-2</v>
      </c>
      <c r="AW16" s="61">
        <v>-2.9343384321810849E-2</v>
      </c>
      <c r="AX16" s="61">
        <v>-3.0304815533984841E-2</v>
      </c>
      <c r="AY16" s="61">
        <v>-7.492042852491429E-3</v>
      </c>
      <c r="AZ16" s="61">
        <v>-2.0502858123683951E-2</v>
      </c>
      <c r="BA16" s="61">
        <v>-1.6672419229052351E-2</v>
      </c>
      <c r="BB16" s="61">
        <v>-2.2432058862370291E-2</v>
      </c>
      <c r="BC16" s="61">
        <v>-5.4323200306464446E-3</v>
      </c>
      <c r="BD16" s="61">
        <v>-2.3155846789883309E-2</v>
      </c>
      <c r="BE16" s="61">
        <v>-3.6430048145675603E-2</v>
      </c>
      <c r="BF16" s="62">
        <v>-4.3808683804340033E-2</v>
      </c>
      <c r="BG16" s="61">
        <v>-4.6998530636334683E-2</v>
      </c>
      <c r="BH16" s="61">
        <v>-2.5418393990792161E-2</v>
      </c>
      <c r="BI16" s="61">
        <v>-1.2576478678491839E-2</v>
      </c>
      <c r="BJ16" s="61">
        <v>-3.9820799171208267E-2</v>
      </c>
      <c r="BK16" s="61">
        <v>-4.3333510720496148E-2</v>
      </c>
      <c r="BL16" s="61">
        <v>-5.1120530537644461E-2</v>
      </c>
      <c r="BM16" s="61"/>
      <c r="BN16" s="61">
        <v>-4.4427540137774703E-2</v>
      </c>
      <c r="BO16" s="61">
        <v>-6.7159180425062831E-2</v>
      </c>
      <c r="BS16" s="61"/>
      <c r="BT16" s="61"/>
      <c r="BU16" s="63"/>
      <c r="BV16" s="64"/>
      <c r="BW16" s="64"/>
      <c r="BX16" s="64"/>
      <c r="BY16" s="64"/>
      <c r="BZ16" s="64"/>
      <c r="CA16" s="64"/>
      <c r="CB16" s="64"/>
      <c r="CC16" s="64"/>
      <c r="CD16" s="65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DC16" s="64"/>
      <c r="DD16" s="64"/>
      <c r="DE16" s="64"/>
      <c r="DF16" s="64"/>
      <c r="DG16" s="64"/>
      <c r="DH16" s="64"/>
      <c r="DI16" s="64"/>
      <c r="DJ16" s="64"/>
    </row>
    <row r="17" spans="1:114" hidden="1" x14ac:dyDescent="0.3">
      <c r="A17" s="44" t="s">
        <v>48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5"/>
      <c r="V17" s="44"/>
      <c r="W17" s="44"/>
      <c r="X17" s="44"/>
      <c r="Y17" s="44"/>
      <c r="Z17" s="45"/>
      <c r="AA17" s="44"/>
      <c r="AB17" s="44"/>
      <c r="AC17" s="45"/>
      <c r="AD17" s="44"/>
      <c r="AE17" s="44"/>
      <c r="AF17" s="44"/>
      <c r="AG17" s="45"/>
      <c r="AH17" s="44"/>
      <c r="AI17" s="44"/>
      <c r="AJ17" s="45"/>
      <c r="AK17" s="44"/>
      <c r="AL17" s="44"/>
      <c r="AM17" s="44"/>
      <c r="AN17" s="46"/>
      <c r="AO17" s="44"/>
      <c r="AP17" s="56">
        <f>AP7*3</f>
        <v>52.347550562162752</v>
      </c>
      <c r="AQ17" s="56">
        <f>AQ7*3</f>
        <v>35.92735746206823</v>
      </c>
      <c r="AR17" s="56">
        <f t="shared" ref="AR17:BL17" si="1">AR7*3</f>
        <v>13.782133697279555</v>
      </c>
      <c r="AS17" s="56">
        <f t="shared" si="1"/>
        <v>24.895162904814292</v>
      </c>
      <c r="AT17" s="56">
        <f t="shared" si="1"/>
        <v>34.087154429389713</v>
      </c>
      <c r="AU17" s="56">
        <f t="shared" si="1"/>
        <v>58.228570055776174</v>
      </c>
      <c r="AV17" s="56">
        <f t="shared" si="1"/>
        <v>46.697953163911983</v>
      </c>
      <c r="AW17" s="56">
        <f t="shared" si="1"/>
        <v>20.319192005820241</v>
      </c>
      <c r="AX17" s="56">
        <f t="shared" si="1"/>
        <v>26.040801530236067</v>
      </c>
      <c r="AY17" s="56">
        <f t="shared" si="1"/>
        <v>55.44342332794308</v>
      </c>
      <c r="AZ17" s="56">
        <f t="shared" si="1"/>
        <v>41.777607205409964</v>
      </c>
      <c r="BA17" s="56">
        <f t="shared" si="1"/>
        <v>41.409101933136299</v>
      </c>
      <c r="BB17" s="56">
        <f t="shared" si="1"/>
        <v>35.92735746206823</v>
      </c>
      <c r="BC17" s="56">
        <f t="shared" si="1"/>
        <v>76.150914803485378</v>
      </c>
      <c r="BD17" s="56">
        <f t="shared" si="1"/>
        <v>42.406481899841907</v>
      </c>
      <c r="BE17" s="56">
        <f t="shared" si="1"/>
        <v>32.252157076945231</v>
      </c>
      <c r="BF17" s="57">
        <f t="shared" si="1"/>
        <v>24.442509962002404</v>
      </c>
      <c r="BG17" s="56">
        <f t="shared" si="1"/>
        <v>20.357824176959358</v>
      </c>
      <c r="BH17" s="56">
        <f t="shared" si="1"/>
        <v>25.370527435461703</v>
      </c>
      <c r="BI17" s="56">
        <f t="shared" si="1"/>
        <v>39.72063744066012</v>
      </c>
      <c r="BJ17" s="56">
        <f t="shared" si="1"/>
        <v>18.481309153818522</v>
      </c>
      <c r="BK17" s="56">
        <f t="shared" si="1"/>
        <v>18.165255198788447</v>
      </c>
      <c r="BL17" s="56">
        <f t="shared" si="1"/>
        <v>7.9177804763088329</v>
      </c>
      <c r="BM17" s="56"/>
      <c r="BN17" s="56">
        <f>BN7*3</f>
        <v>6.4505424133255076</v>
      </c>
      <c r="BO17" s="56">
        <f>BO7*3</f>
        <v>10.564327415437003</v>
      </c>
      <c r="BS17" s="56"/>
      <c r="BT17" s="56"/>
      <c r="BU17" s="58"/>
      <c r="BV17" s="59"/>
      <c r="BW17" s="59"/>
      <c r="BX17" s="59"/>
      <c r="BY17" s="59"/>
      <c r="BZ17" s="59"/>
      <c r="CA17" s="59"/>
      <c r="CB17" s="59"/>
      <c r="CC17" s="59"/>
      <c r="CD17" s="60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DC17" s="59"/>
      <c r="DD17" s="59"/>
      <c r="DE17" s="59"/>
      <c r="DF17" s="59"/>
      <c r="DG17" s="59"/>
      <c r="DH17" s="59"/>
      <c r="DI17" s="59"/>
      <c r="DJ17" s="59"/>
    </row>
    <row r="18" spans="1:114" hidden="1" x14ac:dyDescent="0.3">
      <c r="A18" s="44" t="s">
        <v>42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5"/>
      <c r="V18" s="44"/>
      <c r="W18" s="44"/>
      <c r="X18" s="44"/>
      <c r="Y18" s="44"/>
      <c r="Z18" s="45"/>
      <c r="AA18" s="44"/>
      <c r="AB18" s="44"/>
      <c r="AC18" s="45"/>
      <c r="AD18" s="44"/>
      <c r="AE18" s="44"/>
      <c r="AF18" s="44"/>
      <c r="AG18" s="45"/>
      <c r="AH18" s="44"/>
      <c r="AI18" s="44"/>
      <c r="AJ18" s="45"/>
      <c r="AK18" s="44"/>
      <c r="AL18" s="44"/>
      <c r="AM18" s="44"/>
      <c r="AN18" s="46"/>
      <c r="AO18" s="44"/>
      <c r="AP18" s="56">
        <f t="shared" ref="AP18:AX18" si="2">AP16*-1000</f>
        <v>10.5250776095156</v>
      </c>
      <c r="AQ18" s="56">
        <f t="shared" si="2"/>
        <v>22.43205886237029</v>
      </c>
      <c r="AR18" s="56">
        <f t="shared" si="2"/>
        <v>79.289615012572</v>
      </c>
      <c r="AS18" s="56">
        <f t="shared" si="2"/>
        <v>44.467493670422868</v>
      </c>
      <c r="AT18" s="56">
        <f t="shared" si="2"/>
        <v>29.16115017407159</v>
      </c>
      <c r="AU18" s="56">
        <f t="shared" si="2"/>
        <v>11.867247340644919</v>
      </c>
      <c r="AV18" s="56">
        <f t="shared" si="2"/>
        <v>19.558958179089441</v>
      </c>
      <c r="AW18" s="56">
        <f t="shared" si="2"/>
        <v>29.343384321810849</v>
      </c>
      <c r="AX18" s="56">
        <f t="shared" si="2"/>
        <v>30.30481553398484</v>
      </c>
      <c r="AY18" s="56">
        <f t="shared" ref="AY18:BK18" si="3">AY16*-1000</f>
        <v>7.4920428524914291</v>
      </c>
      <c r="AZ18" s="56">
        <f t="shared" si="3"/>
        <v>20.50285812368395</v>
      </c>
      <c r="BA18" s="56">
        <f t="shared" si="3"/>
        <v>16.672419229052352</v>
      </c>
      <c r="BB18" s="56">
        <f t="shared" si="3"/>
        <v>22.43205886237029</v>
      </c>
      <c r="BC18" s="56">
        <f t="shared" si="3"/>
        <v>5.4323200306464443</v>
      </c>
      <c r="BD18" s="56">
        <f t="shared" si="3"/>
        <v>23.155846789883309</v>
      </c>
      <c r="BE18" s="56">
        <f t="shared" si="3"/>
        <v>36.430048145675606</v>
      </c>
      <c r="BF18" s="57">
        <f t="shared" si="3"/>
        <v>43.808683804340035</v>
      </c>
      <c r="BG18" s="56">
        <f t="shared" si="3"/>
        <v>46.998530636334685</v>
      </c>
      <c r="BH18" s="56">
        <f t="shared" si="3"/>
        <v>25.418393990792161</v>
      </c>
      <c r="BI18" s="56">
        <f t="shared" si="3"/>
        <v>12.576478678491839</v>
      </c>
      <c r="BJ18" s="56">
        <f t="shared" si="3"/>
        <v>39.820799171208265</v>
      </c>
      <c r="BK18" s="56">
        <f t="shared" si="3"/>
        <v>43.33351072049615</v>
      </c>
      <c r="BL18" s="56">
        <f>BL16*-1000</f>
        <v>51.120530537644463</v>
      </c>
      <c r="BM18" s="56"/>
      <c r="BN18" s="56">
        <f>BN16*-1000</f>
        <v>44.427540137774706</v>
      </c>
      <c r="BO18" s="56">
        <f>BO16*-1000</f>
        <v>67.159180425062829</v>
      </c>
      <c r="BS18" s="56"/>
      <c r="BT18" s="56"/>
      <c r="BU18" s="58"/>
      <c r="BV18" s="59"/>
      <c r="BW18" s="59"/>
      <c r="BX18" s="59"/>
      <c r="BY18" s="59"/>
      <c r="BZ18" s="59"/>
      <c r="CA18" s="59"/>
      <c r="CB18" s="59"/>
      <c r="CC18" s="59"/>
      <c r="CD18" s="60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DC18" s="59"/>
      <c r="DD18" s="59"/>
      <c r="DE18" s="59"/>
      <c r="DF18" s="59"/>
      <c r="DG18" s="59"/>
      <c r="DH18" s="59"/>
      <c r="DI18" s="59"/>
      <c r="DJ18" s="59"/>
    </row>
    <row r="19" spans="1:114" hidden="1" x14ac:dyDescent="0.3">
      <c r="A19" s="44" t="s">
        <v>40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5"/>
      <c r="V19" s="44"/>
      <c r="W19" s="44"/>
      <c r="X19" s="44"/>
      <c r="Y19" s="44"/>
      <c r="Z19" s="45"/>
      <c r="AA19" s="44"/>
      <c r="AB19" s="44"/>
      <c r="AC19" s="45"/>
      <c r="AD19" s="44"/>
      <c r="AE19" s="44"/>
      <c r="AF19" s="44"/>
      <c r="AG19" s="45"/>
      <c r="AH19" s="44"/>
      <c r="AI19" s="44"/>
      <c r="AJ19" s="45"/>
      <c r="AK19" s="44"/>
      <c r="AL19" s="44"/>
      <c r="AM19" s="44"/>
      <c r="AN19" s="46"/>
      <c r="AO19" s="44"/>
      <c r="AP19" s="56">
        <f t="shared" ref="AP19:AX19" si="4">AP6*100</f>
        <v>18.547906844404341</v>
      </c>
      <c r="AQ19" s="56">
        <f t="shared" si="4"/>
        <v>28.58854551558213</v>
      </c>
      <c r="AR19" s="56">
        <f t="shared" si="4"/>
        <v>73.58130804218554</v>
      </c>
      <c r="AS19" s="56">
        <f t="shared" si="4"/>
        <v>47.784683455792596</v>
      </c>
      <c r="AT19" s="56">
        <f t="shared" si="4"/>
        <v>36.046220052883562</v>
      </c>
      <c r="AU19" s="56">
        <f t="shared" si="4"/>
        <v>24.235570131585842</v>
      </c>
      <c r="AV19" s="56">
        <f t="shared" si="4"/>
        <v>30.456948121236589</v>
      </c>
      <c r="AW19" s="56">
        <f t="shared" si="4"/>
        <v>29.60661090631087</v>
      </c>
      <c r="AX19" s="56">
        <f t="shared" si="4"/>
        <v>33.104585175115893</v>
      </c>
      <c r="AY19" s="56">
        <f t="shared" ref="AY19:BJ19" si="5">AY6*100</f>
        <v>14.229820920145119</v>
      </c>
      <c r="AZ19" s="56">
        <f t="shared" si="5"/>
        <v>28.988821920631381</v>
      </c>
      <c r="BA19" s="56">
        <f t="shared" si="5"/>
        <v>23.411645587658438</v>
      </c>
      <c r="BB19" s="56">
        <f t="shared" si="5"/>
        <v>28.58854551558213</v>
      </c>
      <c r="BC19" s="56">
        <f t="shared" si="5"/>
        <v>21.506103216368842</v>
      </c>
      <c r="BD19" s="56">
        <f t="shared" si="5"/>
        <v>33.129509637653769</v>
      </c>
      <c r="BE19" s="56">
        <f t="shared" si="5"/>
        <v>43.719603836222085</v>
      </c>
      <c r="BF19" s="57">
        <f t="shared" si="5"/>
        <v>46.775766425164576</v>
      </c>
      <c r="BG19" s="56">
        <f t="shared" si="5"/>
        <v>47.444595801096838</v>
      </c>
      <c r="BH19" s="56">
        <f t="shared" si="5"/>
        <v>27.500376266952447</v>
      </c>
      <c r="BI19" s="56">
        <f t="shared" si="5"/>
        <v>17.123055357684681</v>
      </c>
      <c r="BJ19" s="56">
        <f t="shared" si="5"/>
        <v>39.216094237222933</v>
      </c>
      <c r="BK19" s="56">
        <f>BK6*100</f>
        <v>42.500483259252654</v>
      </c>
      <c r="BL19" s="56">
        <f>BL6*100</f>
        <v>44.25448940213758</v>
      </c>
      <c r="BM19" s="56"/>
      <c r="BN19" s="56">
        <f>BN6*100</f>
        <v>37.824935142978191</v>
      </c>
      <c r="BO19" s="56">
        <f>BO6*100</f>
        <v>59.955963308121106</v>
      </c>
      <c r="BS19" s="56"/>
      <c r="BT19" s="56"/>
      <c r="BU19" s="58"/>
      <c r="BV19" s="59"/>
      <c r="BW19" s="59"/>
      <c r="BX19" s="59"/>
      <c r="BY19" s="59"/>
      <c r="BZ19" s="59"/>
      <c r="CA19" s="59"/>
      <c r="CB19" s="59"/>
      <c r="CC19" s="59"/>
      <c r="CD19" s="60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DC19" s="59"/>
      <c r="DD19" s="59"/>
      <c r="DE19" s="59"/>
      <c r="DF19" s="59"/>
      <c r="DG19" s="59"/>
      <c r="DH19" s="59"/>
      <c r="DI19" s="59"/>
      <c r="DJ19" s="59"/>
    </row>
    <row r="20" spans="1:114" hidden="1" x14ac:dyDescent="0.3">
      <c r="A20" s="44" t="s">
        <v>41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5"/>
      <c r="V20" s="44"/>
      <c r="W20" s="44"/>
      <c r="X20" s="44"/>
      <c r="Y20" s="44"/>
      <c r="Z20" s="45"/>
      <c r="AA20" s="44"/>
      <c r="AB20" s="44"/>
      <c r="AC20" s="45"/>
      <c r="AD20" s="44"/>
      <c r="AE20" s="44"/>
      <c r="AF20" s="44"/>
      <c r="AG20" s="45"/>
      <c r="AH20" s="44"/>
      <c r="AI20" s="44"/>
      <c r="AJ20" s="45"/>
      <c r="AK20" s="44"/>
      <c r="AL20" s="44"/>
      <c r="AM20" s="44"/>
      <c r="AN20" s="46"/>
      <c r="AO20" s="44"/>
      <c r="AP20" s="66">
        <f t="shared" ref="AP20:AX20" si="6">AP10*-1000</f>
        <v>9.7106634943152539</v>
      </c>
      <c r="AQ20" s="66">
        <f t="shared" si="6"/>
        <v>23.063584905660409</v>
      </c>
      <c r="AR20" s="66">
        <f t="shared" si="6"/>
        <v>95.089433962263996</v>
      </c>
      <c r="AS20" s="66">
        <f t="shared" si="6"/>
        <v>30.882203512141793</v>
      </c>
      <c r="AT20" s="66">
        <f t="shared" si="6"/>
        <v>23.52110285238324</v>
      </c>
      <c r="AU20" s="66">
        <f t="shared" si="6"/>
        <v>1.066885883639723</v>
      </c>
      <c r="AV20" s="66">
        <f t="shared" si="6"/>
        <v>6.9128492521015925</v>
      </c>
      <c r="AW20" s="66">
        <f t="shared" si="6"/>
        <v>34.609554100364804</v>
      </c>
      <c r="AX20" s="66">
        <f t="shared" si="6"/>
        <v>36.481509433962167</v>
      </c>
      <c r="AY20" s="66">
        <f t="shared" ref="AY20:BJ20" si="7">AY10*-1000</f>
        <v>2.8997958230786387</v>
      </c>
      <c r="AZ20" s="66">
        <f t="shared" si="7"/>
        <v>14.58458781720771</v>
      </c>
      <c r="BA20" s="66">
        <f t="shared" si="7"/>
        <v>13.18483849182125</v>
      </c>
      <c r="BB20" s="66">
        <f t="shared" si="7"/>
        <v>23.063584905660409</v>
      </c>
      <c r="BC20" s="66">
        <f t="shared" si="7"/>
        <v>4.2071233332414337</v>
      </c>
      <c r="BD20" s="66">
        <f t="shared" si="7"/>
        <v>17.972210632034091</v>
      </c>
      <c r="BE20" s="66">
        <f t="shared" si="7"/>
        <v>14.30943396226411</v>
      </c>
      <c r="BF20" s="67">
        <f t="shared" si="7"/>
        <v>50.921536844434193</v>
      </c>
      <c r="BG20" s="66">
        <f t="shared" si="7"/>
        <v>56.633485856869306</v>
      </c>
      <c r="BH20" s="66">
        <f t="shared" si="7"/>
        <v>23.122399930146727</v>
      </c>
      <c r="BI20" s="66">
        <f t="shared" si="7"/>
        <v>11.57311320754715</v>
      </c>
      <c r="BJ20" s="66">
        <f t="shared" si="7"/>
        <v>31.898584953399528</v>
      </c>
      <c r="BK20" s="66">
        <f>BK10*-1000</f>
        <v>34.632044345891011</v>
      </c>
      <c r="BL20" s="66">
        <f>BL10*-1000</f>
        <v>71.317866464570116</v>
      </c>
      <c r="BM20" s="66"/>
      <c r="BN20" s="66">
        <f>BN10*-1000</f>
        <v>100.2649510361139</v>
      </c>
      <c r="BO20" s="66">
        <f>BO10*-1000</f>
        <v>127.9203632028258</v>
      </c>
      <c r="BS20" s="66"/>
      <c r="BT20" s="66"/>
      <c r="BU20" s="68"/>
      <c r="BV20" s="69"/>
      <c r="BW20" s="69"/>
      <c r="BX20" s="69"/>
      <c r="BY20" s="69"/>
      <c r="BZ20" s="69"/>
      <c r="CA20" s="69"/>
      <c r="CB20" s="69"/>
      <c r="CC20" s="69"/>
      <c r="CD20" s="70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DC20" s="69"/>
      <c r="DD20" s="69"/>
      <c r="DE20" s="69"/>
      <c r="DF20" s="69"/>
      <c r="DG20" s="69"/>
      <c r="DH20" s="69"/>
      <c r="DI20" s="69"/>
      <c r="DJ20" s="69"/>
    </row>
    <row r="21" spans="1:114" hidden="1" x14ac:dyDescent="0.3">
      <c r="AR21" s="33" t="s">
        <v>44</v>
      </c>
      <c r="AW21" s="33" t="s">
        <v>46</v>
      </c>
    </row>
    <row r="22" spans="1:114" hidden="1" x14ac:dyDescent="0.3">
      <c r="AR22" s="33" t="s">
        <v>45</v>
      </c>
      <c r="AW22" s="33" t="s">
        <v>47</v>
      </c>
    </row>
    <row r="23" spans="1:114" hidden="1" x14ac:dyDescent="0.3">
      <c r="BK23" s="33" t="s">
        <v>43</v>
      </c>
    </row>
    <row r="24" spans="1:114" hidden="1" x14ac:dyDescent="0.3"/>
    <row r="25" spans="1:114" hidden="1" x14ac:dyDescent="0.3"/>
    <row r="26" spans="1:114" hidden="1" x14ac:dyDescent="0.3"/>
    <row r="27" spans="1:114" hidden="1" x14ac:dyDescent="0.3"/>
    <row r="28" spans="1:114" hidden="1" x14ac:dyDescent="0.3"/>
    <row r="29" spans="1:114" hidden="1" x14ac:dyDescent="0.3"/>
    <row r="30" spans="1:114" hidden="1" x14ac:dyDescent="0.3"/>
    <row r="31" spans="1:114" hidden="1" x14ac:dyDescent="0.3"/>
    <row r="32" spans="1:114" hidden="1" x14ac:dyDescent="0.3"/>
    <row r="33" spans="3:82" hidden="1" x14ac:dyDescent="0.3"/>
    <row r="34" spans="3:82" hidden="1" x14ac:dyDescent="0.3"/>
    <row r="35" spans="3:82" hidden="1" x14ac:dyDescent="0.3"/>
    <row r="36" spans="3:82" hidden="1" x14ac:dyDescent="0.3"/>
    <row r="37" spans="3:82" hidden="1" x14ac:dyDescent="0.3"/>
    <row r="38" spans="3:82" ht="13.9" hidden="1" customHeight="1" x14ac:dyDescent="0.3"/>
    <row r="39" spans="3:82" hidden="1" x14ac:dyDescent="0.3"/>
    <row r="40" spans="3:82" hidden="1" x14ac:dyDescent="0.3"/>
    <row r="41" spans="3:82" hidden="1" x14ac:dyDescent="0.3"/>
    <row r="42" spans="3:82" hidden="1" x14ac:dyDescent="0.3"/>
    <row r="43" spans="3:82" hidden="1" x14ac:dyDescent="0.3"/>
    <row r="44" spans="3:82" hidden="1" x14ac:dyDescent="0.3"/>
    <row r="45" spans="3:82" x14ac:dyDescent="0.3">
      <c r="C45" s="71"/>
      <c r="R45" s="71"/>
      <c r="BU45" s="72"/>
      <c r="CD45" s="73"/>
    </row>
    <row r="46" spans="3:82" x14ac:dyDescent="0.3">
      <c r="C46" s="71"/>
      <c r="R46" s="71"/>
      <c r="BU46" s="72"/>
      <c r="CD46" s="73"/>
    </row>
    <row r="47" spans="3:82" x14ac:dyDescent="0.3">
      <c r="C47" s="71"/>
      <c r="R47" s="71"/>
      <c r="BU47" s="72"/>
      <c r="CD47" s="73"/>
    </row>
    <row r="48" spans="3:82" x14ac:dyDescent="0.3">
      <c r="C48" s="71"/>
      <c r="R48" s="71"/>
      <c r="BU48" s="72"/>
      <c r="CD48" s="73"/>
    </row>
    <row r="49" spans="1:115" x14ac:dyDescent="0.3">
      <c r="C49" s="71"/>
      <c r="R49" s="71"/>
      <c r="BU49" s="72"/>
      <c r="CD49" s="73"/>
    </row>
    <row r="50" spans="1:115" x14ac:dyDescent="0.3">
      <c r="C50" s="71"/>
      <c r="R50" s="71"/>
      <c r="BU50" s="72"/>
      <c r="CD50" s="73"/>
    </row>
    <row r="51" spans="1:115" x14ac:dyDescent="0.3">
      <c r="A51" s="33" t="s">
        <v>43</v>
      </c>
      <c r="C51" s="71"/>
      <c r="R51" s="71"/>
      <c r="BU51" s="72"/>
      <c r="CD51" s="73"/>
    </row>
    <row r="52" spans="1:115" ht="19.5" thickBot="1" x14ac:dyDescent="0.35">
      <c r="C52" s="71"/>
      <c r="R52" s="71"/>
      <c r="BU52" s="72"/>
      <c r="CD52" s="73"/>
    </row>
    <row r="53" spans="1:115" ht="23.45" customHeight="1" x14ac:dyDescent="0.3">
      <c r="C53" s="247" t="s">
        <v>177</v>
      </c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247" t="s">
        <v>178</v>
      </c>
      <c r="BU53" s="72"/>
      <c r="CD53" s="73"/>
    </row>
    <row r="54" spans="1:115" ht="23.45" customHeight="1" x14ac:dyDescent="0.3">
      <c r="C54" s="248"/>
      <c r="R54" s="71"/>
      <c r="BL54" s="248"/>
      <c r="BU54" s="72"/>
      <c r="CD54" s="73"/>
    </row>
    <row r="55" spans="1:115" ht="23.45" customHeight="1" x14ac:dyDescent="0.3">
      <c r="C55" s="248"/>
      <c r="R55" s="71"/>
      <c r="BL55" s="248"/>
      <c r="BU55" s="72"/>
      <c r="CD55" s="73"/>
    </row>
    <row r="56" spans="1:115" ht="24" customHeight="1" thickBot="1" x14ac:dyDescent="0.35">
      <c r="C56" s="249"/>
      <c r="R56" s="71"/>
      <c r="BL56" s="249"/>
      <c r="BU56" s="72"/>
      <c r="CD56" s="73"/>
    </row>
    <row r="57" spans="1:115" x14ac:dyDescent="0.3">
      <c r="C57" s="75">
        <f>C62</f>
        <v>0</v>
      </c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5">
        <f>R62</f>
        <v>0.71</v>
      </c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5">
        <f>R57*(1+AN63)</f>
        <v>0.81951485807233548</v>
      </c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5">
        <f>AN57*(1+BF62)</f>
        <v>1.6849225481967218</v>
      </c>
      <c r="BG57" s="76"/>
      <c r="BH57" s="76"/>
      <c r="BI57" s="76"/>
      <c r="BJ57" s="76"/>
      <c r="BK57" s="76"/>
      <c r="BL57" s="75">
        <f>BF57*(1+BL63)</f>
        <v>1.6809358766729581</v>
      </c>
      <c r="BU57" s="72"/>
      <c r="CD57" s="73"/>
    </row>
    <row r="58" spans="1:115" ht="21" customHeight="1" x14ac:dyDescent="0.3">
      <c r="C58" s="71"/>
      <c r="R58" s="71"/>
      <c r="BU58" s="72"/>
      <c r="CD58" s="73"/>
    </row>
    <row r="59" spans="1:115" ht="21" customHeight="1" x14ac:dyDescent="0.3">
      <c r="C59" s="71"/>
      <c r="R59" s="71"/>
      <c r="BU59" s="72"/>
      <c r="CD59" s="73"/>
    </row>
    <row r="60" spans="1:115" ht="21" customHeight="1" x14ac:dyDescent="0.3">
      <c r="C60" s="71"/>
      <c r="R60" s="71"/>
      <c r="BU60" s="72"/>
      <c r="CD60" s="73"/>
    </row>
    <row r="61" spans="1:115" ht="24" customHeight="1" x14ac:dyDescent="0.3">
      <c r="C61" s="71"/>
      <c r="R61" s="71"/>
      <c r="BU61" s="72"/>
      <c r="CD61" s="77">
        <f>(CD63+1)*(1+BF62)*(1+AN63)*(1+AJ62)*(1+AG63)*(1+AC62)*(1+Z63)*(1*U62)</f>
        <v>0</v>
      </c>
      <c r="DC61"/>
      <c r="DD61"/>
      <c r="DE61"/>
      <c r="DF61"/>
      <c r="DG61"/>
      <c r="DH61"/>
      <c r="DI61"/>
      <c r="DJ61"/>
      <c r="DK61"/>
    </row>
    <row r="62" spans="1:115" x14ac:dyDescent="0.3"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8">
        <v>0.71</v>
      </c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8">
        <v>-0.23</v>
      </c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8">
        <v>1.056</v>
      </c>
      <c r="BG62" s="76"/>
      <c r="BH62" s="76"/>
      <c r="BI62" s="76"/>
      <c r="BJ62" s="76"/>
      <c r="BK62" s="76"/>
      <c r="BL62" s="78"/>
      <c r="BM62" s="76"/>
      <c r="BN62" s="7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76"/>
      <c r="BZ62" s="76"/>
      <c r="CA62" s="76"/>
      <c r="CB62" s="76"/>
      <c r="CC62" s="76"/>
      <c r="CD62" s="78">
        <v>-0.17460000000000001</v>
      </c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DC62"/>
      <c r="DD62"/>
      <c r="DE62"/>
      <c r="DF62"/>
      <c r="DG62"/>
      <c r="DH62"/>
      <c r="DI62"/>
      <c r="DJ62"/>
      <c r="DK62"/>
    </row>
    <row r="63" spans="1:115" ht="21" customHeight="1" x14ac:dyDescent="0.3"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9">
        <f>R75/C75-1</f>
        <v>9.0955692908082586E-2</v>
      </c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9">
        <f>AN75/R75-1</f>
        <v>0.15424627897512044</v>
      </c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9">
        <f>BF75/AN75-1</f>
        <v>0.31712325256515528</v>
      </c>
      <c r="BG63" s="76"/>
      <c r="BH63" s="76"/>
      <c r="BI63" s="76"/>
      <c r="BJ63" s="76"/>
      <c r="BK63" s="76"/>
      <c r="BL63" s="79">
        <f>BL75/BF75-1</f>
        <v>-2.3660859236707132E-3</v>
      </c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76"/>
      <c r="CD63" s="79">
        <f>CD75/BF75-1</f>
        <v>9.3104478126637025E-2</v>
      </c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DC63"/>
      <c r="DD63"/>
      <c r="DE63"/>
      <c r="DF63"/>
      <c r="DG63"/>
      <c r="DH63"/>
      <c r="DI63"/>
      <c r="DJ63"/>
      <c r="DK63"/>
    </row>
    <row r="64" spans="1:115" ht="25.15" customHeight="1" x14ac:dyDescent="0.3"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80">
        <f>R76/C76-1</f>
        <v>4.0904198062432506E-3</v>
      </c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80">
        <f>AN76/R76-1</f>
        <v>5.7568610634648465E-2</v>
      </c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80">
        <f>BF76/AN76-1</f>
        <v>0.37126203750633557</v>
      </c>
      <c r="BG64" s="76"/>
      <c r="BH64" s="76"/>
      <c r="BI64" s="76"/>
      <c r="BJ64" s="76"/>
      <c r="BK64" s="76"/>
      <c r="BL64" s="80">
        <f>BL76/BF76-1</f>
        <v>-6.2834965810385501E-3</v>
      </c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  <c r="CC64" s="76"/>
      <c r="CD64" s="80">
        <f>CD76/BF76-1</f>
        <v>6.006283496581033E-2</v>
      </c>
      <c r="CE64" s="73"/>
      <c r="CF64" s="73"/>
      <c r="CG64" s="73"/>
      <c r="CH64" s="73"/>
      <c r="CI64" s="73"/>
      <c r="CJ64" s="73"/>
      <c r="CK64" s="73"/>
      <c r="CL64" s="73"/>
      <c r="CM64" s="73"/>
      <c r="CN64" s="73"/>
      <c r="CO64" s="73"/>
      <c r="CP64" s="73"/>
      <c r="CQ64" s="73"/>
      <c r="CR64" s="73"/>
      <c r="CS64" s="73"/>
      <c r="DC64"/>
      <c r="DD64"/>
      <c r="DE64"/>
      <c r="DF64"/>
      <c r="DG64"/>
      <c r="DH64"/>
      <c r="DI64"/>
      <c r="DJ64"/>
      <c r="DK64"/>
    </row>
    <row r="65" spans="1:115" x14ac:dyDescent="0.3"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81">
        <f>R77/C77-1</f>
        <v>8.6511405136801667E-2</v>
      </c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81">
        <f>AN77/R77-1</f>
        <v>9.141503195944467E-2</v>
      </c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81">
        <f>BF77/AN77-1</f>
        <v>-3.948099156863738E-2</v>
      </c>
      <c r="BG65" s="76"/>
      <c r="BH65" s="76"/>
      <c r="BI65" s="76"/>
      <c r="BJ65" s="76"/>
      <c r="BK65" s="76"/>
      <c r="BL65" s="81">
        <f>BL77/BF77-1</f>
        <v>3.9421813403417438E-3</v>
      </c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  <c r="CC65" s="76"/>
      <c r="CD65" s="81">
        <f>CD77/BF77-1</f>
        <v>3.1169513797634663E-2</v>
      </c>
      <c r="CE65" s="73"/>
      <c r="CF65" s="73"/>
      <c r="CG65" s="73"/>
      <c r="CH65" s="73"/>
      <c r="CI65" s="73"/>
      <c r="CJ65" s="73"/>
      <c r="CK65" s="73"/>
      <c r="CL65" s="73"/>
      <c r="CM65" s="73"/>
      <c r="CN65" s="73"/>
      <c r="CO65" s="73"/>
      <c r="CP65" s="73"/>
      <c r="CQ65" s="73"/>
      <c r="CR65" s="73"/>
      <c r="CS65" s="73"/>
      <c r="DC65"/>
      <c r="DD65"/>
      <c r="DE65"/>
      <c r="DF65"/>
      <c r="DG65"/>
      <c r="DH65"/>
      <c r="DI65"/>
      <c r="DJ65"/>
      <c r="DK65"/>
    </row>
    <row r="66" spans="1:115" x14ac:dyDescent="0.3">
      <c r="C66" s="71"/>
      <c r="R66" s="71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U66" s="72"/>
      <c r="CD66" s="73"/>
      <c r="DC66"/>
      <c r="DD66"/>
      <c r="DE66"/>
      <c r="DF66"/>
      <c r="DG66"/>
      <c r="DH66"/>
      <c r="DI66"/>
      <c r="DJ66"/>
      <c r="DK66"/>
    </row>
    <row r="67" spans="1:115" x14ac:dyDescent="0.3">
      <c r="C67" s="71"/>
      <c r="R67" s="71"/>
      <c r="BU67" s="72"/>
      <c r="CD67" s="73"/>
    </row>
    <row r="68" spans="1:115" x14ac:dyDescent="0.3">
      <c r="C68" s="71"/>
      <c r="R68" s="71"/>
      <c r="BU68" s="72"/>
      <c r="CD68" s="73"/>
    </row>
    <row r="69" spans="1:115" x14ac:dyDescent="0.3">
      <c r="C69" s="71"/>
      <c r="R69" s="71"/>
      <c r="BU69" s="72"/>
      <c r="CD69" s="73"/>
    </row>
    <row r="70" spans="1:115" x14ac:dyDescent="0.3">
      <c r="C70" s="71"/>
      <c r="R70" s="71"/>
      <c r="AH70" s="82">
        <v>44927</v>
      </c>
      <c r="AI70" s="33">
        <v>100</v>
      </c>
      <c r="AK70" s="33" t="s">
        <v>96</v>
      </c>
      <c r="AL70" s="33" t="s">
        <v>97</v>
      </c>
      <c r="AM70" s="33" t="s">
        <v>98</v>
      </c>
      <c r="AO70" s="33" t="s">
        <v>99</v>
      </c>
      <c r="BU70" s="72"/>
      <c r="CD70" s="73"/>
    </row>
    <row r="71" spans="1:115" x14ac:dyDescent="0.3">
      <c r="C71" s="71"/>
      <c r="R71" s="71"/>
      <c r="BU71" s="72"/>
      <c r="CD71" s="73"/>
    </row>
    <row r="72" spans="1:115" x14ac:dyDescent="0.3">
      <c r="C72" s="71"/>
      <c r="R72" s="71"/>
      <c r="BI72" s="33" t="s">
        <v>136</v>
      </c>
      <c r="BU72" s="72"/>
      <c r="CD72" s="73"/>
    </row>
    <row r="73" spans="1:115" x14ac:dyDescent="0.3">
      <c r="C73" s="71"/>
      <c r="R73" s="71"/>
      <c r="BF73" s="71" t="s">
        <v>132</v>
      </c>
      <c r="BU73" s="72" t="s">
        <v>132</v>
      </c>
      <c r="CD73" s="73" t="s">
        <v>132</v>
      </c>
    </row>
    <row r="74" spans="1:115" x14ac:dyDescent="0.3">
      <c r="A74" s="83" t="s">
        <v>139</v>
      </c>
      <c r="C74" s="71"/>
      <c r="R74" s="71"/>
      <c r="BU74" s="72"/>
      <c r="CD74" s="73">
        <v>7853.36</v>
      </c>
    </row>
    <row r="75" spans="1:115" x14ac:dyDescent="0.3">
      <c r="A75" s="84" t="s">
        <v>138</v>
      </c>
      <c r="C75" s="85">
        <f>C77/31.1*C76</f>
        <v>997.88340836012844</v>
      </c>
      <c r="G75" s="85">
        <f>G77/31.1*G76</f>
        <v>997.88340836012844</v>
      </c>
      <c r="L75" s="85">
        <f>L77/31.1*L76</f>
        <v>1060.2875241157556</v>
      </c>
      <c r="R75" s="85">
        <f>R77/31.1*R76</f>
        <v>1088.646585209003</v>
      </c>
      <c r="U75" s="85">
        <f>U77/31.1*U76</f>
        <v>1148.1511254019292</v>
      </c>
      <c r="Z75" s="85">
        <f>Z77/31.1*Z76</f>
        <v>1113.0700964630223</v>
      </c>
      <c r="AC75" s="85">
        <f>AC77/31.1*AC76</f>
        <v>1189.3633440514468</v>
      </c>
      <c r="AG75" s="85">
        <f>AG77/31.1*AG76</f>
        <v>1247.2752733118969</v>
      </c>
      <c r="AJ75" s="85">
        <f>AJ77/31.1*AJ76</f>
        <v>1242.7597331189709</v>
      </c>
      <c r="AN75" s="85">
        <f>AN77/31.1*AN76</f>
        <v>1256.5662700964631</v>
      </c>
      <c r="AR75" s="33" t="s">
        <v>44</v>
      </c>
      <c r="AW75" s="33" t="s">
        <v>49</v>
      </c>
      <c r="BF75" s="85">
        <f>BF77/31.1*BF76</f>
        <v>1655.0526527331187</v>
      </c>
      <c r="BL75" s="85">
        <f>BL77/31.1*BL76</f>
        <v>1651.136655948553</v>
      </c>
      <c r="BU75" s="86"/>
      <c r="CD75" s="85">
        <f>CD77/31.1*CD76</f>
        <v>1809.1454662379419</v>
      </c>
      <c r="CT75" s="83" t="s">
        <v>138</v>
      </c>
      <c r="DB75"/>
      <c r="DC75"/>
      <c r="DD75"/>
      <c r="DE75"/>
      <c r="DF75"/>
      <c r="DG75"/>
      <c r="DH75"/>
      <c r="DI75"/>
      <c r="DJ75"/>
      <c r="DK75"/>
    </row>
    <row r="76" spans="1:115" s="50" customFormat="1" x14ac:dyDescent="0.3">
      <c r="A76" s="87" t="s">
        <v>137</v>
      </c>
      <c r="C76" s="73">
        <v>18.579999999999998</v>
      </c>
      <c r="G76" s="73">
        <v>18.579999999999998</v>
      </c>
      <c r="L76" s="73">
        <v>18.59</v>
      </c>
      <c r="R76" s="73">
        <v>18.655999999999999</v>
      </c>
      <c r="U76" s="73">
        <v>18.75</v>
      </c>
      <c r="Z76" s="73">
        <v>18.88</v>
      </c>
      <c r="AC76" s="73">
        <v>19</v>
      </c>
      <c r="AG76" s="73">
        <v>19.29</v>
      </c>
      <c r="AJ76" s="73">
        <v>19.422999999999998</v>
      </c>
      <c r="AN76" s="73">
        <v>19.73</v>
      </c>
      <c r="AR76" s="50" t="s">
        <v>69</v>
      </c>
      <c r="AW76" s="50" t="s">
        <v>70</v>
      </c>
      <c r="BF76" s="73">
        <v>27.055</v>
      </c>
      <c r="BL76" s="73">
        <v>26.885000000000002</v>
      </c>
      <c r="BU76" s="72"/>
      <c r="CD76" s="73">
        <v>28.68</v>
      </c>
      <c r="CT76" s="83" t="s">
        <v>137</v>
      </c>
      <c r="CU76" s="36"/>
      <c r="CV76" s="36"/>
      <c r="CW76" s="36"/>
      <c r="CX76" s="36"/>
      <c r="DB76"/>
      <c r="DC76"/>
      <c r="DD76"/>
      <c r="DE76"/>
      <c r="DF76"/>
      <c r="DG76"/>
      <c r="DH76"/>
      <c r="DI76"/>
      <c r="DJ76"/>
      <c r="DK76"/>
    </row>
    <row r="77" spans="1:115" s="89" customFormat="1" x14ac:dyDescent="0.25">
      <c r="A77" s="88" t="s">
        <v>121</v>
      </c>
      <c r="C77" s="90">
        <v>1670.3</v>
      </c>
      <c r="G77" s="90">
        <v>1670.3</v>
      </c>
      <c r="L77" s="90">
        <v>1773.8</v>
      </c>
      <c r="R77" s="90">
        <v>1814.8</v>
      </c>
      <c r="U77" s="90">
        <v>1904.4</v>
      </c>
      <c r="Z77" s="90">
        <v>1833.5</v>
      </c>
      <c r="AC77" s="90">
        <v>1946.8</v>
      </c>
      <c r="AG77" s="90">
        <v>2010.9</v>
      </c>
      <c r="AJ77" s="90">
        <v>1989.9</v>
      </c>
      <c r="AN77" s="90">
        <v>1980.7</v>
      </c>
      <c r="BF77" s="90">
        <v>1902.5</v>
      </c>
      <c r="BL77" s="90">
        <v>1910</v>
      </c>
      <c r="BU77" s="91"/>
      <c r="CD77" s="90">
        <v>1961.8</v>
      </c>
      <c r="CF77" s="89">
        <v>1984.7</v>
      </c>
      <c r="CT77" s="92" t="s">
        <v>121</v>
      </c>
      <c r="DB77"/>
      <c r="DC77"/>
      <c r="DD77"/>
      <c r="DE77"/>
      <c r="DF77"/>
      <c r="DG77"/>
      <c r="DH77"/>
      <c r="DI77"/>
      <c r="DJ77"/>
      <c r="DK77"/>
    </row>
    <row r="78" spans="1:115" x14ac:dyDescent="0.3">
      <c r="A78" s="25" t="s">
        <v>52</v>
      </c>
      <c r="B78" s="25"/>
      <c r="C78" s="25">
        <f t="shared" ref="C78:AH78" si="8">$CS$79-C79+1</f>
        <v>474</v>
      </c>
      <c r="D78" s="25">
        <f t="shared" si="8"/>
        <v>467</v>
      </c>
      <c r="E78" s="25">
        <f t="shared" si="8"/>
        <v>460</v>
      </c>
      <c r="F78" s="25">
        <f t="shared" si="8"/>
        <v>453</v>
      </c>
      <c r="G78" s="25">
        <f t="shared" si="8"/>
        <v>446</v>
      </c>
      <c r="H78" s="25">
        <f t="shared" si="8"/>
        <v>439</v>
      </c>
      <c r="I78" s="25">
        <f t="shared" si="8"/>
        <v>432</v>
      </c>
      <c r="J78" s="25">
        <f t="shared" si="8"/>
        <v>425</v>
      </c>
      <c r="K78" s="25">
        <f t="shared" si="8"/>
        <v>418</v>
      </c>
      <c r="L78" s="25">
        <f t="shared" si="8"/>
        <v>411</v>
      </c>
      <c r="M78" s="25">
        <f t="shared" si="8"/>
        <v>404</v>
      </c>
      <c r="N78" s="25">
        <f t="shared" si="8"/>
        <v>397</v>
      </c>
      <c r="O78" s="25">
        <f t="shared" si="8"/>
        <v>390</v>
      </c>
      <c r="P78" s="25">
        <f t="shared" si="8"/>
        <v>383</v>
      </c>
      <c r="Q78" s="25">
        <f t="shared" si="8"/>
        <v>376</v>
      </c>
      <c r="R78" s="25">
        <f t="shared" si="8"/>
        <v>369</v>
      </c>
      <c r="S78" s="25">
        <f t="shared" si="8"/>
        <v>364</v>
      </c>
      <c r="T78" s="25">
        <f t="shared" si="8"/>
        <v>357</v>
      </c>
      <c r="U78" s="25">
        <f t="shared" si="8"/>
        <v>347</v>
      </c>
      <c r="V78" s="25">
        <f t="shared" si="8"/>
        <v>337</v>
      </c>
      <c r="W78" s="25">
        <f t="shared" si="8"/>
        <v>327</v>
      </c>
      <c r="X78" s="25">
        <f t="shared" si="8"/>
        <v>317</v>
      </c>
      <c r="Y78" s="25">
        <f t="shared" si="8"/>
        <v>307</v>
      </c>
      <c r="Z78" s="25">
        <f t="shared" si="8"/>
        <v>304</v>
      </c>
      <c r="AA78" s="25">
        <f t="shared" si="8"/>
        <v>299</v>
      </c>
      <c r="AB78" s="25">
        <f t="shared" si="8"/>
        <v>292</v>
      </c>
      <c r="AC78" s="25">
        <f t="shared" si="8"/>
        <v>285</v>
      </c>
      <c r="AD78" s="25">
        <f t="shared" si="8"/>
        <v>278</v>
      </c>
      <c r="AE78" s="25">
        <f t="shared" si="8"/>
        <v>274</v>
      </c>
      <c r="AF78" s="25">
        <f t="shared" si="8"/>
        <v>269</v>
      </c>
      <c r="AG78" s="25">
        <f t="shared" si="8"/>
        <v>264</v>
      </c>
      <c r="AH78" s="25">
        <f t="shared" si="8"/>
        <v>259</v>
      </c>
      <c r="AI78" s="25">
        <f t="shared" ref="AI78:BN78" si="9">$CS$79-AI79+1</f>
        <v>254</v>
      </c>
      <c r="AJ78" s="25">
        <f t="shared" si="9"/>
        <v>249</v>
      </c>
      <c r="AK78" s="25">
        <f t="shared" si="9"/>
        <v>244</v>
      </c>
      <c r="AL78" s="25">
        <f t="shared" si="9"/>
        <v>239</v>
      </c>
      <c r="AM78" s="25">
        <f t="shared" si="9"/>
        <v>234</v>
      </c>
      <c r="AN78" s="25">
        <f t="shared" si="9"/>
        <v>229</v>
      </c>
      <c r="AO78" s="25">
        <f t="shared" si="9"/>
        <v>224</v>
      </c>
      <c r="AP78" s="25">
        <f t="shared" si="9"/>
        <v>219</v>
      </c>
      <c r="AQ78" s="25">
        <f t="shared" si="9"/>
        <v>214</v>
      </c>
      <c r="AR78" s="25">
        <f t="shared" si="9"/>
        <v>209</v>
      </c>
      <c r="AS78" s="25">
        <f t="shared" si="9"/>
        <v>204</v>
      </c>
      <c r="AT78" s="25">
        <f t="shared" si="9"/>
        <v>199</v>
      </c>
      <c r="AU78" s="25">
        <f t="shared" si="9"/>
        <v>194</v>
      </c>
      <c r="AV78" s="25">
        <f t="shared" si="9"/>
        <v>189</v>
      </c>
      <c r="AW78" s="25">
        <f t="shared" si="9"/>
        <v>184</v>
      </c>
      <c r="AX78" s="25">
        <f t="shared" si="9"/>
        <v>179</v>
      </c>
      <c r="AY78" s="25">
        <f t="shared" si="9"/>
        <v>174</v>
      </c>
      <c r="AZ78" s="25">
        <f t="shared" si="9"/>
        <v>169</v>
      </c>
      <c r="BA78" s="25">
        <f t="shared" si="9"/>
        <v>164</v>
      </c>
      <c r="BB78" s="25">
        <f t="shared" si="9"/>
        <v>159</v>
      </c>
      <c r="BC78" s="25">
        <f t="shared" si="9"/>
        <v>154</v>
      </c>
      <c r="BD78" s="25">
        <f t="shared" si="9"/>
        <v>149</v>
      </c>
      <c r="BE78" s="25">
        <f t="shared" si="9"/>
        <v>144</v>
      </c>
      <c r="BF78" s="25">
        <f t="shared" si="9"/>
        <v>139</v>
      </c>
      <c r="BG78" s="25">
        <f t="shared" si="9"/>
        <v>134</v>
      </c>
      <c r="BH78" s="25">
        <f t="shared" si="9"/>
        <v>129</v>
      </c>
      <c r="BI78" s="25">
        <f t="shared" si="9"/>
        <v>124</v>
      </c>
      <c r="BJ78" s="25">
        <f t="shared" si="9"/>
        <v>119</v>
      </c>
      <c r="BK78" s="25">
        <f t="shared" si="9"/>
        <v>114</v>
      </c>
      <c r="BL78" s="25">
        <f t="shared" si="9"/>
        <v>109</v>
      </c>
      <c r="BM78" s="25">
        <f t="shared" si="9"/>
        <v>106</v>
      </c>
      <c r="BN78" s="25">
        <f t="shared" si="9"/>
        <v>104</v>
      </c>
      <c r="BO78" s="25">
        <f t="shared" ref="BO78:CS78" si="10">$CS$79-BO79+1</f>
        <v>99</v>
      </c>
      <c r="BP78" s="25">
        <f t="shared" si="10"/>
        <v>94</v>
      </c>
      <c r="BQ78" s="25">
        <f t="shared" si="10"/>
        <v>93</v>
      </c>
      <c r="BR78" s="25">
        <f t="shared" si="10"/>
        <v>90</v>
      </c>
      <c r="BS78" s="25">
        <f t="shared" si="10"/>
        <v>89</v>
      </c>
      <c r="BT78" s="25">
        <f t="shared" si="10"/>
        <v>83</v>
      </c>
      <c r="BU78" s="25">
        <f t="shared" si="10"/>
        <v>80</v>
      </c>
      <c r="BV78" s="25">
        <f t="shared" si="10"/>
        <v>73</v>
      </c>
      <c r="BW78" s="25">
        <f t="shared" si="10"/>
        <v>71</v>
      </c>
      <c r="BX78" s="25">
        <f t="shared" si="10"/>
        <v>67</v>
      </c>
      <c r="BY78" s="25">
        <f t="shared" si="10"/>
        <v>65</v>
      </c>
      <c r="BZ78" s="25">
        <f t="shared" si="10"/>
        <v>60</v>
      </c>
      <c r="CA78" s="25">
        <f t="shared" si="10"/>
        <v>53</v>
      </c>
      <c r="CB78" s="25">
        <f t="shared" si="10"/>
        <v>50</v>
      </c>
      <c r="CC78" s="25">
        <f t="shared" si="10"/>
        <v>48</v>
      </c>
      <c r="CD78" s="25">
        <f t="shared" si="10"/>
        <v>47</v>
      </c>
      <c r="CE78" s="25">
        <f t="shared" si="10"/>
        <v>45</v>
      </c>
      <c r="CF78" s="25">
        <f t="shared" si="10"/>
        <v>44</v>
      </c>
      <c r="CG78" s="25">
        <f t="shared" si="10"/>
        <v>41</v>
      </c>
      <c r="CH78" s="25">
        <f t="shared" si="10"/>
        <v>36</v>
      </c>
      <c r="CI78" s="25">
        <f t="shared" si="10"/>
        <v>32</v>
      </c>
      <c r="CJ78" s="25">
        <f t="shared" si="10"/>
        <v>31</v>
      </c>
      <c r="CK78" s="25">
        <f t="shared" si="10"/>
        <v>30</v>
      </c>
      <c r="CL78" s="25">
        <f t="shared" si="10"/>
        <v>28</v>
      </c>
      <c r="CM78" s="25">
        <f t="shared" si="10"/>
        <v>26</v>
      </c>
      <c r="CN78" s="25">
        <f t="shared" si="10"/>
        <v>20</v>
      </c>
      <c r="CO78" s="25">
        <f t="shared" si="10"/>
        <v>18</v>
      </c>
      <c r="CP78" s="25">
        <f t="shared" si="10"/>
        <v>17</v>
      </c>
      <c r="CQ78" s="25">
        <f t="shared" si="10"/>
        <v>11</v>
      </c>
      <c r="CR78" s="25">
        <f t="shared" si="10"/>
        <v>6</v>
      </c>
      <c r="CS78" s="25">
        <f t="shared" si="10"/>
        <v>1</v>
      </c>
      <c r="CT78" s="25" t="s">
        <v>52</v>
      </c>
      <c r="DB78"/>
      <c r="DC78"/>
      <c r="DD78"/>
      <c r="DE78"/>
      <c r="DF78"/>
      <c r="DG78"/>
      <c r="DH78"/>
      <c r="DI78"/>
      <c r="DJ78"/>
      <c r="DK78"/>
    </row>
    <row r="79" spans="1:115" x14ac:dyDescent="0.3">
      <c r="A79" s="25" t="s">
        <v>51</v>
      </c>
      <c r="B79" s="37"/>
      <c r="C79" s="37">
        <v>44817</v>
      </c>
      <c r="D79" s="37">
        <v>44824</v>
      </c>
      <c r="E79" s="37">
        <v>44831</v>
      </c>
      <c r="F79" s="37">
        <v>44838</v>
      </c>
      <c r="G79" s="37">
        <v>44845</v>
      </c>
      <c r="H79" s="37">
        <v>44852</v>
      </c>
      <c r="I79" s="37">
        <v>44859</v>
      </c>
      <c r="J79" s="37">
        <v>44866</v>
      </c>
      <c r="K79" s="37">
        <v>44873</v>
      </c>
      <c r="L79" s="37">
        <v>44880</v>
      </c>
      <c r="M79" s="37">
        <v>44887</v>
      </c>
      <c r="N79" s="37">
        <v>44894</v>
      </c>
      <c r="O79" s="37">
        <v>44901</v>
      </c>
      <c r="P79" s="37">
        <v>44908</v>
      </c>
      <c r="Q79" s="37">
        <v>44915</v>
      </c>
      <c r="R79" s="37">
        <v>44922</v>
      </c>
      <c r="S79" s="37">
        <v>44927</v>
      </c>
      <c r="T79" s="37">
        <v>44934</v>
      </c>
      <c r="U79" s="93">
        <v>44944</v>
      </c>
      <c r="V79" s="37">
        <v>44954</v>
      </c>
      <c r="W79" s="37">
        <v>44964</v>
      </c>
      <c r="X79" s="37">
        <v>44974</v>
      </c>
      <c r="Y79" s="37">
        <v>44984</v>
      </c>
      <c r="Z79" s="93">
        <v>44987</v>
      </c>
      <c r="AA79" s="37">
        <v>44992</v>
      </c>
      <c r="AB79" s="37">
        <v>44999</v>
      </c>
      <c r="AC79" s="93">
        <v>45006</v>
      </c>
      <c r="AD79" s="37">
        <v>45013</v>
      </c>
      <c r="AE79" s="37">
        <v>45017</v>
      </c>
      <c r="AF79" s="37">
        <v>45022</v>
      </c>
      <c r="AG79" s="93">
        <v>45027</v>
      </c>
      <c r="AH79" s="37">
        <v>45032</v>
      </c>
      <c r="AI79" s="37">
        <v>45037</v>
      </c>
      <c r="AJ79" s="93">
        <v>45042</v>
      </c>
      <c r="AK79" s="37">
        <v>45047</v>
      </c>
      <c r="AL79" s="37">
        <v>45052</v>
      </c>
      <c r="AM79" s="37">
        <v>45057</v>
      </c>
      <c r="AN79" s="94">
        <v>45062</v>
      </c>
      <c r="AO79" s="37">
        <v>45067</v>
      </c>
      <c r="AP79" s="37">
        <v>45072</v>
      </c>
      <c r="AQ79" s="37">
        <v>45077</v>
      </c>
      <c r="AR79" s="37">
        <v>45082</v>
      </c>
      <c r="AS79" s="37">
        <v>45087</v>
      </c>
      <c r="AT79" s="37">
        <v>45092</v>
      </c>
      <c r="AU79" s="37">
        <v>45097</v>
      </c>
      <c r="AV79" s="37">
        <v>45102</v>
      </c>
      <c r="AW79" s="37">
        <v>45107</v>
      </c>
      <c r="AX79" s="37">
        <v>45112</v>
      </c>
      <c r="AY79" s="37">
        <v>45117</v>
      </c>
      <c r="AZ79" s="37">
        <v>45122</v>
      </c>
      <c r="BA79" s="37">
        <v>45127</v>
      </c>
      <c r="BB79" s="37">
        <v>45132</v>
      </c>
      <c r="BC79" s="37">
        <v>45137</v>
      </c>
      <c r="BD79" s="37">
        <v>45142</v>
      </c>
      <c r="BE79" s="37">
        <v>45147</v>
      </c>
      <c r="BF79" s="94">
        <v>45152</v>
      </c>
      <c r="BG79" s="37">
        <v>45157</v>
      </c>
      <c r="BH79" s="37">
        <v>45162</v>
      </c>
      <c r="BI79" s="37">
        <v>45167</v>
      </c>
      <c r="BJ79" s="37">
        <v>45172</v>
      </c>
      <c r="BK79" s="37">
        <v>45177</v>
      </c>
      <c r="BL79" s="37">
        <v>45182</v>
      </c>
      <c r="BM79" s="37">
        <v>45185</v>
      </c>
      <c r="BN79" s="37">
        <v>45187</v>
      </c>
      <c r="BO79" s="37">
        <v>45192</v>
      </c>
      <c r="BP79" s="37">
        <v>45197</v>
      </c>
      <c r="BQ79" s="37">
        <v>45198</v>
      </c>
      <c r="BR79" s="37">
        <v>45201</v>
      </c>
      <c r="BS79" s="37">
        <v>45202</v>
      </c>
      <c r="BT79" s="37">
        <v>45208</v>
      </c>
      <c r="BU79" s="93">
        <v>45211</v>
      </c>
      <c r="BV79" s="37">
        <v>45218</v>
      </c>
      <c r="BW79" s="37">
        <v>45220</v>
      </c>
      <c r="BX79" s="37">
        <v>45224</v>
      </c>
      <c r="BY79" s="37">
        <v>45226</v>
      </c>
      <c r="BZ79" s="37">
        <v>45231</v>
      </c>
      <c r="CA79" s="37">
        <v>45238</v>
      </c>
      <c r="CB79" s="37">
        <v>45241</v>
      </c>
      <c r="CC79" s="37">
        <v>45243</v>
      </c>
      <c r="CD79" s="37">
        <v>45244</v>
      </c>
      <c r="CE79" s="37">
        <v>45246</v>
      </c>
      <c r="CF79" s="37">
        <v>45247</v>
      </c>
      <c r="CG79" s="37">
        <v>45250</v>
      </c>
      <c r="CH79" s="37">
        <v>45255</v>
      </c>
      <c r="CI79" s="37">
        <v>45259</v>
      </c>
      <c r="CJ79" s="37">
        <v>45260</v>
      </c>
      <c r="CK79" s="37">
        <v>45261</v>
      </c>
      <c r="CL79" s="37">
        <v>45263</v>
      </c>
      <c r="CM79" s="37">
        <v>45265</v>
      </c>
      <c r="CN79" s="37">
        <v>45271</v>
      </c>
      <c r="CO79" s="37">
        <v>45273</v>
      </c>
      <c r="CP79" s="37">
        <v>45274</v>
      </c>
      <c r="CQ79" s="37">
        <v>45280</v>
      </c>
      <c r="CR79" s="37">
        <v>45285</v>
      </c>
      <c r="CS79" s="37">
        <v>45290</v>
      </c>
      <c r="CT79" s="95" t="s">
        <v>51</v>
      </c>
      <c r="CU79" s="35" t="s">
        <v>117</v>
      </c>
      <c r="CV79" s="35" t="s">
        <v>118</v>
      </c>
      <c r="CW79" s="35" t="s">
        <v>119</v>
      </c>
      <c r="CX79" s="35" t="s">
        <v>176</v>
      </c>
      <c r="DB79"/>
      <c r="DC79"/>
      <c r="DD79"/>
      <c r="DE79"/>
      <c r="DF79"/>
      <c r="DG79"/>
      <c r="DH79"/>
      <c r="DI79"/>
      <c r="DJ79"/>
      <c r="DK79"/>
    </row>
    <row r="80" spans="1:115" s="36" customFormat="1" ht="36" customHeight="1" x14ac:dyDescent="0.25">
      <c r="A80" s="96" t="s">
        <v>50</v>
      </c>
      <c r="B80" s="83"/>
      <c r="C80" s="83">
        <v>10</v>
      </c>
      <c r="D80" s="83">
        <v>4</v>
      </c>
      <c r="E80" s="83">
        <v>2</v>
      </c>
      <c r="F80" s="83">
        <v>3</v>
      </c>
      <c r="G80" s="83">
        <v>4</v>
      </c>
      <c r="H80" s="83">
        <v>4</v>
      </c>
      <c r="I80" s="83">
        <v>8</v>
      </c>
      <c r="J80" s="83">
        <v>5</v>
      </c>
      <c r="K80" s="83">
        <v>7</v>
      </c>
      <c r="L80" s="83">
        <v>7</v>
      </c>
      <c r="M80" s="83">
        <v>8</v>
      </c>
      <c r="N80" s="83">
        <v>5</v>
      </c>
      <c r="O80" s="83">
        <v>7</v>
      </c>
      <c r="P80" s="83">
        <v>7</v>
      </c>
      <c r="Q80" s="83">
        <v>5</v>
      </c>
      <c r="R80" s="83">
        <v>3</v>
      </c>
      <c r="S80" s="83">
        <v>6</v>
      </c>
      <c r="T80" s="83">
        <v>3</v>
      </c>
      <c r="U80" s="83">
        <v>2</v>
      </c>
      <c r="V80" s="83">
        <v>2</v>
      </c>
      <c r="W80" s="83">
        <v>1</v>
      </c>
      <c r="X80" s="83">
        <v>1</v>
      </c>
      <c r="Y80" s="83">
        <v>1</v>
      </c>
      <c r="Z80" s="83">
        <v>6</v>
      </c>
      <c r="AA80" s="83">
        <v>7</v>
      </c>
      <c r="AB80" s="83">
        <v>6</v>
      </c>
      <c r="AC80" s="83">
        <v>2</v>
      </c>
      <c r="AD80" s="83">
        <v>3</v>
      </c>
      <c r="AE80" s="83">
        <v>1</v>
      </c>
      <c r="AF80" s="83">
        <v>2</v>
      </c>
      <c r="AG80" s="83">
        <v>4</v>
      </c>
      <c r="AH80" s="83">
        <v>4</v>
      </c>
      <c r="AI80" s="83">
        <v>4</v>
      </c>
      <c r="AJ80" s="83">
        <v>5</v>
      </c>
      <c r="AK80" s="83">
        <v>1</v>
      </c>
      <c r="AL80" s="83">
        <v>1</v>
      </c>
      <c r="AM80" s="83">
        <v>1</v>
      </c>
      <c r="AN80" s="97">
        <v>2</v>
      </c>
      <c r="AO80" s="83">
        <v>2</v>
      </c>
      <c r="AP80" s="83">
        <v>2</v>
      </c>
      <c r="AQ80" s="83">
        <v>4</v>
      </c>
      <c r="AR80" s="83">
        <v>5</v>
      </c>
      <c r="AS80" s="83">
        <v>6</v>
      </c>
      <c r="AT80" s="83">
        <v>4</v>
      </c>
      <c r="AU80" s="83">
        <v>2</v>
      </c>
      <c r="AV80" s="83">
        <v>5</v>
      </c>
      <c r="AW80" s="83">
        <v>4</v>
      </c>
      <c r="AX80" s="83">
        <v>4</v>
      </c>
      <c r="AY80" s="83">
        <v>5</v>
      </c>
      <c r="AZ80" s="83">
        <v>6</v>
      </c>
      <c r="BA80" s="83">
        <v>4</v>
      </c>
      <c r="BB80" s="83">
        <v>5</v>
      </c>
      <c r="BC80" s="83">
        <v>6</v>
      </c>
      <c r="BD80" s="83">
        <v>7</v>
      </c>
      <c r="BE80" s="83">
        <v>8</v>
      </c>
      <c r="BF80" s="97">
        <v>5</v>
      </c>
      <c r="BG80" s="83">
        <v>3</v>
      </c>
      <c r="BH80" s="83">
        <v>3</v>
      </c>
      <c r="BI80" s="83">
        <v>3</v>
      </c>
      <c r="BJ80" s="83">
        <v>5</v>
      </c>
      <c r="BK80" s="83">
        <v>6</v>
      </c>
      <c r="BL80" s="83">
        <v>8</v>
      </c>
      <c r="BM80" s="83">
        <v>4</v>
      </c>
      <c r="BN80" s="83">
        <v>4</v>
      </c>
      <c r="BO80" s="83">
        <v>3</v>
      </c>
      <c r="BP80" s="83">
        <v>1</v>
      </c>
      <c r="BQ80" s="83">
        <v>3</v>
      </c>
      <c r="BR80" s="83">
        <v>3</v>
      </c>
      <c r="BS80" s="83">
        <v>4</v>
      </c>
      <c r="BT80" s="83">
        <v>6</v>
      </c>
      <c r="BU80" s="83">
        <v>6</v>
      </c>
      <c r="BV80" s="83">
        <v>2</v>
      </c>
      <c r="BW80" s="83">
        <v>1</v>
      </c>
      <c r="BX80" s="83">
        <v>1</v>
      </c>
      <c r="BY80" s="83">
        <v>1</v>
      </c>
      <c r="BZ80" s="83">
        <v>1</v>
      </c>
      <c r="CA80" s="83">
        <v>1</v>
      </c>
      <c r="CB80" s="83">
        <v>1</v>
      </c>
      <c r="CC80" s="83">
        <v>2</v>
      </c>
      <c r="CD80" s="83">
        <v>4</v>
      </c>
      <c r="CE80" s="83">
        <v>3</v>
      </c>
      <c r="CF80" s="83">
        <v>2</v>
      </c>
      <c r="CG80" s="83">
        <v>6</v>
      </c>
      <c r="CH80" s="83">
        <v>6</v>
      </c>
      <c r="CI80" s="83">
        <v>8</v>
      </c>
      <c r="CJ80" s="83">
        <v>5</v>
      </c>
      <c r="CK80" s="83">
        <v>7</v>
      </c>
      <c r="CL80" s="83">
        <v>2</v>
      </c>
      <c r="CM80" s="83">
        <v>3</v>
      </c>
      <c r="CN80" s="83">
        <v>3</v>
      </c>
      <c r="CO80" s="83">
        <v>2</v>
      </c>
      <c r="CP80" s="83">
        <v>2</v>
      </c>
      <c r="CQ80" s="83">
        <v>1</v>
      </c>
      <c r="CR80" s="83">
        <v>2</v>
      </c>
      <c r="CS80" s="83">
        <v>1</v>
      </c>
      <c r="CT80" s="98" t="str">
        <f t="shared" ref="CT80:CT98" si="11">A80</f>
        <v>BIST30 ASSET inside PF</v>
      </c>
      <c r="CU80" s="83">
        <f>MAX(C80:CS80)</f>
        <v>10</v>
      </c>
      <c r="CV80" s="83">
        <f t="shared" ref="CV80:CV99" si="12">MIN(C80:CE80)</f>
        <v>1</v>
      </c>
      <c r="CW80" s="83">
        <f t="shared" ref="CW80:CW99" si="13">AVERAGE(C80:CE80)</f>
        <v>3.9135802469135803</v>
      </c>
      <c r="CX80" s="83">
        <f>IF(CS80&gt;=CR80,1,0)</f>
        <v>0</v>
      </c>
      <c r="CY80" s="36" t="s">
        <v>198</v>
      </c>
      <c r="DB80"/>
      <c r="DC80"/>
      <c r="DD80"/>
      <c r="DE80"/>
      <c r="DF80"/>
      <c r="DG80"/>
      <c r="DH80"/>
      <c r="DI80"/>
      <c r="DJ80"/>
      <c r="DK80"/>
    </row>
    <row r="81" spans="1:115" s="36" customFormat="1" x14ac:dyDescent="0.25">
      <c r="A81" s="83" t="s">
        <v>0</v>
      </c>
      <c r="B81" s="99"/>
      <c r="C81" s="99">
        <v>81.637296819416036</v>
      </c>
      <c r="D81" s="99">
        <v>26.71753206344998</v>
      </c>
      <c r="E81" s="99">
        <v>82.604503303993383</v>
      </c>
      <c r="F81" s="99">
        <v>293.4805705310813</v>
      </c>
      <c r="G81" s="99">
        <v>74.015762178033199</v>
      </c>
      <c r="H81" s="99">
        <v>804.75893776402427</v>
      </c>
      <c r="I81" s="99">
        <v>19.375812819854911</v>
      </c>
      <c r="J81" s="99">
        <v>38.398866424597053</v>
      </c>
      <c r="K81" s="99">
        <v>8.4915717306452443</v>
      </c>
      <c r="L81" s="99">
        <v>66.445455895629536</v>
      </c>
      <c r="M81" s="99">
        <v>24.646798743687441</v>
      </c>
      <c r="N81" s="99">
        <v>254.32021337335871</v>
      </c>
      <c r="O81" s="99">
        <v>42.384704798274292</v>
      </c>
      <c r="P81" s="99">
        <v>147.50689944264249</v>
      </c>
      <c r="Q81" s="99">
        <v>100.0289479925499</v>
      </c>
      <c r="R81" s="99">
        <v>1975.3973047582281</v>
      </c>
      <c r="S81" s="99">
        <v>31.314043204787339</v>
      </c>
      <c r="T81" s="99">
        <v>61.948837218251278</v>
      </c>
      <c r="U81" s="100">
        <v>14.41080077934255</v>
      </c>
      <c r="V81" s="99">
        <v>15.27287465069983</v>
      </c>
      <c r="W81" s="99">
        <v>1.51968256856608</v>
      </c>
      <c r="X81" s="99">
        <v>25.033652846275668</v>
      </c>
      <c r="Y81" s="99">
        <v>434.97604969944439</v>
      </c>
      <c r="Z81" s="100">
        <v>10.210947824584389</v>
      </c>
      <c r="AA81" s="99">
        <v>55.892385460063878</v>
      </c>
      <c r="AB81" s="99">
        <v>26.349968334356621</v>
      </c>
      <c r="AC81" s="100">
        <v>21.35206796720918</v>
      </c>
      <c r="AD81" s="99">
        <v>1.576477880286723</v>
      </c>
      <c r="AE81" s="99">
        <v>0.93235036270902127</v>
      </c>
      <c r="AF81" s="99">
        <v>2.0648331007405258</v>
      </c>
      <c r="AG81" s="100">
        <v>9.2769538838221042</v>
      </c>
      <c r="AH81" s="99">
        <v>13.48106263464196</v>
      </c>
      <c r="AI81" s="99">
        <v>20.974077291086399</v>
      </c>
      <c r="AJ81" s="100">
        <v>4.184455409577934</v>
      </c>
      <c r="AK81" s="99">
        <v>2.0481237714054901</v>
      </c>
      <c r="AL81" s="99">
        <v>-0.97256671288417162</v>
      </c>
      <c r="AM81" s="99">
        <v>4.1264072151180979</v>
      </c>
      <c r="AN81" s="101">
        <v>2.7566721920987951</v>
      </c>
      <c r="AO81" s="99">
        <v>14.52041302936647</v>
      </c>
      <c r="AP81" s="99">
        <v>77.9919349918531</v>
      </c>
      <c r="AQ81" s="99">
        <v>64.948138479999997</v>
      </c>
      <c r="AR81" s="99">
        <v>68.637716711052093</v>
      </c>
      <c r="AS81" s="99">
        <v>192.3313714002424</v>
      </c>
      <c r="AT81" s="99">
        <v>88.259466456376032</v>
      </c>
      <c r="AU81" s="99">
        <v>61.84593919812599</v>
      </c>
      <c r="AV81" s="99">
        <v>9.6054996978283373</v>
      </c>
      <c r="AW81" s="99">
        <v>5.2739965654634648</v>
      </c>
      <c r="AX81" s="99">
        <v>46.793114269264741</v>
      </c>
      <c r="AY81" s="99">
        <v>162.14070465810539</v>
      </c>
      <c r="AZ81" s="99">
        <v>30.656061909451431</v>
      </c>
      <c r="BA81" s="99">
        <v>29.783817481026329</v>
      </c>
      <c r="BB81" s="99">
        <v>9.0229327458229793</v>
      </c>
      <c r="BC81" s="99">
        <v>46.472607834314161</v>
      </c>
      <c r="BD81" s="99">
        <v>38.653900798687467</v>
      </c>
      <c r="BE81" s="99">
        <v>14.06986959040707</v>
      </c>
      <c r="BF81" s="101">
        <v>214.54199287507041</v>
      </c>
      <c r="BG81" s="99">
        <v>29.862272960189561</v>
      </c>
      <c r="BH81" s="99">
        <v>50.343276422413538</v>
      </c>
      <c r="BI81" s="99">
        <v>225.81972637949571</v>
      </c>
      <c r="BJ81" s="99">
        <v>41.836143180444601</v>
      </c>
      <c r="BK81" s="99">
        <v>45.591293729999997</v>
      </c>
      <c r="BL81" s="102">
        <v>15.29096521592612</v>
      </c>
      <c r="BM81" s="102">
        <v>7.8538718005779611</v>
      </c>
      <c r="BN81" s="102">
        <v>7.8463292198448684</v>
      </c>
      <c r="BO81" s="102">
        <v>3.3021169206420669</v>
      </c>
      <c r="BP81" s="102">
        <v>4.8025107598929502</v>
      </c>
      <c r="BQ81" s="102">
        <v>8.2086135370617139</v>
      </c>
      <c r="BR81" s="102">
        <v>13.16244</v>
      </c>
      <c r="BS81" s="102">
        <v>15.43090982980442</v>
      </c>
      <c r="BT81" s="102">
        <v>14.051052659166711</v>
      </c>
      <c r="BU81" s="103">
        <v>8.4027262594542211</v>
      </c>
      <c r="BV81" s="102">
        <v>2.3181547831095708</v>
      </c>
      <c r="BW81" s="102">
        <v>-0.21812768732267601</v>
      </c>
      <c r="BX81" s="102">
        <v>-0.70385924582665615</v>
      </c>
      <c r="BY81" s="102">
        <v>-0.30074707366614478</v>
      </c>
      <c r="BZ81" s="102">
        <v>-0.38996293797721671</v>
      </c>
      <c r="CA81" s="102">
        <v>7.2039519925484523</v>
      </c>
      <c r="CB81" s="102">
        <v>4.9756949012650429</v>
      </c>
      <c r="CC81" s="102">
        <v>2.0444263159655991</v>
      </c>
      <c r="CD81" s="102">
        <v>12.789270606997651</v>
      </c>
      <c r="CE81" s="102">
        <v>7.0806459023540196</v>
      </c>
      <c r="CF81" s="102">
        <v>12.6145014720655</v>
      </c>
      <c r="CG81" s="102">
        <v>14.085081865553621</v>
      </c>
      <c r="CH81" s="102">
        <v>5.7749398886280972</v>
      </c>
      <c r="CI81" s="102">
        <v>6.4986664523917632</v>
      </c>
      <c r="CJ81" s="102">
        <v>7.4148382443545113</v>
      </c>
      <c r="CK81" s="102">
        <v>13.92325418960244</v>
      </c>
      <c r="CL81" s="102">
        <v>1.4423705855945541</v>
      </c>
      <c r="CM81" s="102">
        <v>33.114998217096478</v>
      </c>
      <c r="CN81" s="102">
        <v>10.9087447536346</v>
      </c>
      <c r="CO81" s="102">
        <v>13.886214611130169</v>
      </c>
      <c r="CP81" s="102">
        <v>31.847303852167521</v>
      </c>
      <c r="CQ81" s="102">
        <v>20.97224507</v>
      </c>
      <c r="CR81" s="102">
        <v>2.7078791070000001</v>
      </c>
      <c r="CS81" s="102">
        <v>2.0960127439999998</v>
      </c>
      <c r="CT81" s="104" t="str">
        <f t="shared" si="11"/>
        <v>Annual return</v>
      </c>
      <c r="CU81" s="105">
        <f>MAX(C81:CS81)</f>
        <v>1975.3973047582281</v>
      </c>
      <c r="CV81" s="105">
        <f t="shared" si="12"/>
        <v>-0.97256671288417162</v>
      </c>
      <c r="CW81" s="83">
        <f t="shared" si="13"/>
        <v>80.26042606600582</v>
      </c>
      <c r="CX81" s="83">
        <f>IF(CS81&gt;=CR81,1,0)</f>
        <v>0</v>
      </c>
      <c r="CY81" s="36" t="s">
        <v>198</v>
      </c>
      <c r="DB81"/>
      <c r="DC81">
        <v>7.4148382443545113</v>
      </c>
      <c r="DD81">
        <v>13.92325418960244</v>
      </c>
      <c r="DE81">
        <v>1.4423705855945541</v>
      </c>
      <c r="DF81"/>
      <c r="DG81">
        <v>33.114998217096478</v>
      </c>
      <c r="DH81">
        <v>10.9087447536346</v>
      </c>
      <c r="DI81">
        <v>31.847303852167521</v>
      </c>
      <c r="DJ81">
        <v>13.886214611130169</v>
      </c>
      <c r="DK81"/>
    </row>
    <row r="82" spans="1:115" s="36" customFormat="1" x14ac:dyDescent="0.25">
      <c r="A82" s="96" t="s">
        <v>1</v>
      </c>
      <c r="B82" s="99"/>
      <c r="C82" s="99">
        <v>0.25574640000000048</v>
      </c>
      <c r="D82" s="99">
        <v>0.1869373999999995</v>
      </c>
      <c r="E82" s="99">
        <v>0.2787643999999998</v>
      </c>
      <c r="F82" s="99">
        <v>0.37141790000000058</v>
      </c>
      <c r="G82" s="99">
        <v>0.27108660000000051</v>
      </c>
      <c r="H82" s="99">
        <v>0.45029330000000051</v>
      </c>
      <c r="I82" s="99">
        <v>0.1823024999999994</v>
      </c>
      <c r="J82" s="99">
        <v>0.22641649999999999</v>
      </c>
      <c r="K82" s="99">
        <v>0.1331738999999996</v>
      </c>
      <c r="L82" s="99">
        <v>0.26359669999999968</v>
      </c>
      <c r="M82" s="99">
        <v>0.19751129999999989</v>
      </c>
      <c r="N82" s="99">
        <v>0.36058899999999983</v>
      </c>
      <c r="O82" s="99">
        <v>0.23300020000000041</v>
      </c>
      <c r="P82" s="99">
        <v>0.32023909999999978</v>
      </c>
      <c r="Q82" s="99">
        <v>0.29228440000000022</v>
      </c>
      <c r="R82" s="99">
        <v>0.52441820000000039</v>
      </c>
      <c r="S82" s="99">
        <v>0.21298400000000051</v>
      </c>
      <c r="T82" s="99">
        <v>0.25876240000000023</v>
      </c>
      <c r="U82" s="100">
        <v>0.16410000000000011</v>
      </c>
      <c r="V82" s="99">
        <v>0.16762549999999979</v>
      </c>
      <c r="W82" s="99">
        <v>5.2681499999999382E-2</v>
      </c>
      <c r="X82" s="99">
        <v>0.1380779999999999</v>
      </c>
      <c r="Y82" s="99">
        <v>0.27274260000000022</v>
      </c>
      <c r="Z82" s="100">
        <v>0.1006582</v>
      </c>
      <c r="AA82" s="99">
        <v>0.23179519999999959</v>
      </c>
      <c r="AB82" s="99">
        <v>0.20179649999999971</v>
      </c>
      <c r="AC82" s="100">
        <v>0.18839850000000011</v>
      </c>
      <c r="AD82" s="99">
        <v>5.3985899999999143E-2</v>
      </c>
      <c r="AE82" s="99">
        <v>3.7274400000000263E-2</v>
      </c>
      <c r="AF82" s="99">
        <v>6.4198399999999989E-2</v>
      </c>
      <c r="AG82" s="100">
        <v>0.13818980000000011</v>
      </c>
      <c r="AH82" s="99">
        <v>0.16008260000000041</v>
      </c>
      <c r="AI82" s="99">
        <v>0.1872729999999998</v>
      </c>
      <c r="AJ82" s="100">
        <v>8.8603200000000326E-2</v>
      </c>
      <c r="AK82" s="99">
        <v>5.91803999999998E-2</v>
      </c>
      <c r="AL82" s="99">
        <v>-0.15737900000000021</v>
      </c>
      <c r="AM82" s="99">
        <v>8.0937600000000387E-2</v>
      </c>
      <c r="AN82" s="101">
        <v>7.0662400000000014E-2</v>
      </c>
      <c r="AO82" s="99">
        <v>0.13948779999999911</v>
      </c>
      <c r="AP82" s="99">
        <v>0.25282720000000031</v>
      </c>
      <c r="AQ82" s="99">
        <v>0.24121709999999999</v>
      </c>
      <c r="AR82" s="99">
        <v>0.2447076999999995</v>
      </c>
      <c r="AS82" s="99">
        <v>0.33972849999999971</v>
      </c>
      <c r="AT82" s="99">
        <v>0.28342260000000002</v>
      </c>
      <c r="AU82" s="99">
        <v>0.25864799999999949</v>
      </c>
      <c r="AV82" s="99">
        <v>0.14018140000000029</v>
      </c>
      <c r="AW82" s="99">
        <v>9.1385800000000517E-2</v>
      </c>
      <c r="AX82" s="99">
        <v>0.1838744000000008</v>
      </c>
      <c r="AY82" s="99">
        <v>0.2490507999999996</v>
      </c>
      <c r="AZ82" s="99">
        <v>0.1627761999999999</v>
      </c>
      <c r="BA82" s="99">
        <v>0.17726029999999951</v>
      </c>
      <c r="BB82" s="99">
        <v>0.13660829999999929</v>
      </c>
      <c r="BC82" s="99">
        <v>0.2391837999999997</v>
      </c>
      <c r="BD82" s="99">
        <v>0.22685620000000009</v>
      </c>
      <c r="BE82" s="99">
        <v>0.16265410000000041</v>
      </c>
      <c r="BF82" s="101">
        <v>0.34784720000000041</v>
      </c>
      <c r="BG82" s="99">
        <v>0.20989030000000031</v>
      </c>
      <c r="BH82" s="99">
        <v>0.2445916000000001</v>
      </c>
      <c r="BI82" s="99">
        <v>0.35167149999999991</v>
      </c>
      <c r="BJ82" s="99">
        <v>0.21389379999999969</v>
      </c>
      <c r="BK82" s="99">
        <v>0.21916740000000001</v>
      </c>
      <c r="BL82" s="105">
        <v>0.15483799999999981</v>
      </c>
      <c r="BM82" s="105">
        <v>0.11907719999999999</v>
      </c>
      <c r="BN82" s="105">
        <v>0.1190280000000004</v>
      </c>
      <c r="BO82" s="105">
        <v>8.4437600000000224E-2</v>
      </c>
      <c r="BP82" s="105">
        <v>0.1026129999999998</v>
      </c>
      <c r="BQ82" s="105">
        <v>0.13127020000000009</v>
      </c>
      <c r="BR82" s="105">
        <v>0.15865000000000001</v>
      </c>
      <c r="BS82" s="105">
        <v>0.1682526</v>
      </c>
      <c r="BT82" s="105">
        <v>0.1625733999999999</v>
      </c>
      <c r="BU82" s="106">
        <v>0.13258200000000001</v>
      </c>
      <c r="BV82" s="105">
        <v>6.8904000000000076E-2</v>
      </c>
      <c r="BW82" s="105">
        <v>-1.357720000000018E-2</v>
      </c>
      <c r="BX82" s="105">
        <v>-6.5371999999999986E-2</v>
      </c>
      <c r="BY82" s="105">
        <v>-1.9678399999999652E-2</v>
      </c>
      <c r="BZ82" s="105">
        <v>-2.7083999999999771E-2</v>
      </c>
      <c r="CA82" s="105">
        <v>0.1240330000000001</v>
      </c>
      <c r="CB82" s="105">
        <v>0.10441599999999961</v>
      </c>
      <c r="CC82" s="105">
        <v>6.3803500000000568E-2</v>
      </c>
      <c r="CD82" s="105">
        <v>0.15693204301075259</v>
      </c>
      <c r="CE82" s="105">
        <v>0.1230877000000004</v>
      </c>
      <c r="CF82" s="105">
        <v>0.1561125000000001</v>
      </c>
      <c r="CG82" s="105">
        <v>0.15026549999999991</v>
      </c>
      <c r="CH82" s="105">
        <v>0.1121450000000002</v>
      </c>
      <c r="CI82" s="105">
        <v>0.11843364778337161</v>
      </c>
      <c r="CJ82" s="105">
        <v>0.1256190429639765</v>
      </c>
      <c r="CK82" s="105">
        <v>0.16202277726184061</v>
      </c>
      <c r="CL82" s="105">
        <v>0.25456112224448829</v>
      </c>
      <c r="CM82" s="105">
        <v>0.19972169999999931</v>
      </c>
      <c r="CN82" s="105">
        <v>0.14754660540593359</v>
      </c>
      <c r="CO82" s="105">
        <v>0.16186235886406999</v>
      </c>
      <c r="CP82" s="105">
        <v>0.21408749205728511</v>
      </c>
      <c r="CQ82" s="105">
        <v>0.1872675</v>
      </c>
      <c r="CR82" s="105">
        <v>7.5519000000000003E-2</v>
      </c>
      <c r="CS82" s="105">
        <v>6.4796999999999993E-2</v>
      </c>
      <c r="CT82" s="104" t="str">
        <f t="shared" si="11"/>
        <v>Cumulative returns</v>
      </c>
      <c r="CU82" s="105">
        <f>MAX(C82:CE82)</f>
        <v>0.52441820000000039</v>
      </c>
      <c r="CV82" s="105">
        <f t="shared" si="12"/>
        <v>-0.15737900000000021</v>
      </c>
      <c r="CW82" s="107">
        <f t="shared" si="13"/>
        <v>0.17637194497544129</v>
      </c>
      <c r="CX82" s="83">
        <f>IF(CS82&gt;=CR82,1,0)</f>
        <v>0</v>
      </c>
      <c r="CY82" s="36" t="s">
        <v>198</v>
      </c>
      <c r="DB82"/>
      <c r="DC82">
        <v>0.1256190429639765</v>
      </c>
      <c r="DD82">
        <v>0.16202277726184061</v>
      </c>
      <c r="DE82">
        <v>0.25456112224448829</v>
      </c>
      <c r="DF82"/>
      <c r="DG82">
        <v>0.19972169999999931</v>
      </c>
      <c r="DH82">
        <v>0.14754660540593359</v>
      </c>
      <c r="DI82">
        <v>0.21408749205728511</v>
      </c>
      <c r="DJ82">
        <v>0.16186235886406999</v>
      </c>
      <c r="DK82"/>
    </row>
    <row r="83" spans="1:115" s="36" customFormat="1" ht="19.5" thickBot="1" x14ac:dyDescent="0.3">
      <c r="A83" s="83" t="s">
        <v>82</v>
      </c>
      <c r="B83" s="99"/>
      <c r="C83" s="102">
        <v>0.19084196175639659</v>
      </c>
      <c r="D83" s="102">
        <v>0.32953716786604909</v>
      </c>
      <c r="E83" s="102">
        <v>0.39172079271190557</v>
      </c>
      <c r="F83" s="102">
        <v>0.62308354236217822</v>
      </c>
      <c r="G83" s="102">
        <v>0.27603064084932288</v>
      </c>
      <c r="H83" s="102">
        <v>0.49058648309343411</v>
      </c>
      <c r="I83" s="102">
        <v>0.16125365020910859</v>
      </c>
      <c r="J83" s="102">
        <v>0.35172281759828872</v>
      </c>
      <c r="K83" s="102">
        <v>0.17262097620837241</v>
      </c>
      <c r="L83" s="102">
        <v>0.19101836552726811</v>
      </c>
      <c r="M83" s="102">
        <v>0.136047426636213</v>
      </c>
      <c r="N83" s="102">
        <v>0.19855615999492479</v>
      </c>
      <c r="O83" s="102">
        <v>0.10823380842983001</v>
      </c>
      <c r="P83" s="102">
        <v>0.30649330321199292</v>
      </c>
      <c r="Q83" s="102">
        <v>0.4737875468905684</v>
      </c>
      <c r="R83" s="102">
        <v>0.68962473968584981</v>
      </c>
      <c r="S83" s="102">
        <v>0.34264893179306999</v>
      </c>
      <c r="T83" s="102">
        <v>0.41186657736558441</v>
      </c>
      <c r="U83" s="103">
        <v>0.64144462984123662</v>
      </c>
      <c r="V83" s="102">
        <v>0.53002835923845959</v>
      </c>
      <c r="W83" s="102">
        <v>0.42195132966141857</v>
      </c>
      <c r="X83" s="102">
        <v>1.08613183381045</v>
      </c>
      <c r="Y83" s="108">
        <v>1.737680299690467</v>
      </c>
      <c r="Z83" s="109">
        <v>8.442728246965539E-2</v>
      </c>
      <c r="AA83" s="102">
        <v>0.16388828535882821</v>
      </c>
      <c r="AB83" s="108">
        <v>0.26087725058861921</v>
      </c>
      <c r="AC83" s="109">
        <v>0.49167124919724992</v>
      </c>
      <c r="AD83" s="102">
        <v>0.26664406643887228</v>
      </c>
      <c r="AE83" s="102">
        <v>0.48709621030401118</v>
      </c>
      <c r="AF83" s="102">
        <v>0.20983980407450509</v>
      </c>
      <c r="AG83" s="103">
        <v>0.1945697859068555</v>
      </c>
      <c r="AH83" s="102">
        <v>0.20909794621416791</v>
      </c>
      <c r="AI83" s="102">
        <v>0.17708554111439201</v>
      </c>
      <c r="AJ83" s="103">
        <v>0.30817896354238722</v>
      </c>
      <c r="AK83" s="102">
        <v>0.53553124554502962</v>
      </c>
      <c r="AL83" s="102">
        <v>0.52867894415092531</v>
      </c>
      <c r="AM83" s="102">
        <v>0.62514271304818592</v>
      </c>
      <c r="AN83" s="110">
        <v>0.42588018090098761</v>
      </c>
      <c r="AO83" s="102">
        <v>0.39176263878896739</v>
      </c>
      <c r="AP83" s="102">
        <v>0.70559468047221197</v>
      </c>
      <c r="AQ83" s="102">
        <v>0.38791895799999998</v>
      </c>
      <c r="AR83" s="102">
        <v>0.29616231058061721</v>
      </c>
      <c r="AS83" s="102">
        <v>0.26548914531190287</v>
      </c>
      <c r="AT83" s="102">
        <v>0.30083935642508242</v>
      </c>
      <c r="AU83" s="102">
        <v>0.34942419539348718</v>
      </c>
      <c r="AV83" s="102">
        <v>0.33566444134298878</v>
      </c>
      <c r="AW83" s="102">
        <v>0.29374768969209097</v>
      </c>
      <c r="AX83" s="102">
        <v>0.34817578112103331</v>
      </c>
      <c r="AY83" s="102">
        <v>0.2350431311915859</v>
      </c>
      <c r="AZ83" s="102">
        <v>0.1454399183130253</v>
      </c>
      <c r="BA83" s="102">
        <v>0.17556737228448999</v>
      </c>
      <c r="BB83" s="102">
        <v>0.14391773581721831</v>
      </c>
      <c r="BC83" s="102">
        <v>0.28107443563850509</v>
      </c>
      <c r="BD83" s="102">
        <v>0.25255040196522283</v>
      </c>
      <c r="BE83" s="102">
        <v>0.10727282793562121</v>
      </c>
      <c r="BF83" s="110">
        <v>0.2147867534712416</v>
      </c>
      <c r="BG83" s="102">
        <v>0.36624989397174118</v>
      </c>
      <c r="BH83" s="102">
        <v>0.52614272235096515</v>
      </c>
      <c r="BI83" s="102">
        <v>0.55181281133937798</v>
      </c>
      <c r="BJ83" s="102">
        <v>0.42553308622909292</v>
      </c>
      <c r="BK83" s="102">
        <v>0.176753354</v>
      </c>
      <c r="BL83" s="102">
        <v>0.1210231834887205</v>
      </c>
      <c r="BM83" s="102">
        <v>0.32301594575323622</v>
      </c>
      <c r="BN83" s="102">
        <v>0.32288328569016822</v>
      </c>
      <c r="BO83" s="102">
        <v>0.36962185843094569</v>
      </c>
      <c r="BP83" s="102">
        <v>0.61028130424561644</v>
      </c>
      <c r="BQ83" s="102">
        <v>0.24173345422435799</v>
      </c>
      <c r="BR83" s="102">
        <v>0.22120999999999999</v>
      </c>
      <c r="BS83" s="102">
        <v>0.25146069620789058</v>
      </c>
      <c r="BT83" s="102">
        <v>0.1925794590247247</v>
      </c>
      <c r="BU83" s="103">
        <v>0.20718913670586059</v>
      </c>
      <c r="BV83" s="102">
        <v>0.44220604394658192</v>
      </c>
      <c r="BW83" s="102">
        <v>0.68006150487833184</v>
      </c>
      <c r="BX83" s="102">
        <v>0.68785068129823823</v>
      </c>
      <c r="BY83" s="102">
        <v>0.67085607658761715</v>
      </c>
      <c r="BZ83" s="102">
        <v>0.48942584569063802</v>
      </c>
      <c r="CA83" s="102">
        <v>0.43401128945102962</v>
      </c>
      <c r="CB83" s="102">
        <v>0.43620459952046808</v>
      </c>
      <c r="CC83" s="102">
        <v>0.38762806602221528</v>
      </c>
      <c r="CD83" s="102">
        <v>0.22276443015241429</v>
      </c>
      <c r="CE83" s="102">
        <v>0.19161317597132571</v>
      </c>
      <c r="CF83" s="102">
        <v>0.2258196436015158</v>
      </c>
      <c r="CG83" s="102">
        <v>0.17046496697159561</v>
      </c>
      <c r="CH83" s="102">
        <v>0.16842686156318609</v>
      </c>
      <c r="CI83" s="102">
        <v>0.18792288719428329</v>
      </c>
      <c r="CJ83" s="102">
        <v>0.24352788897493699</v>
      </c>
      <c r="CK83" s="102">
        <v>0.16362905596986849</v>
      </c>
      <c r="CL83" s="102">
        <v>0.44404376716576149</v>
      </c>
      <c r="CM83" s="102">
        <v>0.23855745154956201</v>
      </c>
      <c r="CN83" s="102">
        <v>0.37439556580383632</v>
      </c>
      <c r="CO83" s="102">
        <v>0.39360971109877418</v>
      </c>
      <c r="CP83" s="102">
        <v>0.4504724191200814</v>
      </c>
      <c r="CQ83" s="102">
        <v>0.42790473060000001</v>
      </c>
      <c r="CR83" s="102">
        <v>0.35735646760000001</v>
      </c>
      <c r="CS83" s="102">
        <v>0.37839060619999998</v>
      </c>
      <c r="CT83" s="111" t="str">
        <f t="shared" si="11"/>
        <v>Annual volatility 20</v>
      </c>
      <c r="CU83" s="105">
        <f>MAX(C83:CE83)</f>
        <v>1.737680299690467</v>
      </c>
      <c r="CV83" s="105">
        <f t="shared" si="12"/>
        <v>8.442728246965539E-2</v>
      </c>
      <c r="CW83" s="107">
        <f t="shared" si="13"/>
        <v>0.37051931471869021</v>
      </c>
      <c r="CX83" s="83">
        <f>IF(CS83&lt;=CR83,1,0)</f>
        <v>0</v>
      </c>
      <c r="CY83" s="36" t="s">
        <v>199</v>
      </c>
      <c r="CZ83" s="36" t="s">
        <v>200</v>
      </c>
      <c r="DB83"/>
      <c r="DC83">
        <v>0.24352788897493699</v>
      </c>
      <c r="DD83">
        <v>0.16362905596986849</v>
      </c>
      <c r="DE83">
        <v>0.44404376716576149</v>
      </c>
      <c r="DF83"/>
      <c r="DG83">
        <v>0.23855745154956201</v>
      </c>
      <c r="DH83">
        <v>0.37439556580383632</v>
      </c>
      <c r="DI83">
        <v>0.4504724191200814</v>
      </c>
      <c r="DJ83">
        <v>0.39360971109877418</v>
      </c>
      <c r="DK83"/>
    </row>
    <row r="84" spans="1:115" s="36" customFormat="1" ht="19.5" thickBot="1" x14ac:dyDescent="0.3">
      <c r="A84" s="112" t="s">
        <v>81</v>
      </c>
      <c r="B84" s="113"/>
      <c r="C84" s="113">
        <v>23.422645111457509</v>
      </c>
      <c r="D84" s="113">
        <v>10.29784472406843</v>
      </c>
      <c r="E84" s="113">
        <v>11.57785883648053</v>
      </c>
      <c r="F84" s="113">
        <v>9.515394758503259</v>
      </c>
      <c r="G84" s="113">
        <v>15.904146568787141</v>
      </c>
      <c r="H84" s="113">
        <v>14.04251926845804</v>
      </c>
      <c r="I84" s="113">
        <v>18.879115103771571</v>
      </c>
      <c r="J84" s="113">
        <v>10.68080388318935</v>
      </c>
      <c r="K84" s="113">
        <v>13.174529343562289</v>
      </c>
      <c r="L84" s="113">
        <v>22.31944863950519</v>
      </c>
      <c r="M84" s="113">
        <v>24.064091378713879</v>
      </c>
      <c r="N84" s="113">
        <v>28.313644199926799</v>
      </c>
      <c r="O84" s="113">
        <v>35.144305043379198</v>
      </c>
      <c r="P84" s="113">
        <v>16.61896278416549</v>
      </c>
      <c r="Q84" s="113">
        <v>10.046232502708211</v>
      </c>
      <c r="R84" s="113">
        <v>11.487475929585379</v>
      </c>
      <c r="S84" s="113">
        <v>10.372386072381209</v>
      </c>
      <c r="T84" s="113">
        <v>10.32828495986227</v>
      </c>
      <c r="U84" s="114">
        <v>4.5830434937853717</v>
      </c>
      <c r="V84" s="113">
        <v>5.5375879399238146</v>
      </c>
      <c r="W84" s="113">
        <v>2.3896725007283242</v>
      </c>
      <c r="X84" s="115">
        <v>3.4874953540140781</v>
      </c>
      <c r="Y84" s="116">
        <v>4.2986590717108522</v>
      </c>
      <c r="Z84" s="117">
        <v>28.802389438200141</v>
      </c>
      <c r="AA84" s="118">
        <v>24.931549390343751</v>
      </c>
      <c r="AB84" s="116">
        <v>12.886558390050681</v>
      </c>
      <c r="AC84" s="117">
        <v>6.5805180983675058</v>
      </c>
      <c r="AD84" s="119">
        <v>3.6792836305458589</v>
      </c>
      <c r="AE84" s="113">
        <v>1.5786965367793031</v>
      </c>
      <c r="AF84" s="113">
        <v>5.4456591074388321</v>
      </c>
      <c r="AG84" s="114">
        <v>12.11943526352778</v>
      </c>
      <c r="AH84" s="113">
        <v>12.94631895812137</v>
      </c>
      <c r="AI84" s="113">
        <v>17.63712622059461</v>
      </c>
      <c r="AJ84" s="114">
        <v>5.5012089858617799</v>
      </c>
      <c r="AK84" s="113">
        <v>2.3313548239778421</v>
      </c>
      <c r="AL84" s="113">
        <v>-6.5050547644210104</v>
      </c>
      <c r="AM84" s="113">
        <v>2.8997497990077692</v>
      </c>
      <c r="AN84" s="120">
        <v>3.3101224936118512</v>
      </c>
      <c r="AO84" s="113">
        <v>7.2157311442667922</v>
      </c>
      <c r="AP84" s="113">
        <v>6.5628328344744178</v>
      </c>
      <c r="AQ84" s="113">
        <v>11.063331079999999</v>
      </c>
      <c r="AR84" s="113">
        <v>14.58289548521409</v>
      </c>
      <c r="AS84" s="113">
        <v>20.158560321853042</v>
      </c>
      <c r="AT84" s="113">
        <v>15.20025338653322</v>
      </c>
      <c r="AU84" s="113">
        <v>12.10640083593132</v>
      </c>
      <c r="AV84" s="113">
        <v>7.2218263490860393</v>
      </c>
      <c r="AW84" s="113">
        <v>6.4083478977746493</v>
      </c>
      <c r="AX84" s="113">
        <v>11.348979706153351</v>
      </c>
      <c r="AY84" s="113">
        <v>22.000031573033819</v>
      </c>
      <c r="AZ84" s="113">
        <v>23.983391874943511</v>
      </c>
      <c r="BA84" s="113">
        <v>19.732082545836619</v>
      </c>
      <c r="BB84" s="113">
        <v>16.154767061302</v>
      </c>
      <c r="BC84" s="113">
        <v>13.9675925348419</v>
      </c>
      <c r="BD84" s="113">
        <v>14.79482640112537</v>
      </c>
      <c r="BE84" s="113">
        <v>25.473746561282638</v>
      </c>
      <c r="BF84" s="120">
        <v>25.382543939604311</v>
      </c>
      <c r="BG84" s="113">
        <v>9.5945428512342712</v>
      </c>
      <c r="BH84" s="113">
        <v>7.7854739495818848</v>
      </c>
      <c r="BI84" s="113">
        <v>10.18587033600258</v>
      </c>
      <c r="BJ84" s="113">
        <v>9.0872351582894275</v>
      </c>
      <c r="BK84" s="113">
        <v>21.98027815</v>
      </c>
      <c r="BL84" s="113">
        <v>23.242020112657809</v>
      </c>
      <c r="BM84" s="113">
        <v>6.9293064758651353</v>
      </c>
      <c r="BN84" s="113">
        <v>6.9293704324890166</v>
      </c>
      <c r="BO84" s="113">
        <v>4.1308213099627258</v>
      </c>
      <c r="BP84" s="113">
        <v>3.1668603257892061</v>
      </c>
      <c r="BQ84" s="113">
        <v>9.3358031669941983</v>
      </c>
      <c r="BR84" s="113">
        <v>12.147040000000001</v>
      </c>
      <c r="BS84" s="113">
        <v>11.309237182905299</v>
      </c>
      <c r="BT84" s="113">
        <v>14.24376906998884</v>
      </c>
      <c r="BU84" s="114">
        <v>10.95956316933151</v>
      </c>
      <c r="BV84" s="113">
        <v>2.9224895716384118</v>
      </c>
      <c r="BW84" s="113">
        <v>-4.7477723816833468E-2</v>
      </c>
      <c r="BX84" s="113">
        <v>-1.4442789307169279</v>
      </c>
      <c r="BY84" s="113">
        <v>-0.22054283116671269</v>
      </c>
      <c r="BZ84" s="113">
        <v>-0.77919771432889284</v>
      </c>
      <c r="CA84" s="113">
        <v>5.0723895754751931</v>
      </c>
      <c r="CB84" s="113">
        <v>4.316541942310665</v>
      </c>
      <c r="CC84" s="113">
        <v>3.0613188487404308</v>
      </c>
      <c r="CD84" s="113">
        <v>11.94131316926706</v>
      </c>
      <c r="CE84" s="113">
        <v>11.03781330391406</v>
      </c>
      <c r="CF84" s="113">
        <v>11.7263805100337</v>
      </c>
      <c r="CG84" s="113">
        <v>16.083165129625979</v>
      </c>
      <c r="CH84" s="113">
        <v>11.48037564956905</v>
      </c>
      <c r="CI84" s="113">
        <v>10.8508448622953</v>
      </c>
      <c r="CJ84" s="113">
        <v>8.8955953207857927</v>
      </c>
      <c r="CK84" s="113">
        <v>16.681854062627551</v>
      </c>
      <c r="CL84" s="113">
        <v>2.2323541435965302</v>
      </c>
      <c r="CM84" s="113">
        <v>15.008168166252149</v>
      </c>
      <c r="CN84" s="113">
        <v>6.8198991835305556</v>
      </c>
      <c r="CO84" s="113">
        <v>7.0765513788622343</v>
      </c>
      <c r="CP84" s="113">
        <v>8.0094418456498246</v>
      </c>
      <c r="CQ84" s="113">
        <v>7.4600851170000002</v>
      </c>
      <c r="CR84" s="113">
        <v>3.839511656</v>
      </c>
      <c r="CS84" s="113">
        <v>3.1670988200000001</v>
      </c>
      <c r="CT84" s="104" t="str">
        <f t="shared" si="11"/>
        <v>Sharpe ratio 20</v>
      </c>
      <c r="CU84" s="113">
        <f>MAX(C84:CE84)</f>
        <v>35.144305043379198</v>
      </c>
      <c r="CV84" s="113">
        <f t="shared" si="12"/>
        <v>-6.5050547644210104</v>
      </c>
      <c r="CW84" s="83">
        <f t="shared" si="13"/>
        <v>11.368848966374587</v>
      </c>
      <c r="CX84" s="83">
        <f t="shared" ref="CX84:CX89" si="14">IF(CS84&gt;=CR84,1,0)</f>
        <v>0</v>
      </c>
      <c r="CY84" s="36" t="s">
        <v>198</v>
      </c>
      <c r="DB84"/>
      <c r="DC84">
        <v>8.8955953207857927</v>
      </c>
      <c r="DD84">
        <v>16.681854062627551</v>
      </c>
      <c r="DE84">
        <v>2.2323541435965302</v>
      </c>
      <c r="DF84"/>
      <c r="DG84">
        <v>15.008168166252149</v>
      </c>
      <c r="DH84">
        <v>6.8198991835305556</v>
      </c>
      <c r="DI84">
        <v>8.0094418456498246</v>
      </c>
      <c r="DJ84">
        <v>7.0765513788622343</v>
      </c>
      <c r="DK84"/>
    </row>
    <row r="85" spans="1:115" s="36" customFormat="1" x14ac:dyDescent="0.25">
      <c r="A85" s="83" t="s">
        <v>4</v>
      </c>
      <c r="B85" s="113"/>
      <c r="C85" s="113">
        <v>5995.3804386831989</v>
      </c>
      <c r="D85" s="113">
        <v>982.69697014653525</v>
      </c>
      <c r="E85" s="113">
        <v>2136.4870600166792</v>
      </c>
      <c r="F85" s="113">
        <v>5138.8529588735064</v>
      </c>
      <c r="G85" s="113">
        <v>3118.5229189422348</v>
      </c>
      <c r="H85" s="113">
        <v>30989.69285075138</v>
      </c>
      <c r="I85" s="113">
        <v>2932.0276868640672</v>
      </c>
      <c r="J85" s="113">
        <v>1448.8979562901541</v>
      </c>
      <c r="K85" s="113">
        <v>663.92399136216795</v>
      </c>
      <c r="L85" s="113">
        <v>8154.0253535165884</v>
      </c>
      <c r="M85" s="113">
        <v>1042584.702234118</v>
      </c>
      <c r="N85" s="113">
        <v>99626.83971056508</v>
      </c>
      <c r="O85" s="113">
        <f>MAX(P85:CD85)</f>
        <v>411524.9455193727</v>
      </c>
      <c r="P85" s="113">
        <v>5179.9456528309493</v>
      </c>
      <c r="Q85" s="113">
        <v>4163.3342747116221</v>
      </c>
      <c r="R85" s="113">
        <v>41769.249737450693</v>
      </c>
      <c r="S85" s="113">
        <v>845.1527782830068</v>
      </c>
      <c r="T85" s="113">
        <v>1684.5030284505219</v>
      </c>
      <c r="U85" s="114">
        <v>99.243611625579177</v>
      </c>
      <c r="V85" s="113">
        <v>177.24326208613141</v>
      </c>
      <c r="W85" s="113">
        <v>18.70379477179365</v>
      </c>
      <c r="X85" s="113">
        <v>226.93589710637059</v>
      </c>
      <c r="Y85" s="121">
        <v>2307.9154168719738</v>
      </c>
      <c r="Z85" s="122">
        <v>4610.2125969417693</v>
      </c>
      <c r="AA85" s="113">
        <v>9926.7119950542092</v>
      </c>
      <c r="AB85" s="121">
        <v>1521.176385606346</v>
      </c>
      <c r="AC85" s="122">
        <v>464.3124768758924</v>
      </c>
      <c r="AD85" s="113">
        <v>28.36429647180692</v>
      </c>
      <c r="AE85" s="113">
        <v>14.098323999108221</v>
      </c>
      <c r="AF85" s="113">
        <v>65.121078250656794</v>
      </c>
      <c r="AG85" s="114">
        <v>1130.5467740631279</v>
      </c>
      <c r="AH85" s="113">
        <v>1600.2818586239789</v>
      </c>
      <c r="AI85" s="113">
        <v>2415.5592634178838</v>
      </c>
      <c r="AJ85" s="114">
        <v>95.05424234177012</v>
      </c>
      <c r="AK85" s="113">
        <v>24.969467443187781</v>
      </c>
      <c r="AL85" s="113">
        <v>-4.6825645678315118</v>
      </c>
      <c r="AM85" s="113">
        <v>38.843866222332359</v>
      </c>
      <c r="AN85" s="120">
        <v>74.244955513461065</v>
      </c>
      <c r="AO85" s="113">
        <v>505.8241804794705</v>
      </c>
      <c r="AP85" s="113">
        <v>1873.2399512434019</v>
      </c>
      <c r="AQ85" s="113">
        <v>4270.9332960000002</v>
      </c>
      <c r="AR85" s="113">
        <v>5976.4335773720777</v>
      </c>
      <c r="AS85" s="113">
        <v>17836.37093231465</v>
      </c>
      <c r="AT85" s="113">
        <v>12131.112417041781</v>
      </c>
      <c r="AU85" s="113">
        <v>4486.163537795348</v>
      </c>
      <c r="AV85" s="113">
        <v>332.89566703136711</v>
      </c>
      <c r="AW85" s="113">
        <v>148.75551564780591</v>
      </c>
      <c r="AX85" s="113">
        <v>1384.634748016236</v>
      </c>
      <c r="AY85" s="113">
        <v>411524.9455193727</v>
      </c>
      <c r="AZ85" s="113">
        <v>411524</v>
      </c>
      <c r="BA85" s="113">
        <v>7203.5340624164601</v>
      </c>
      <c r="BB85" s="113">
        <v>2628.3554541905278</v>
      </c>
      <c r="BC85" s="113">
        <v>3263.223396830007</v>
      </c>
      <c r="BD85" s="113">
        <v>3100.2070190323939</v>
      </c>
      <c r="BE85" s="113">
        <v>14814.25115475705</v>
      </c>
      <c r="BF85" s="120">
        <v>51015.109341620773</v>
      </c>
      <c r="BG85" s="113">
        <v>2218.8513617784552</v>
      </c>
      <c r="BH85" s="113">
        <v>871.26243486305748</v>
      </c>
      <c r="BI85" s="113">
        <v>4567.8406380893366</v>
      </c>
      <c r="BJ85" s="113">
        <v>1683.951874147351</v>
      </c>
      <c r="BK85" s="113">
        <v>6193.6929380000001</v>
      </c>
      <c r="BL85" s="113">
        <v>2426.7521126602192</v>
      </c>
      <c r="BM85" s="113">
        <v>257.14163653673552</v>
      </c>
      <c r="BN85" s="113">
        <v>256.9883215649063</v>
      </c>
      <c r="BO85" s="113">
        <v>43.236269718826421</v>
      </c>
      <c r="BP85" s="113">
        <v>81.16325159103225</v>
      </c>
      <c r="BQ85" s="113">
        <v>287.92050287834849</v>
      </c>
      <c r="BR85" s="113">
        <v>808.70240000000001</v>
      </c>
      <c r="BS85" s="113">
        <v>978.30252475541852</v>
      </c>
      <c r="BT85" s="113">
        <v>2369.970949990146</v>
      </c>
      <c r="BU85" s="114">
        <v>787.2622636234621</v>
      </c>
      <c r="BV85" s="113">
        <v>25.90043889035724</v>
      </c>
      <c r="BW85" s="113">
        <v>-1.250064860109962</v>
      </c>
      <c r="BX85" s="113">
        <v>-6.2845194961354442</v>
      </c>
      <c r="BY85" s="113">
        <v>-2.4041285887266342</v>
      </c>
      <c r="BZ85" s="113">
        <v>-3.9741850920999702</v>
      </c>
      <c r="CA85" s="113">
        <v>124.4722848470532</v>
      </c>
      <c r="CB85" s="113">
        <v>85.937498276809052</v>
      </c>
      <c r="CC85" s="113">
        <v>32.35798953753239</v>
      </c>
      <c r="CD85" s="113">
        <v>1244.503674523904</v>
      </c>
      <c r="CE85" s="113">
        <v>760.52204412554931</v>
      </c>
      <c r="CF85" s="113">
        <v>1347.7031487249769</v>
      </c>
      <c r="CG85" s="113">
        <v>3241.5074066812349</v>
      </c>
      <c r="CH85" s="113">
        <v>442.58508609757928</v>
      </c>
      <c r="CI85" s="113">
        <v>473.13795661014922</v>
      </c>
      <c r="CJ85" s="113">
        <v>395.65426492699572</v>
      </c>
      <c r="CK85" s="113">
        <v>8291.3586406593331</v>
      </c>
      <c r="CL85" s="113">
        <v>11.942749383275549</v>
      </c>
      <c r="CM85" s="113">
        <v>17260.128032151089</v>
      </c>
      <c r="CN85" s="113">
        <v>208.71815569145841</v>
      </c>
      <c r="CO85" s="113">
        <v>284.68709039138969</v>
      </c>
      <c r="CP85" s="113">
        <v>736.78078898829085</v>
      </c>
      <c r="CQ85" s="113">
        <v>461.91642309999997</v>
      </c>
      <c r="CR85" s="113">
        <v>61.552775140000001</v>
      </c>
      <c r="CS85" s="113">
        <v>32.212095759999997</v>
      </c>
      <c r="CT85" s="104" t="str">
        <f t="shared" si="11"/>
        <v>Calmar ratio</v>
      </c>
      <c r="CU85" s="113">
        <f>MAX(C85:CS85)</f>
        <v>1042584.702234118</v>
      </c>
      <c r="CV85" s="113">
        <f t="shared" si="12"/>
        <v>-6.2845194961354442</v>
      </c>
      <c r="CW85" s="83">
        <f t="shared" si="13"/>
        <v>33010.948745721871</v>
      </c>
      <c r="CX85" s="83">
        <f t="shared" si="14"/>
        <v>0</v>
      </c>
      <c r="CY85" s="36" t="s">
        <v>198</v>
      </c>
      <c r="DB85"/>
      <c r="DC85">
        <v>395.65426492699572</v>
      </c>
      <c r="DD85">
        <v>8291.3586406593331</v>
      </c>
      <c r="DE85">
        <v>11.942749383275549</v>
      </c>
      <c r="DF85"/>
      <c r="DG85">
        <v>17260.128032151089</v>
      </c>
      <c r="DH85">
        <v>208.71815569145841</v>
      </c>
      <c r="DI85">
        <v>736.78078898829085</v>
      </c>
      <c r="DJ85">
        <v>284.68709039138969</v>
      </c>
      <c r="DK85"/>
    </row>
    <row r="86" spans="1:115" s="36" customFormat="1" ht="19.5" thickBot="1" x14ac:dyDescent="0.3">
      <c r="A86" s="83" t="s">
        <v>5</v>
      </c>
      <c r="B86" s="99"/>
      <c r="C86" s="99">
        <v>0.99493119862330093</v>
      </c>
      <c r="D86" s="99">
        <v>0.92184425702149064</v>
      </c>
      <c r="E86" s="99">
        <v>0.86830676306476717</v>
      </c>
      <c r="F86" s="123">
        <v>0.8985433946680943</v>
      </c>
      <c r="G86" s="99">
        <v>0.96364780543967099</v>
      </c>
      <c r="H86" s="99">
        <v>0.95262536086180738</v>
      </c>
      <c r="I86" s="99">
        <v>0.95672211664722984</v>
      </c>
      <c r="J86" s="99">
        <v>0.69346252826623422</v>
      </c>
      <c r="K86" s="99">
        <v>0.81336154580597053</v>
      </c>
      <c r="L86" s="99">
        <v>0.9720880130975359</v>
      </c>
      <c r="M86" s="99">
        <v>0.97581139013648932</v>
      </c>
      <c r="N86" s="99">
        <v>0.98964039767012513</v>
      </c>
      <c r="O86" s="99">
        <v>0.9916109271799417</v>
      </c>
      <c r="P86" s="99">
        <v>0.94231778835641755</v>
      </c>
      <c r="Q86" s="123">
        <v>0.87758961743798725</v>
      </c>
      <c r="R86" s="123">
        <v>0.92962638995169455</v>
      </c>
      <c r="S86" s="99">
        <v>0.93734653666525003</v>
      </c>
      <c r="T86" s="123">
        <v>0.85389701644570459</v>
      </c>
      <c r="U86" s="124">
        <v>4.4959109347696598E-2</v>
      </c>
      <c r="V86" s="99">
        <v>0.83937751228349877</v>
      </c>
      <c r="W86" s="99">
        <v>8.1137070983420337E-2</v>
      </c>
      <c r="X86" s="99">
        <v>0.21692543910125781</v>
      </c>
      <c r="Y86" s="123">
        <v>0.70729099109574944</v>
      </c>
      <c r="Z86" s="124">
        <v>0.97002240121355088</v>
      </c>
      <c r="AA86" s="99">
        <v>0.96690479661684303</v>
      </c>
      <c r="AB86" s="123">
        <v>0.94710337915653442</v>
      </c>
      <c r="AC86" s="124">
        <v>0.66491005078689469</v>
      </c>
      <c r="AD86" s="99">
        <v>9.3385548803242863E-3</v>
      </c>
      <c r="AE86" s="99">
        <v>0.41172767227576701</v>
      </c>
      <c r="AF86" s="99">
        <v>0.87128558902462638</v>
      </c>
      <c r="AG86" s="100">
        <v>0.93310314103731773</v>
      </c>
      <c r="AH86" s="99">
        <v>0.97194652336486731</v>
      </c>
      <c r="AI86" s="99">
        <v>0.97489166226504165</v>
      </c>
      <c r="AJ86" s="100">
        <v>0.73916333600290052</v>
      </c>
      <c r="AK86" s="99">
        <v>9.5937816619500009E-3</v>
      </c>
      <c r="AL86" s="99">
        <v>0.81103649117350363</v>
      </c>
      <c r="AM86" s="99">
        <v>9.2209374292712587E-2</v>
      </c>
      <c r="AN86" s="101">
        <v>0.65690141309317429</v>
      </c>
      <c r="AO86" s="99">
        <v>0.85783262083059653</v>
      </c>
      <c r="AP86" s="99">
        <v>0.84465169470357571</v>
      </c>
      <c r="AQ86" s="99">
        <v>0.86988125999999999</v>
      </c>
      <c r="AR86" s="99">
        <v>0.86805521414276721</v>
      </c>
      <c r="AS86" s="99">
        <v>0.98412039805767837</v>
      </c>
      <c r="AT86" s="99">
        <v>0.93080540539273315</v>
      </c>
      <c r="AU86" s="99">
        <v>0.92657072454467715</v>
      </c>
      <c r="AV86" s="99">
        <v>0.50271809366901721</v>
      </c>
      <c r="AW86" s="99">
        <v>0.67366225223986831</v>
      </c>
      <c r="AX86" s="99">
        <v>0.8454544364681813</v>
      </c>
      <c r="AY86" s="99">
        <v>0.94261761505047592</v>
      </c>
      <c r="AZ86" s="99">
        <v>0.98375491544682281</v>
      </c>
      <c r="BA86" s="99">
        <v>0.97658979502895849</v>
      </c>
      <c r="BB86" s="99">
        <v>0.96694092363679818</v>
      </c>
      <c r="BC86" s="99">
        <v>0.90946979136802686</v>
      </c>
      <c r="BD86" s="99">
        <v>0.94702229363703105</v>
      </c>
      <c r="BE86" s="99">
        <v>0.98593765582471093</v>
      </c>
      <c r="BF86" s="101">
        <v>0.98100627851533995</v>
      </c>
      <c r="BG86" s="99">
        <v>0.94666351163917839</v>
      </c>
      <c r="BH86" s="99">
        <v>0.91841122729149571</v>
      </c>
      <c r="BI86" s="99">
        <v>0.85781839893255485</v>
      </c>
      <c r="BJ86" s="99">
        <v>0.82345296094117837</v>
      </c>
      <c r="BK86" s="99">
        <v>0.97126886599999995</v>
      </c>
      <c r="BL86" s="102">
        <v>0.97171208838607703</v>
      </c>
      <c r="BM86" s="102">
        <v>0.78848133868998405</v>
      </c>
      <c r="BN86" s="102">
        <v>0.78839316247311009</v>
      </c>
      <c r="BO86" s="102">
        <v>4.7019722049955109E-2</v>
      </c>
      <c r="BP86" s="102">
        <v>0.59715915067052838</v>
      </c>
      <c r="BQ86" s="102">
        <v>0.85962374246614914</v>
      </c>
      <c r="BR86" s="102">
        <v>0.92992699999999995</v>
      </c>
      <c r="BS86" s="102">
        <v>0.94023531671999028</v>
      </c>
      <c r="BT86" s="102">
        <v>0.94821281452481287</v>
      </c>
      <c r="BU86" s="103">
        <v>0.94014122294862534</v>
      </c>
      <c r="BV86" s="102">
        <v>0.1576252058769281</v>
      </c>
      <c r="BW86" s="102">
        <v>0.18258357825860261</v>
      </c>
      <c r="BX86" s="102">
        <v>0.1869132005383641</v>
      </c>
      <c r="BY86" s="102">
        <v>0.31135402317045152</v>
      </c>
      <c r="BZ86" s="102">
        <v>5.8523649626310147E-2</v>
      </c>
      <c r="CA86" s="102">
        <v>0.37314406480340162</v>
      </c>
      <c r="CB86" s="102">
        <v>0.57959596702354677</v>
      </c>
      <c r="CC86" s="102">
        <v>0.89193143737894853</v>
      </c>
      <c r="CD86" s="102">
        <v>0.95104514981382815</v>
      </c>
      <c r="CE86" s="102">
        <v>0.9244416050369535</v>
      </c>
      <c r="CF86" s="102">
        <v>0.90207084141300464</v>
      </c>
      <c r="CG86" s="102">
        <v>0.92028657906693945</v>
      </c>
      <c r="CH86" s="102">
        <v>0.90286659957878401</v>
      </c>
      <c r="CI86" s="102">
        <v>0.9472958501432146</v>
      </c>
      <c r="CJ86" s="102">
        <v>0.94041983121081973</v>
      </c>
      <c r="CK86" s="102">
        <v>0.9691512470686281</v>
      </c>
      <c r="CL86" s="102">
        <v>0.45667822507869821</v>
      </c>
      <c r="CM86" s="102">
        <v>0.95334984174290049</v>
      </c>
      <c r="CN86" s="102">
        <v>0.74879163555201989</v>
      </c>
      <c r="CO86" s="102">
        <v>0.61083347790453568</v>
      </c>
      <c r="CP86" s="102">
        <v>0.56018721309062847</v>
      </c>
      <c r="CQ86" s="102">
        <v>0.6971479209</v>
      </c>
      <c r="CR86" s="102">
        <v>0.71291341610000003</v>
      </c>
      <c r="CS86" s="102">
        <v>1.736313079E-2</v>
      </c>
      <c r="CT86" s="104" t="str">
        <f t="shared" si="11"/>
        <v>Stability</v>
      </c>
      <c r="CU86" s="105">
        <f t="shared" ref="CU86:CU99" si="15">MAX(C86:CE86)</f>
        <v>0.99493119862330093</v>
      </c>
      <c r="CV86" s="105">
        <f t="shared" si="12"/>
        <v>9.3385548803242863E-3</v>
      </c>
      <c r="CW86" s="105">
        <f t="shared" si="13"/>
        <v>0.75797495198537723</v>
      </c>
      <c r="CX86" s="83">
        <f t="shared" si="14"/>
        <v>0</v>
      </c>
      <c r="CY86" s="36" t="s">
        <v>198</v>
      </c>
      <c r="DB86"/>
      <c r="DC86">
        <v>0.94041983121081973</v>
      </c>
      <c r="DD86">
        <v>0.9691512470686281</v>
      </c>
      <c r="DE86">
        <v>0.45667822507869821</v>
      </c>
      <c r="DF86"/>
      <c r="DG86">
        <v>0.95334984174290049</v>
      </c>
      <c r="DH86">
        <v>0.74879163555201989</v>
      </c>
      <c r="DI86">
        <v>0.56018721309062847</v>
      </c>
      <c r="DJ86">
        <v>0.61083347790453568</v>
      </c>
      <c r="DK86"/>
    </row>
    <row r="87" spans="1:115" s="36" customFormat="1" ht="19.5" thickBot="1" x14ac:dyDescent="0.3">
      <c r="A87" s="112" t="s">
        <v>6</v>
      </c>
      <c r="B87" s="105"/>
      <c r="C87" s="105">
        <v>-1.3616699999999749E-2</v>
      </c>
      <c r="D87" s="105">
        <v>-2.7187966255219031E-2</v>
      </c>
      <c r="E87" s="125">
        <v>-3.8663704007338338E-2</v>
      </c>
      <c r="F87" s="126">
        <v>-5.7110131945751472E-2</v>
      </c>
      <c r="G87" s="127">
        <v>-2.37342370416628E-2</v>
      </c>
      <c r="H87" s="127">
        <v>-2.5968600000000071E-2</v>
      </c>
      <c r="I87" s="105">
        <v>-6.608332147292304E-3</v>
      </c>
      <c r="J87" s="105">
        <v>-2.6502119254081791E-2</v>
      </c>
      <c r="K87" s="105">
        <v>-1.278997572180386E-2</v>
      </c>
      <c r="L87" s="105">
        <v>-8.1487919174758998E-3</v>
      </c>
      <c r="M87" s="105">
        <v>-2.3640092446083931E-5</v>
      </c>
      <c r="N87" s="105">
        <v>-2.5527279005557869E-3</v>
      </c>
      <c r="O87" s="105">
        <v>1.0000000000000001E-5</v>
      </c>
      <c r="P87" s="125">
        <v>-2.847653418178759E-2</v>
      </c>
      <c r="Q87" s="126">
        <v>-2.402616302037831E-2</v>
      </c>
      <c r="R87" s="128">
        <v>-4.7293099999999977E-2</v>
      </c>
      <c r="S87" s="125">
        <v>-3.705134031317301E-2</v>
      </c>
      <c r="T87" s="126">
        <v>-3.6775735140847143E-2</v>
      </c>
      <c r="U87" s="129">
        <v>-0.14520633160460561</v>
      </c>
      <c r="V87" s="127">
        <v>-8.6168999999999871E-2</v>
      </c>
      <c r="W87" s="105">
        <v>-8.1249959546062039E-2</v>
      </c>
      <c r="X87" s="125">
        <v>-0.1103115600725863</v>
      </c>
      <c r="Y87" s="126">
        <v>-0.18847140000000001</v>
      </c>
      <c r="Z87" s="129">
        <v>-2.2148540029060539E-3</v>
      </c>
      <c r="AA87" s="130">
        <v>-5.6305033819769486E-3</v>
      </c>
      <c r="AB87" s="126">
        <v>-1.7322099254027949E-2</v>
      </c>
      <c r="AC87" s="129">
        <v>-4.5986418695607108E-2</v>
      </c>
      <c r="AD87" s="127">
        <v>-5.5579657399706182E-2</v>
      </c>
      <c r="AE87" s="105">
        <v>-6.6131999999999774E-2</v>
      </c>
      <c r="AF87" s="105">
        <v>-3.1707600000000023E-2</v>
      </c>
      <c r="AG87" s="106">
        <v>-8.2057231922224669E-3</v>
      </c>
      <c r="AH87" s="105">
        <v>-8.4241801292641097E-3</v>
      </c>
      <c r="AI87" s="105">
        <v>-8.6829073534752475E-3</v>
      </c>
      <c r="AJ87" s="106">
        <v>-4.4021763852817961E-2</v>
      </c>
      <c r="AK87" s="105">
        <v>-8.2025128331852465E-2</v>
      </c>
      <c r="AL87" s="105">
        <v>-0.20769958401973851</v>
      </c>
      <c r="AM87" s="105">
        <v>-0.10623059999999999</v>
      </c>
      <c r="AN87" s="131">
        <v>-3.7129420753696768E-2</v>
      </c>
      <c r="AO87" s="105">
        <v>-2.870644304825953E-2</v>
      </c>
      <c r="AP87" s="105">
        <v>-4.1634780926001667E-2</v>
      </c>
      <c r="AQ87" s="105">
        <v>-1.5207013E-2</v>
      </c>
      <c r="AR87" s="105">
        <v>-1.148472844589583E-2</v>
      </c>
      <c r="AS87" s="105">
        <v>-1.0783100000000019E-2</v>
      </c>
      <c r="AT87" s="105">
        <v>-7.2754635702154723E-3</v>
      </c>
      <c r="AU87" s="105">
        <v>-1.378593060129929E-2</v>
      </c>
      <c r="AV87" s="105">
        <v>-2.8854384869248718E-2</v>
      </c>
      <c r="AW87" s="105">
        <v>-3.5454124457140787E-2</v>
      </c>
      <c r="AX87" s="105">
        <v>-3.3794554366272517E-2</v>
      </c>
      <c r="AY87" s="105">
        <v>-3.9399969898172929E-4</v>
      </c>
      <c r="AZ87" s="132">
        <v>-9.9999999999999995E-7</v>
      </c>
      <c r="BA87" s="105">
        <v>-4.1346118756374981E-3</v>
      </c>
      <c r="BB87" s="105">
        <v>-3.4329195206216239E-3</v>
      </c>
      <c r="BC87" s="105">
        <v>-1.424131975747019E-2</v>
      </c>
      <c r="BD87" s="105">
        <v>-1.246816762925456E-2</v>
      </c>
      <c r="BE87" s="105">
        <v>-9.4975233263066758E-4</v>
      </c>
      <c r="BF87" s="131">
        <v>-4.2054598263898237E-3</v>
      </c>
      <c r="BG87" s="105">
        <v>-1.3458437764057489E-2</v>
      </c>
      <c r="BH87" s="105">
        <v>-5.778198899431071E-2</v>
      </c>
      <c r="BI87" s="105">
        <v>-4.9436866184971152E-2</v>
      </c>
      <c r="BJ87" s="105">
        <v>-2.4844025427762199E-2</v>
      </c>
      <c r="BK87" s="105">
        <v>-7.3609230000000001E-3</v>
      </c>
      <c r="BL87" s="105">
        <v>-6.3010000634815882E-3</v>
      </c>
      <c r="BM87" s="105">
        <v>-3.0542979761490129E-2</v>
      </c>
      <c r="BN87" s="105">
        <v>-3.0531851299955511E-2</v>
      </c>
      <c r="BO87" s="105">
        <v>-7.6373770034194752E-2</v>
      </c>
      <c r="BP87" s="105">
        <v>-5.9170999999999772E-2</v>
      </c>
      <c r="BQ87" s="105">
        <v>-2.850999999999999E-2</v>
      </c>
      <c r="BR87" s="105">
        <v>-1.6279999999999999E-2</v>
      </c>
      <c r="BS87" s="105">
        <v>-1.5773147302939081E-2</v>
      </c>
      <c r="BT87" s="105">
        <v>-5.928786873621859E-3</v>
      </c>
      <c r="BU87" s="106">
        <v>-1.0673350734201E-2</v>
      </c>
      <c r="BV87" s="105">
        <v>-8.9502529008210041E-2</v>
      </c>
      <c r="BW87" s="105">
        <v>-0.17449309574503871</v>
      </c>
      <c r="BX87" s="105">
        <v>-0.1119988960587173</v>
      </c>
      <c r="BY87" s="105">
        <v>-0.1250960847420553</v>
      </c>
      <c r="BZ87" s="105">
        <v>-9.8123999999999822E-2</v>
      </c>
      <c r="CA87" s="105">
        <v>-5.7875952075599729E-2</v>
      </c>
      <c r="CB87" s="105">
        <v>-5.7898996375692437E-2</v>
      </c>
      <c r="CC87" s="105">
        <v>-6.3181499999999891E-2</v>
      </c>
      <c r="CD87" s="105">
        <v>-1.0276603330954639E-2</v>
      </c>
      <c r="CE87" s="105">
        <v>-9.3102441369669556E-3</v>
      </c>
      <c r="CF87" s="105">
        <v>-9.3599999999997869E-3</v>
      </c>
      <c r="CG87" s="105">
        <v>-4.3452258774797636E-3</v>
      </c>
      <c r="CH87" s="105">
        <v>-1.3048202639514299E-2</v>
      </c>
      <c r="CI87" s="105">
        <v>-1.3735246478537039E-2</v>
      </c>
      <c r="CJ87" s="105">
        <v>-1.8740700914023169E-2</v>
      </c>
      <c r="CK87" s="105">
        <v>-1.679248817114882E-3</v>
      </c>
      <c r="CL87" s="105">
        <v>-0.12077374642177691</v>
      </c>
      <c r="CM87" s="105">
        <v>-1.918583579183882E-3</v>
      </c>
      <c r="CN87" s="105">
        <v>-5.2265432863256342E-2</v>
      </c>
      <c r="CO87" s="105">
        <v>-4.8777113820086829E-2</v>
      </c>
      <c r="CP87" s="105">
        <v>-4.322493790303434E-2</v>
      </c>
      <c r="CQ87" s="105">
        <v>-4.5402683300000003E-2</v>
      </c>
      <c r="CR87" s="105">
        <v>-4.3992802939999999E-2</v>
      </c>
      <c r="CS87" s="105">
        <v>-6.5069120600000002E-2</v>
      </c>
      <c r="CT87" s="104" t="str">
        <f t="shared" si="11"/>
        <v>Max drawdown</v>
      </c>
      <c r="CU87" s="105">
        <f t="shared" si="15"/>
        <v>1.0000000000000001E-5</v>
      </c>
      <c r="CV87" s="105">
        <f t="shared" si="12"/>
        <v>-0.20769958401973851</v>
      </c>
      <c r="CW87" s="105">
        <f t="shared" si="13"/>
        <v>-4.0153756461356764E-2</v>
      </c>
      <c r="CX87" s="83">
        <f t="shared" si="14"/>
        <v>0</v>
      </c>
      <c r="CY87" s="36" t="s">
        <v>198</v>
      </c>
      <c r="DB87"/>
      <c r="DC87">
        <v>-1.8740700914023169E-2</v>
      </c>
      <c r="DD87">
        <v>-1.679248817114882E-3</v>
      </c>
      <c r="DE87">
        <v>-0.12077374642177691</v>
      </c>
      <c r="DF87"/>
      <c r="DG87">
        <v>-1.918583579183882E-3</v>
      </c>
      <c r="DH87">
        <v>-5.2265432863256342E-2</v>
      </c>
      <c r="DI87">
        <v>-4.322493790303434E-2</v>
      </c>
      <c r="DJ87">
        <v>-4.8777113820086829E-2</v>
      </c>
      <c r="DK87"/>
    </row>
    <row r="88" spans="1:115" s="36" customFormat="1" x14ac:dyDescent="0.25">
      <c r="A88" s="83" t="s">
        <v>83</v>
      </c>
      <c r="B88" s="113"/>
      <c r="C88" s="113">
        <v>17.93482654344751</v>
      </c>
      <c r="D88" s="113">
        <v>5.9085156242164834</v>
      </c>
      <c r="E88" s="113">
        <v>7.4980276030360127</v>
      </c>
      <c r="F88" s="121">
        <v>4.0548940413915826</v>
      </c>
      <c r="G88" s="113">
        <v>10.110534071080311</v>
      </c>
      <c r="H88" s="113">
        <v>15.731096475206879</v>
      </c>
      <c r="I88" s="113">
        <v>26.5578086365554</v>
      </c>
      <c r="J88" s="113">
        <v>8.6054039792553425</v>
      </c>
      <c r="K88" s="113">
        <v>8.4121860274388016</v>
      </c>
      <c r="L88" s="113">
        <v>30.066507593084719</v>
      </c>
      <c r="M88" s="113">
        <v>7694.750948932704</v>
      </c>
      <c r="N88" s="113">
        <v>123.3494736002957</v>
      </c>
      <c r="O88" s="113">
        <f>MAX(P88:CD88)</f>
        <v>578</v>
      </c>
      <c r="P88" s="113">
        <v>10.875449951714049</v>
      </c>
      <c r="Q88" s="121">
        <v>5.2707415508788911</v>
      </c>
      <c r="R88" s="121">
        <v>4.7921607882899879</v>
      </c>
      <c r="S88" s="113">
        <v>4.4397621722847092</v>
      </c>
      <c r="T88" s="121">
        <v>5.8739433680004183</v>
      </c>
      <c r="U88" s="122">
        <v>2.0332574902664851</v>
      </c>
      <c r="V88" s="113">
        <v>2.3488175569413561</v>
      </c>
      <c r="W88" s="113">
        <v>1.5097570326106919</v>
      </c>
      <c r="X88" s="113">
        <v>1.8026194204376831</v>
      </c>
      <c r="Y88" s="121">
        <v>1.8845625940232109</v>
      </c>
      <c r="Z88" s="122">
        <v>44.567805374231149</v>
      </c>
      <c r="AA88" s="113">
        <v>38.43628702137238</v>
      </c>
      <c r="AB88" s="121">
        <v>6.8753127893549886</v>
      </c>
      <c r="AC88" s="122">
        <v>3.6847824923105952</v>
      </c>
      <c r="AD88" s="113">
        <v>1.6965159215305159</v>
      </c>
      <c r="AE88" s="113">
        <v>1.271155204154464</v>
      </c>
      <c r="AF88" s="113">
        <v>2.5015648992498689</v>
      </c>
      <c r="AG88" s="114">
        <v>8.1845464548224793</v>
      </c>
      <c r="AH88" s="113">
        <v>16.118681224762749</v>
      </c>
      <c r="AI88" s="113">
        <v>20.98357816576533</v>
      </c>
      <c r="AJ88" s="114">
        <v>2.423815877989782</v>
      </c>
      <c r="AK88" s="113">
        <v>1.4609541948214659</v>
      </c>
      <c r="AL88" s="113">
        <v>0.3401659259767304</v>
      </c>
      <c r="AM88" s="113">
        <v>1.727197190140948</v>
      </c>
      <c r="AN88" s="120">
        <v>1.875350196667545</v>
      </c>
      <c r="AO88" s="113">
        <v>2.9717956692743579</v>
      </c>
      <c r="AP88" s="113">
        <v>3.2329668888618008</v>
      </c>
      <c r="AQ88" s="113">
        <v>8.0982688300000003</v>
      </c>
      <c r="AR88" s="113">
        <v>17.293409235109859</v>
      </c>
      <c r="AS88" s="113">
        <v>28.55092310406425</v>
      </c>
      <c r="AT88" s="113">
        <v>23.015548415581211</v>
      </c>
      <c r="AU88" s="113">
        <v>10.27901261531971</v>
      </c>
      <c r="AV88" s="113">
        <v>3.3480986120607068</v>
      </c>
      <c r="AW88" s="113">
        <v>2.767588498055078</v>
      </c>
      <c r="AX88" s="113">
        <v>5.5716374499544301</v>
      </c>
      <c r="AY88" s="113">
        <v>573.8845664805433</v>
      </c>
      <c r="AZ88" s="133">
        <v>578</v>
      </c>
      <c r="BA88" s="113">
        <v>40.899062406110339</v>
      </c>
      <c r="BB88" s="113">
        <v>23.457417975006049</v>
      </c>
      <c r="BC88" s="113">
        <v>11.403931939932299</v>
      </c>
      <c r="BD88" s="113">
        <v>9.4301220688644598</v>
      </c>
      <c r="BE88" s="113">
        <v>160.84522946192439</v>
      </c>
      <c r="BF88" s="120">
        <v>73.020585311739609</v>
      </c>
      <c r="BG88" s="113">
        <v>6.0116672350654818</v>
      </c>
      <c r="BH88" s="113">
        <v>3.7822281961340991</v>
      </c>
      <c r="BI88" s="113">
        <v>5.8153266908402967</v>
      </c>
      <c r="BJ88" s="113">
        <v>5.713021265258762</v>
      </c>
      <c r="BK88" s="113">
        <v>28.185764240000001</v>
      </c>
      <c r="BL88" s="113">
        <v>24.02903675736221</v>
      </c>
      <c r="BM88" s="113">
        <v>2.8210249792574671</v>
      </c>
      <c r="BN88" s="113">
        <v>2.820758045239653</v>
      </c>
      <c r="BO88" s="113">
        <v>1.97771107543859</v>
      </c>
      <c r="BP88" s="113">
        <v>1.6349926338988661</v>
      </c>
      <c r="BQ88" s="113">
        <v>4.3998861928560338</v>
      </c>
      <c r="BR88" s="113">
        <v>7.150334</v>
      </c>
      <c r="BS88" s="113">
        <v>5.6884750430463207</v>
      </c>
      <c r="BT88" s="113">
        <v>14.85223322861178</v>
      </c>
      <c r="BU88" s="114">
        <v>7.5383020596567922</v>
      </c>
      <c r="BV88" s="113">
        <v>1.6492285258657411</v>
      </c>
      <c r="BW88" s="113">
        <v>0.99274222629658315</v>
      </c>
      <c r="BX88" s="113">
        <v>0.78632554853188008</v>
      </c>
      <c r="BY88" s="113">
        <v>0.96544501800416072</v>
      </c>
      <c r="BZ88" s="113">
        <v>0.87605295529592508</v>
      </c>
      <c r="CA88" s="113">
        <v>2.1025723630246329</v>
      </c>
      <c r="CB88" s="113">
        <v>1.9049571519316659</v>
      </c>
      <c r="CC88" s="113">
        <v>1.7829869674913921</v>
      </c>
      <c r="CD88" s="113">
        <v>15.291767383961981</v>
      </c>
      <c r="CE88" s="113">
        <v>7.4088206458816472</v>
      </c>
      <c r="CF88" s="113">
        <v>9.0967008071490838</v>
      </c>
      <c r="CG88" s="113">
        <v>29.813991828365889</v>
      </c>
      <c r="CH88" s="113">
        <v>6.3663629059298463</v>
      </c>
      <c r="CI88" s="113">
        <v>4.5207273048727581</v>
      </c>
      <c r="CJ88" s="113">
        <v>4.4549768349005134</v>
      </c>
      <c r="CK88" s="113">
        <v>91.30612061887571</v>
      </c>
      <c r="CL88" s="113">
        <v>1.4135037828956141</v>
      </c>
      <c r="CM88" s="113">
        <v>97.236758906823781</v>
      </c>
      <c r="CN88" s="113">
        <v>3.400077286592464</v>
      </c>
      <c r="CO88" s="113">
        <v>3.58242419279813</v>
      </c>
      <c r="CP88" s="113">
        <v>4.3760869849714359</v>
      </c>
      <c r="CQ88" s="113">
        <v>3.479248466</v>
      </c>
      <c r="CR88" s="113">
        <v>1.962213666</v>
      </c>
      <c r="CS88" s="113">
        <v>1.769391312</v>
      </c>
      <c r="CT88" s="104" t="str">
        <f t="shared" si="11"/>
        <v>Omega ratio 20</v>
      </c>
      <c r="CU88" s="113">
        <f t="shared" si="15"/>
        <v>7694.750948932704</v>
      </c>
      <c r="CV88" s="113">
        <f t="shared" si="12"/>
        <v>0.3401659259767304</v>
      </c>
      <c r="CW88" s="113">
        <f t="shared" si="13"/>
        <v>129.08902263429221</v>
      </c>
      <c r="CX88" s="83">
        <f t="shared" si="14"/>
        <v>0</v>
      </c>
      <c r="CY88" s="36" t="s">
        <v>198</v>
      </c>
      <c r="DB88"/>
      <c r="DC88">
        <v>4.4549768349005134</v>
      </c>
      <c r="DD88">
        <v>91.30612061887571</v>
      </c>
      <c r="DE88">
        <v>1.4135037828956141</v>
      </c>
      <c r="DF88"/>
      <c r="DG88">
        <v>97.236758906823781</v>
      </c>
      <c r="DH88">
        <v>3.400077286592464</v>
      </c>
      <c r="DI88">
        <v>4.3760869849714359</v>
      </c>
      <c r="DJ88">
        <v>3.58242419279813</v>
      </c>
      <c r="DK88"/>
    </row>
    <row r="89" spans="1:115" s="36" customFormat="1" x14ac:dyDescent="0.25">
      <c r="A89" s="83" t="s">
        <v>84</v>
      </c>
      <c r="B89" s="113"/>
      <c r="C89" s="113">
        <v>74.56059188764992</v>
      </c>
      <c r="D89" s="113">
        <v>27.064442298384549</v>
      </c>
      <c r="E89" s="113">
        <v>29.866255751108419</v>
      </c>
      <c r="F89" s="113">
        <v>20.141175785779129</v>
      </c>
      <c r="G89" s="113">
        <v>43.24460345044799</v>
      </c>
      <c r="H89" s="113">
        <v>63.662901414788472</v>
      </c>
      <c r="I89" s="113">
        <v>142.31561505356581</v>
      </c>
      <c r="J89" s="113">
        <v>44.467588676726322</v>
      </c>
      <c r="K89" s="113">
        <v>45.303942894809119</v>
      </c>
      <c r="L89" s="113">
        <v>123.31874774688281</v>
      </c>
      <c r="M89" s="113">
        <v>32641.820812504498</v>
      </c>
      <c r="N89" s="113">
        <v>519.08485474424128</v>
      </c>
      <c r="O89" s="113">
        <f>MAX(P89:CD89)</f>
        <v>2742.0227285200049</v>
      </c>
      <c r="P89" s="113">
        <v>55.686859555441323</v>
      </c>
      <c r="Q89" s="113">
        <v>33.193246582740187</v>
      </c>
      <c r="R89" s="113">
        <v>29.827139872218591</v>
      </c>
      <c r="S89" s="113">
        <v>21.480798476992032</v>
      </c>
      <c r="T89" s="113">
        <v>29.384422621543749</v>
      </c>
      <c r="U89" s="114">
        <v>8.39915951102906</v>
      </c>
      <c r="V89" s="113">
        <v>10.121812288988879</v>
      </c>
      <c r="W89" s="113">
        <v>3.8665438306824309</v>
      </c>
      <c r="X89" s="113">
        <v>7.7790944107142588</v>
      </c>
      <c r="Y89" s="113">
        <v>8.4519484807326482</v>
      </c>
      <c r="Z89" s="114">
        <v>218.708647202614</v>
      </c>
      <c r="AA89" s="113">
        <v>164.82434651623171</v>
      </c>
      <c r="AB89" s="113">
        <v>39.548876592692338</v>
      </c>
      <c r="AC89" s="114">
        <v>17.39875491522945</v>
      </c>
      <c r="AD89" s="113">
        <v>7.066816112988489</v>
      </c>
      <c r="AE89" s="113">
        <v>2.7034275678043831</v>
      </c>
      <c r="AF89" s="113">
        <v>13.0961341974169</v>
      </c>
      <c r="AG89" s="114">
        <v>49.245953339299263</v>
      </c>
      <c r="AH89" s="113">
        <v>74.616738743512428</v>
      </c>
      <c r="AI89" s="113">
        <v>84.783141800304548</v>
      </c>
      <c r="AJ89" s="114">
        <v>8.413553933897834</v>
      </c>
      <c r="AK89" s="113">
        <v>4.0425281620989564</v>
      </c>
      <c r="AL89" s="113">
        <v>-6.7061753468515004</v>
      </c>
      <c r="AM89" s="113">
        <v>7.0731320153149344</v>
      </c>
      <c r="AN89" s="120">
        <v>6.1465575771750389</v>
      </c>
      <c r="AO89" s="113">
        <v>15.309035740326269</v>
      </c>
      <c r="AP89" s="113">
        <v>17.06573527853762</v>
      </c>
      <c r="AQ89" s="113">
        <v>61.454132639999997</v>
      </c>
      <c r="AR89" s="113">
        <v>113.49718075920519</v>
      </c>
      <c r="AS89" s="113">
        <v>126.85780067745969</v>
      </c>
      <c r="AT89" s="113">
        <v>128.87542378772429</v>
      </c>
      <c r="AU89" s="113">
        <v>55.456785331581273</v>
      </c>
      <c r="AV89" s="113">
        <v>18.34714137929446</v>
      </c>
      <c r="AW89" s="113">
        <v>14.029198925456519</v>
      </c>
      <c r="AX89" s="113">
        <v>28.584145725539489</v>
      </c>
      <c r="AY89" s="113">
        <v>2742.0227285200049</v>
      </c>
      <c r="AZ89" s="133">
        <v>2742</v>
      </c>
      <c r="BA89" s="113">
        <v>182.84047363376749</v>
      </c>
      <c r="BB89" s="113">
        <v>133.18723479692969</v>
      </c>
      <c r="BC89" s="113">
        <v>60.04913825485</v>
      </c>
      <c r="BD89" s="113">
        <v>56.963203498160603</v>
      </c>
      <c r="BE89" s="113">
        <v>678.16587415707863</v>
      </c>
      <c r="BF89" s="120">
        <v>305.55746555373202</v>
      </c>
      <c r="BG89" s="113">
        <v>40.272992301368006</v>
      </c>
      <c r="BH89" s="113">
        <v>18.002502116769879</v>
      </c>
      <c r="BI89" s="113">
        <v>30.694209922509032</v>
      </c>
      <c r="BJ89" s="113">
        <v>30.01578311876959</v>
      </c>
      <c r="BK89" s="113">
        <v>156.91050419999999</v>
      </c>
      <c r="BL89" s="113">
        <v>101.39215815562891</v>
      </c>
      <c r="BM89" s="113">
        <v>13.690161305837879</v>
      </c>
      <c r="BN89" s="113">
        <v>13.68850701845742</v>
      </c>
      <c r="BO89" s="113">
        <v>6.9887741289452023</v>
      </c>
      <c r="BP89" s="113">
        <v>6.9006619776862346</v>
      </c>
      <c r="BQ89" s="113">
        <v>33.05203524101664</v>
      </c>
      <c r="BR89" s="113">
        <v>50.952579999999998</v>
      </c>
      <c r="BS89" s="113">
        <v>35.691139382712358</v>
      </c>
      <c r="BT89" s="113">
        <v>90.055669670581665</v>
      </c>
      <c r="BU89" s="114">
        <v>55.896927110423007</v>
      </c>
      <c r="BV89" s="113">
        <v>5.3364165780639494</v>
      </c>
      <c r="BW89" s="113">
        <v>-7.300351123844484E-2</v>
      </c>
      <c r="BX89" s="113">
        <v>-2.0035021623945699</v>
      </c>
      <c r="BY89" s="113">
        <v>-0.32129579058936031</v>
      </c>
      <c r="BZ89" s="113">
        <v>-1.0372137360049261</v>
      </c>
      <c r="CA89" s="113">
        <v>8.1321347591289719</v>
      </c>
      <c r="CB89" s="113">
        <v>6.8934451121286138</v>
      </c>
      <c r="CC89" s="113">
        <v>4.2895396486073381</v>
      </c>
      <c r="CD89" s="113">
        <v>61.010376706740537</v>
      </c>
      <c r="CE89" s="113">
        <v>44.161216994822993</v>
      </c>
      <c r="CF89" s="113">
        <v>54.987389432215799</v>
      </c>
      <c r="CG89" s="113">
        <v>142.11746862287649</v>
      </c>
      <c r="CH89" s="113">
        <v>33.093180609601553</v>
      </c>
      <c r="CI89" s="113">
        <v>27.400610138137601</v>
      </c>
      <c r="CJ89" s="113">
        <v>23.793947953271349</v>
      </c>
      <c r="CK89" s="113">
        <v>383.13642163354388</v>
      </c>
      <c r="CL89" s="113">
        <v>3.614696570833396</v>
      </c>
      <c r="CM89" s="113">
        <v>521.61533612333267</v>
      </c>
      <c r="CN89" s="113">
        <v>18.927204536666061</v>
      </c>
      <c r="CO89" s="113">
        <v>21.927161822914758</v>
      </c>
      <c r="CP89" s="113">
        <v>28.159761862851479</v>
      </c>
      <c r="CQ89" s="113">
        <v>21.044632249999999</v>
      </c>
      <c r="CR89" s="113">
        <v>9.7823362819999993</v>
      </c>
      <c r="CS89" s="113">
        <v>5.9789906789999998</v>
      </c>
      <c r="CT89" s="104" t="str">
        <f t="shared" si="11"/>
        <v>Sortino ratio 20</v>
      </c>
      <c r="CU89" s="113">
        <f t="shared" si="15"/>
        <v>32641.820812504498</v>
      </c>
      <c r="CV89" s="113">
        <f t="shared" si="12"/>
        <v>-6.7061753468515004</v>
      </c>
      <c r="CW89" s="113">
        <f t="shared" si="13"/>
        <v>564.28250788394212</v>
      </c>
      <c r="CX89" s="83">
        <f t="shared" si="14"/>
        <v>0</v>
      </c>
      <c r="CY89" s="36" t="s">
        <v>198</v>
      </c>
      <c r="DB89"/>
      <c r="DC89">
        <v>23.793947953271349</v>
      </c>
      <c r="DD89">
        <v>383.13642163354388</v>
      </c>
      <c r="DE89">
        <v>3.614696570833396</v>
      </c>
      <c r="DF89"/>
      <c r="DG89">
        <v>521.61533612333267</v>
      </c>
      <c r="DH89">
        <v>18.927204536666061</v>
      </c>
      <c r="DI89">
        <v>28.159761862851479</v>
      </c>
      <c r="DJ89">
        <v>21.927161822914758</v>
      </c>
      <c r="DK89"/>
    </row>
    <row r="90" spans="1:115" s="36" customFormat="1" x14ac:dyDescent="0.25">
      <c r="A90" s="83" t="s">
        <v>85</v>
      </c>
      <c r="B90" s="113"/>
      <c r="C90" s="113">
        <v>-1.1923313266404869</v>
      </c>
      <c r="D90" s="113">
        <v>2.356165182766989E-2</v>
      </c>
      <c r="E90" s="113">
        <v>-4.7959880784380217E-2</v>
      </c>
      <c r="F90" s="113">
        <v>-0.62087468633779763</v>
      </c>
      <c r="G90" s="113">
        <v>-0.91587849939854749</v>
      </c>
      <c r="H90" s="113">
        <v>0.58539493602043458</v>
      </c>
      <c r="I90" s="113">
        <v>0.69327399107999188</v>
      </c>
      <c r="J90" s="113">
        <v>0.73679180693929303</v>
      </c>
      <c r="K90" s="113">
        <v>-5.6413783596664283E-2</v>
      </c>
      <c r="L90" s="113">
        <v>-0.4613099612627754</v>
      </c>
      <c r="M90" s="113">
        <v>0.43503060627743778</v>
      </c>
      <c r="N90" s="113">
        <v>-0.15375868659556211</v>
      </c>
      <c r="O90" s="113">
        <v>0.26815911971178769</v>
      </c>
      <c r="P90" s="113">
        <v>-0.49610070382790739</v>
      </c>
      <c r="Q90" s="113">
        <v>0.26243370387180037</v>
      </c>
      <c r="R90" s="113">
        <v>-0.55828293205964141</v>
      </c>
      <c r="S90" s="113">
        <v>-0.98525107705419868</v>
      </c>
      <c r="T90" s="113">
        <v>0.14629719351298931</v>
      </c>
      <c r="U90" s="114">
        <v>-0.15350099625320671</v>
      </c>
      <c r="V90" s="113">
        <v>-0.37357779523656409</v>
      </c>
      <c r="W90" s="113">
        <v>-6.8521932831216978E-2</v>
      </c>
      <c r="X90" s="113">
        <v>0.81051701826460432</v>
      </c>
      <c r="Y90" s="113">
        <v>0.11963799515057311</v>
      </c>
      <c r="Z90" s="114">
        <v>-1.1803986992665929</v>
      </c>
      <c r="AA90" s="113">
        <v>-0.63724465872084102</v>
      </c>
      <c r="AB90" s="113">
        <v>-0.27435545978162212</v>
      </c>
      <c r="AC90" s="114">
        <v>0.7566819206329789</v>
      </c>
      <c r="AD90" s="113">
        <v>8.5028272588365664E-2</v>
      </c>
      <c r="AE90" s="113">
        <v>0.233318205379238</v>
      </c>
      <c r="AF90" s="113">
        <v>0.73079721910807338</v>
      </c>
      <c r="AG90" s="114">
        <v>0.35232167900926997</v>
      </c>
      <c r="AH90" s="113">
        <v>0.6247334176329904</v>
      </c>
      <c r="AI90" s="113">
        <v>-0.12954281308188881</v>
      </c>
      <c r="AJ90" s="114">
        <v>-1.36466971252032</v>
      </c>
      <c r="AK90" s="113">
        <v>0.1027023138153343</v>
      </c>
      <c r="AL90" s="113">
        <v>-0.49065449608767853</v>
      </c>
      <c r="AM90" s="113">
        <v>1.16342493091826</v>
      </c>
      <c r="AN90" s="120">
        <v>0.4399359155013795</v>
      </c>
      <c r="AO90" s="113">
        <v>-0.1179121008780083</v>
      </c>
      <c r="AP90" s="113">
        <v>0.42654821936487952</v>
      </c>
      <c r="AQ90" s="113">
        <v>0.49170529600000001</v>
      </c>
      <c r="AR90" s="113">
        <v>0.29527437395885231</v>
      </c>
      <c r="AS90" s="113">
        <v>-0.14569631822672441</v>
      </c>
      <c r="AT90" s="113">
        <v>0.53777519255208095</v>
      </c>
      <c r="AU90" s="113">
        <v>0.50849665580162862</v>
      </c>
      <c r="AV90" s="113">
        <v>0.27448551310471608</v>
      </c>
      <c r="AW90" s="113">
        <v>-0.11416717224328279</v>
      </c>
      <c r="AX90" s="113">
        <v>-0.62150995384698937</v>
      </c>
      <c r="AY90" s="113">
        <v>0.50646353427662694</v>
      </c>
      <c r="AZ90" s="113">
        <v>1.178769838363775</v>
      </c>
      <c r="BA90" s="113">
        <v>0.25436251235191559</v>
      </c>
      <c r="BB90" s="113">
        <v>0.36665176926149817</v>
      </c>
      <c r="BC90" s="113">
        <v>0.15422184180492701</v>
      </c>
      <c r="BD90" s="113">
        <v>-0.2052089068981508</v>
      </c>
      <c r="BE90" s="113">
        <v>-0.20712522984217599</v>
      </c>
      <c r="BF90" s="120">
        <v>-9.7730821590202549E-2</v>
      </c>
      <c r="BG90" s="113">
        <v>0.46638581746482161</v>
      </c>
      <c r="BH90" s="113">
        <v>-7.1655199637884359E-2</v>
      </c>
      <c r="BI90" s="113">
        <v>0.2288556600818149</v>
      </c>
      <c r="BJ90" s="113">
        <v>0.71620440132041963</v>
      </c>
      <c r="BK90" s="113">
        <v>-0.44488081400000001</v>
      </c>
      <c r="BL90" s="113">
        <v>-0.56139741964172374</v>
      </c>
      <c r="BM90" s="113">
        <v>-0.33477718367065579</v>
      </c>
      <c r="BN90" s="113">
        <v>-0.3354114083713397</v>
      </c>
      <c r="BO90" s="113">
        <v>-0.44124869870578298</v>
      </c>
      <c r="BP90" s="113">
        <v>0.86924487558791796</v>
      </c>
      <c r="BQ90" s="113">
        <v>0.2498851969239832</v>
      </c>
      <c r="BR90" s="113">
        <v>0.113769</v>
      </c>
      <c r="BS90" s="113">
        <v>-8.730010354791172E-2</v>
      </c>
      <c r="BT90" s="113">
        <v>0.5002799664574451</v>
      </c>
      <c r="BU90" s="114">
        <v>0.27554874169097399</v>
      </c>
      <c r="BV90" s="113">
        <v>0.2041978852912156</v>
      </c>
      <c r="BW90" s="113">
        <v>0.2307345915203744</v>
      </c>
      <c r="BX90" s="113">
        <v>7.6799054079156756E-2</v>
      </c>
      <c r="BY90" s="113">
        <v>-1.216242033002723E-2</v>
      </c>
      <c r="BZ90" s="113">
        <v>-0.39531146736511102</v>
      </c>
      <c r="CA90" s="113">
        <v>-0.85087608449208019</v>
      </c>
      <c r="CB90" s="113">
        <v>-0.7121892102233085</v>
      </c>
      <c r="CC90" s="113">
        <v>-1.2316908904588699</v>
      </c>
      <c r="CD90" s="113">
        <v>1.5152554403782299</v>
      </c>
      <c r="CE90" s="113">
        <v>0.57581988121080319</v>
      </c>
      <c r="CF90" s="113">
        <v>0.45410571043683662</v>
      </c>
      <c r="CG90" s="113">
        <v>0.2451270229149817</v>
      </c>
      <c r="CH90" s="113">
        <v>-0.23073010981329711</v>
      </c>
      <c r="CI90" s="113">
        <v>-0.44994710978348951</v>
      </c>
      <c r="CJ90" s="113">
        <v>1.0850622974350519E-2</v>
      </c>
      <c r="CK90" s="113">
        <v>1.6524622897114629</v>
      </c>
      <c r="CL90" s="113">
        <v>1.7511867695761438E-2</v>
      </c>
      <c r="CM90" s="113">
        <v>0.67447793318705618</v>
      </c>
      <c r="CN90" s="113">
        <v>0.63419952373302857</v>
      </c>
      <c r="CO90" s="113">
        <v>0.6601734463366643</v>
      </c>
      <c r="CP90" s="113">
        <v>0.65058055550706018</v>
      </c>
      <c r="CQ90" s="113">
        <v>0.41038644419999998</v>
      </c>
      <c r="CR90" s="113">
        <v>0.9438885145</v>
      </c>
      <c r="CS90" s="113">
        <v>0.46128057140000001</v>
      </c>
      <c r="CT90" s="111" t="str">
        <f t="shared" si="11"/>
        <v>Skew 20</v>
      </c>
      <c r="CU90" s="113">
        <f t="shared" si="15"/>
        <v>1.5152554403782299</v>
      </c>
      <c r="CV90" s="113">
        <f t="shared" si="12"/>
        <v>-1.36466971252032</v>
      </c>
      <c r="CW90" s="113">
        <f t="shared" si="13"/>
        <v>3.0109847540523527E-2</v>
      </c>
      <c r="CX90" s="83">
        <f>IF(CS90&lt;=CR90,1,0)</f>
        <v>1</v>
      </c>
      <c r="CY90" s="36" t="s">
        <v>199</v>
      </c>
      <c r="CZ90" s="36" t="s">
        <v>200</v>
      </c>
      <c r="DB90"/>
      <c r="DC90">
        <v>1.0850622974350519E-2</v>
      </c>
      <c r="DD90">
        <v>1.6524622897114629</v>
      </c>
      <c r="DE90">
        <v>1.7511867695761438E-2</v>
      </c>
      <c r="DF90"/>
      <c r="DG90">
        <v>0.67447793318705618</v>
      </c>
      <c r="DH90">
        <v>0.63419952373302857</v>
      </c>
      <c r="DI90">
        <v>0.65058055550706018</v>
      </c>
      <c r="DJ90">
        <v>0.6601734463366643</v>
      </c>
      <c r="DK90"/>
    </row>
    <row r="91" spans="1:115" s="36" customFormat="1" ht="67.900000000000006" customHeight="1" x14ac:dyDescent="0.25">
      <c r="A91" s="83" t="s">
        <v>10</v>
      </c>
      <c r="B91" s="113"/>
      <c r="C91" s="113">
        <v>1.631427182369632</v>
      </c>
      <c r="D91" s="113">
        <v>5.714902868486238E-2</v>
      </c>
      <c r="E91" s="113">
        <v>0.46495590420798782</v>
      </c>
      <c r="F91" s="113">
        <v>-0.45836349234380469</v>
      </c>
      <c r="G91" s="113">
        <v>0.1886242499571229</v>
      </c>
      <c r="H91" s="113">
        <v>-0.122952238879436</v>
      </c>
      <c r="I91" s="113">
        <v>1.0048706374710561</v>
      </c>
      <c r="J91" s="113">
        <v>-0.17564464668292329</v>
      </c>
      <c r="K91" s="113">
        <v>-0.79614566367556261</v>
      </c>
      <c r="L91" s="113">
        <v>-0.4938865506661978</v>
      </c>
      <c r="M91" s="113">
        <v>-0.88504092639278165</v>
      </c>
      <c r="N91" s="113">
        <v>-0.27529537741402738</v>
      </c>
      <c r="O91" s="113">
        <v>-0.41410437149045259</v>
      </c>
      <c r="P91" s="113">
        <v>-0.29076609661752029</v>
      </c>
      <c r="Q91" s="113">
        <v>-0.89145596827020501</v>
      </c>
      <c r="R91" s="113">
        <v>-0.97453066035847069</v>
      </c>
      <c r="S91" s="113">
        <v>0.1471828084017148</v>
      </c>
      <c r="T91" s="113">
        <v>-0.14403329466049411</v>
      </c>
      <c r="U91" s="114">
        <v>-0.85554607937866889</v>
      </c>
      <c r="V91" s="113">
        <v>-0.53324814902023254</v>
      </c>
      <c r="W91" s="113">
        <v>-2.2396652957472622E-2</v>
      </c>
      <c r="X91" s="113">
        <v>-5.9940963942876291E-2</v>
      </c>
      <c r="Y91" s="113">
        <v>-1.0647539982674239</v>
      </c>
      <c r="Z91" s="114">
        <v>0.45249677328577848</v>
      </c>
      <c r="AA91" s="113">
        <v>-0.29600585744081798</v>
      </c>
      <c r="AB91" s="113">
        <v>-0.74048036217938451</v>
      </c>
      <c r="AC91" s="114">
        <v>0.36759108224516762</v>
      </c>
      <c r="AD91" s="113">
        <v>-1.5161036935546941</v>
      </c>
      <c r="AE91" s="113">
        <v>-1.2474414516346399</v>
      </c>
      <c r="AF91" s="113">
        <v>0.37456775858575669</v>
      </c>
      <c r="AG91" s="114">
        <v>-0.66288632911613821</v>
      </c>
      <c r="AH91" s="113">
        <v>-0.43211583383100199</v>
      </c>
      <c r="AI91" s="113">
        <v>-0.84949581636092519</v>
      </c>
      <c r="AJ91" s="114">
        <v>1.579344379947988</v>
      </c>
      <c r="AK91" s="113">
        <v>-1.093548601069058</v>
      </c>
      <c r="AL91" s="113">
        <v>-0.69851318313983279</v>
      </c>
      <c r="AM91" s="113">
        <v>0.60904251751911342</v>
      </c>
      <c r="AN91" s="120">
        <v>0.51271925658016171</v>
      </c>
      <c r="AO91" s="113">
        <v>-0.79364285970737392</v>
      </c>
      <c r="AP91" s="113">
        <v>-0.90375055632214352</v>
      </c>
      <c r="AQ91" s="113">
        <v>-1.0551276780000001</v>
      </c>
      <c r="AR91" s="113">
        <v>-1.107691530253879</v>
      </c>
      <c r="AS91" s="113">
        <v>-0.8017083434988086</v>
      </c>
      <c r="AT91" s="113">
        <v>-0.22602444411932951</v>
      </c>
      <c r="AU91" s="113">
        <v>-0.85404409278759275</v>
      </c>
      <c r="AV91" s="113">
        <v>-0.80884077127902287</v>
      </c>
      <c r="AW91" s="113">
        <v>-1.125932196545723</v>
      </c>
      <c r="AX91" s="113">
        <v>-0.56845672584857621</v>
      </c>
      <c r="AY91" s="113">
        <v>-0.50381453986713609</v>
      </c>
      <c r="AZ91" s="113">
        <v>1.158252634179602</v>
      </c>
      <c r="BA91" s="113">
        <v>-0.78391612262512433</v>
      </c>
      <c r="BB91" s="113">
        <v>-0.79101069297192739</v>
      </c>
      <c r="BC91" s="113">
        <v>-0.74238692747159485</v>
      </c>
      <c r="BD91" s="113">
        <v>-0.83986874644396625</v>
      </c>
      <c r="BE91" s="113">
        <v>-1.0822687047584789</v>
      </c>
      <c r="BF91" s="120">
        <v>-0.82009030783391701</v>
      </c>
      <c r="BG91" s="113">
        <v>-1.170567046991229</v>
      </c>
      <c r="BH91" s="113">
        <v>-0.33868250977113767</v>
      </c>
      <c r="BI91" s="113">
        <v>-0.55753954399112038</v>
      </c>
      <c r="BJ91" s="113">
        <v>0.2639016426060472</v>
      </c>
      <c r="BK91" s="113">
        <v>-0.68273833799999994</v>
      </c>
      <c r="BL91" s="113">
        <v>0.41903477683613038</v>
      </c>
      <c r="BM91" s="113">
        <v>-0.45235412585723189</v>
      </c>
      <c r="BN91" s="113">
        <v>-0.45279453787781471</v>
      </c>
      <c r="BO91" s="113">
        <v>-2.0541869440791061E-2</v>
      </c>
      <c r="BP91" s="113">
        <v>0.14404095556368371</v>
      </c>
      <c r="BQ91" s="113">
        <v>-1.270996238439793</v>
      </c>
      <c r="BR91" s="113">
        <v>-1.1594599999999999</v>
      </c>
      <c r="BS91" s="113">
        <v>-1.1360978692896999</v>
      </c>
      <c r="BT91" s="113">
        <v>-0.76136534287152369</v>
      </c>
      <c r="BU91" s="114">
        <v>-1.5990797055412</v>
      </c>
      <c r="BV91" s="113">
        <v>-9.8181136929287316E-2</v>
      </c>
      <c r="BW91" s="113">
        <v>-1.022237418162488</v>
      </c>
      <c r="BX91" s="113">
        <v>-6.7395008364659503E-2</v>
      </c>
      <c r="BY91" s="113">
        <v>-0.25018120786980669</v>
      </c>
      <c r="BZ91" s="113">
        <v>0.19505749825828159</v>
      </c>
      <c r="CA91" s="113">
        <v>-0.44944906825399439</v>
      </c>
      <c r="CB91" s="113">
        <v>-0.63507249966560408</v>
      </c>
      <c r="CC91" s="113">
        <v>2.9377756516185838</v>
      </c>
      <c r="CD91" s="113">
        <v>2.6838371835102581</v>
      </c>
      <c r="CE91" s="113">
        <v>-0.36293847623894981</v>
      </c>
      <c r="CF91" s="113">
        <v>-0.96462477772764954</v>
      </c>
      <c r="CG91" s="113">
        <v>-1.407797076705475</v>
      </c>
      <c r="CH91" s="113">
        <v>-0.80638137414764532</v>
      </c>
      <c r="CI91" s="113">
        <v>-0.84855117043876271</v>
      </c>
      <c r="CJ91" s="113">
        <v>-0.96915510283374751</v>
      </c>
      <c r="CK91" s="113">
        <v>2.8694257159471448</v>
      </c>
      <c r="CL91" s="113">
        <v>-0.49226408805580141</v>
      </c>
      <c r="CM91" s="113">
        <v>-0.62878389434590387</v>
      </c>
      <c r="CN91" s="113">
        <v>-0.2028003155357703</v>
      </c>
      <c r="CO91" s="113">
        <v>-0.52290769376709578</v>
      </c>
      <c r="CP91" s="113">
        <v>-0.71326410357471071</v>
      </c>
      <c r="CQ91" s="113">
        <v>-0.76911720579999998</v>
      </c>
      <c r="CR91" s="113">
        <v>-0.121506357</v>
      </c>
      <c r="CS91" s="113">
        <v>0.49500305309999998</v>
      </c>
      <c r="CT91" s="104" t="str">
        <f t="shared" si="11"/>
        <v>Kurtosis</v>
      </c>
      <c r="CU91" s="113">
        <f t="shared" si="15"/>
        <v>2.9377756516185838</v>
      </c>
      <c r="CV91" s="113">
        <f t="shared" si="12"/>
        <v>-1.5990797055412</v>
      </c>
      <c r="CW91" s="113">
        <f t="shared" si="13"/>
        <v>-0.33455643853588934</v>
      </c>
      <c r="CX91" s="83"/>
      <c r="CY91" s="36" t="s">
        <v>201</v>
      </c>
      <c r="DB91"/>
      <c r="DC91">
        <v>-0.96915510283374751</v>
      </c>
      <c r="DD91">
        <v>2.8694257159471448</v>
      </c>
      <c r="DE91">
        <v>-0.49226408805580141</v>
      </c>
      <c r="DF91"/>
      <c r="DG91">
        <v>-0.62878389434590387</v>
      </c>
      <c r="DH91">
        <v>-0.2028003155357703</v>
      </c>
      <c r="DI91">
        <v>-0.71326410357471071</v>
      </c>
      <c r="DJ91">
        <v>-0.52290769376709578</v>
      </c>
      <c r="DK91"/>
    </row>
    <row r="92" spans="1:115" s="36" customFormat="1" ht="19.5" thickBot="1" x14ac:dyDescent="0.3">
      <c r="A92" s="83" t="s">
        <v>11</v>
      </c>
      <c r="B92" s="113"/>
      <c r="C92" s="113">
        <v>64.290214059621007</v>
      </c>
      <c r="D92" s="113">
        <v>2.5235148396450051</v>
      </c>
      <c r="E92" s="113">
        <v>4.1534771545206022</v>
      </c>
      <c r="F92" s="134">
        <v>1.6359285511427319</v>
      </c>
      <c r="G92" s="113">
        <v>3.4196721734228981</v>
      </c>
      <c r="H92" s="113">
        <v>8.8056600070908146</v>
      </c>
      <c r="I92" s="113">
        <v>9.6467258092247317</v>
      </c>
      <c r="J92" s="113">
        <v>4.6593435054734558</v>
      </c>
      <c r="K92" s="113">
        <v>3.7867542674586372</v>
      </c>
      <c r="L92" s="113">
        <v>13.58062309050753</v>
      </c>
      <c r="M92" s="113">
        <v>13.779980980552031</v>
      </c>
      <c r="N92" s="113">
        <v>9.1448090909710853</v>
      </c>
      <c r="O92" s="113">
        <v>4.5901467952607309</v>
      </c>
      <c r="P92" s="113">
        <v>3.597347294542963</v>
      </c>
      <c r="Q92" s="134">
        <v>2.8529558404501532</v>
      </c>
      <c r="R92" s="134">
        <v>2.261231384115006</v>
      </c>
      <c r="S92" s="113">
        <v>1.970633650589354</v>
      </c>
      <c r="T92" s="134">
        <v>3.52108528414827</v>
      </c>
      <c r="U92" s="135">
        <v>1.2156941768903651</v>
      </c>
      <c r="V92" s="113">
        <v>1.4502431541657219</v>
      </c>
      <c r="W92" s="113">
        <v>1.2244728003192471</v>
      </c>
      <c r="X92" s="113">
        <v>2.1348891228711788</v>
      </c>
      <c r="Y92" s="134">
        <v>1.6664975362942009</v>
      </c>
      <c r="Z92" s="135">
        <v>25.702349155797961</v>
      </c>
      <c r="AA92" s="113">
        <v>26.98787900652998</v>
      </c>
      <c r="AB92" s="113">
        <v>2.4946146794180351</v>
      </c>
      <c r="AC92" s="114">
        <v>2.949355318316401</v>
      </c>
      <c r="AD92" s="113">
        <v>1.6159597399742249</v>
      </c>
      <c r="AE92" s="113">
        <v>1.3619833389665179</v>
      </c>
      <c r="AF92" s="113">
        <v>1.927153882513247</v>
      </c>
      <c r="AG92" s="114">
        <v>3.719785337090098</v>
      </c>
      <c r="AH92" s="113">
        <v>8.1281065067007336</v>
      </c>
      <c r="AI92" s="113">
        <v>10.26606199777294</v>
      </c>
      <c r="AJ92" s="114">
        <v>1.038712662680555</v>
      </c>
      <c r="AK92" s="113">
        <v>1.3029808600341211</v>
      </c>
      <c r="AL92" s="113">
        <v>0.38882505901941528</v>
      </c>
      <c r="AM92" s="113">
        <v>2.3030890496404059</v>
      </c>
      <c r="AN92" s="120">
        <v>1.353833462300388</v>
      </c>
      <c r="AO92" s="113">
        <v>1.8858827189229901</v>
      </c>
      <c r="AP92" s="113">
        <v>2.4710392818174549</v>
      </c>
      <c r="AQ92" s="113">
        <v>6.2117981010000003</v>
      </c>
      <c r="AR92" s="113">
        <v>8.29837852500909</v>
      </c>
      <c r="AS92" s="113">
        <v>11.101212334537511</v>
      </c>
      <c r="AT92" s="113">
        <v>8.6087810179444926</v>
      </c>
      <c r="AU92" s="113">
        <v>4.2955024563422546</v>
      </c>
      <c r="AV92" s="113">
        <v>2.2316147531176811</v>
      </c>
      <c r="AW92" s="113">
        <v>1.8528955902565469</v>
      </c>
      <c r="AX92" s="113">
        <v>2.321954016927112</v>
      </c>
      <c r="AY92" s="113">
        <v>26.614356523689899</v>
      </c>
      <c r="AZ92" s="113">
        <v>8.3166247084487548</v>
      </c>
      <c r="BA92" s="113">
        <v>43.406317386682979</v>
      </c>
      <c r="BB92" s="113">
        <v>8.7998635479070551</v>
      </c>
      <c r="BC92" s="113">
        <v>4.6334432020284693</v>
      </c>
      <c r="BD92" s="113">
        <v>3.960837528489209</v>
      </c>
      <c r="BE92" s="113">
        <v>39.407610777729197</v>
      </c>
      <c r="BF92" s="120">
        <v>14.08369368469701</v>
      </c>
      <c r="BG92" s="113">
        <v>3.7494970612276322</v>
      </c>
      <c r="BH92" s="113">
        <v>2.7455574296922678</v>
      </c>
      <c r="BI92" s="113">
        <v>3.1485881422280402</v>
      </c>
      <c r="BJ92" s="113">
        <v>2.7304930542812871</v>
      </c>
      <c r="BK92" s="113">
        <v>8.8892843639999999</v>
      </c>
      <c r="BL92" s="113">
        <v>448.07991257750268</v>
      </c>
      <c r="BM92" s="113">
        <v>1.470256457823317</v>
      </c>
      <c r="BN92" s="113">
        <v>1.4700676699151121</v>
      </c>
      <c r="BO92" s="113">
        <v>1.4344990546545331</v>
      </c>
      <c r="BP92" s="113">
        <v>1.925077103896184</v>
      </c>
      <c r="BQ92" s="113">
        <v>3.583987823284644</v>
      </c>
      <c r="BR92" s="113">
        <v>4.1492469999999999</v>
      </c>
      <c r="BS92" s="113">
        <v>3.019003349051073</v>
      </c>
      <c r="BT92" s="113">
        <v>6.8026001550157584</v>
      </c>
      <c r="BU92" s="114">
        <v>5.3093194859646129</v>
      </c>
      <c r="BV92" s="113">
        <v>1.7931101135248291</v>
      </c>
      <c r="BW92" s="113">
        <v>1.0749982642746601</v>
      </c>
      <c r="BX92" s="113">
        <v>0.87269094157212979</v>
      </c>
      <c r="BY92" s="113">
        <v>1.0663618408750519</v>
      </c>
      <c r="BZ92" s="113">
        <v>0.81820226458031875</v>
      </c>
      <c r="CA92" s="113">
        <v>0.90065675787413935</v>
      </c>
      <c r="CB92" s="113">
        <v>0.90064443864673405</v>
      </c>
      <c r="CC92" s="113">
        <v>0.96393089963939205</v>
      </c>
      <c r="CD92" s="113">
        <v>9.14739687278961</v>
      </c>
      <c r="CE92" s="113">
        <v>4.4044547925574866</v>
      </c>
      <c r="CF92" s="113">
        <v>4.9333829905757201</v>
      </c>
      <c r="CG92" s="113">
        <v>12.153167831580481</v>
      </c>
      <c r="CH92" s="113">
        <v>3.2260545213026881</v>
      </c>
      <c r="CI92" s="113">
        <v>2.2365354305574972</v>
      </c>
      <c r="CJ92" s="113">
        <v>2.446710014538755</v>
      </c>
      <c r="CK92" s="113">
        <v>30.026858792011168</v>
      </c>
      <c r="CL92" s="113">
        <v>1.053554508103784</v>
      </c>
      <c r="CM92" s="113">
        <v>48.736464578307739</v>
      </c>
      <c r="CN92" s="113">
        <v>2.6885973421136491</v>
      </c>
      <c r="CO92" s="113">
        <v>2.6110294338094699</v>
      </c>
      <c r="CP92" s="113">
        <v>3.841613166681177</v>
      </c>
      <c r="CQ92" s="113">
        <v>2.5498475100000002</v>
      </c>
      <c r="CR92" s="113">
        <v>2.7401908700000002</v>
      </c>
      <c r="CS92" s="113">
        <v>1.8120542129999999</v>
      </c>
      <c r="CT92" s="104" t="str">
        <f t="shared" si="11"/>
        <v>Tail ratio</v>
      </c>
      <c r="CU92" s="113">
        <f t="shared" si="15"/>
        <v>448.07991257750268</v>
      </c>
      <c r="CV92" s="113">
        <f t="shared" si="12"/>
        <v>0.38882505901941528</v>
      </c>
      <c r="CW92" s="113">
        <f t="shared" si="13"/>
        <v>12.054373267857429</v>
      </c>
      <c r="CX92" s="83">
        <f>IF(CS92&gt;=CR92,1,0)</f>
        <v>0</v>
      </c>
      <c r="CY92" s="36" t="s">
        <v>198</v>
      </c>
      <c r="DB92"/>
      <c r="DC92">
        <v>2.446710014538755</v>
      </c>
      <c r="DD92">
        <v>30.026858792011168</v>
      </c>
      <c r="DE92">
        <v>1.053554508103784</v>
      </c>
      <c r="DF92"/>
      <c r="DG92">
        <v>48.736464578307739</v>
      </c>
      <c r="DH92">
        <v>2.6885973421136491</v>
      </c>
      <c r="DI92">
        <v>3.841613166681177</v>
      </c>
      <c r="DJ92">
        <v>2.6110294338094699</v>
      </c>
      <c r="DK92"/>
    </row>
    <row r="93" spans="1:115" s="36" customFormat="1" ht="19.5" thickBot="1" x14ac:dyDescent="0.3">
      <c r="A93" s="112" t="s">
        <v>12</v>
      </c>
      <c r="B93" s="105"/>
      <c r="C93" s="105">
        <v>-6.3056385066788609E-3</v>
      </c>
      <c r="D93" s="105">
        <v>-2.8051421196902751E-2</v>
      </c>
      <c r="E93" s="125">
        <v>-3.1355006227510807E-2</v>
      </c>
      <c r="F93" s="126">
        <v>-5.4973822683282991E-2</v>
      </c>
      <c r="G93" s="127">
        <v>-1.7355830910751071E-2</v>
      </c>
      <c r="H93" s="127">
        <v>-3.4470507255300098E-2</v>
      </c>
      <c r="I93" s="105">
        <v>-8.2353906914893662E-3</v>
      </c>
      <c r="J93" s="105">
        <v>-2.940543981545218E-2</v>
      </c>
      <c r="K93" s="105">
        <v>-1.2723595131250161E-2</v>
      </c>
      <c r="L93" s="105">
        <v>-7.1477003721671789E-3</v>
      </c>
      <c r="M93" s="105">
        <v>-4.1488658026348794E-3</v>
      </c>
      <c r="N93" s="105">
        <v>-2.7068023004691889E-3</v>
      </c>
      <c r="O93" s="105">
        <v>1.4582741778086279E-3</v>
      </c>
      <c r="P93" s="125">
        <v>-1.840182502377662E-2</v>
      </c>
      <c r="Q93" s="126">
        <v>-4.0803604870123619E-2</v>
      </c>
      <c r="R93" s="128">
        <v>-5.5447853620671381E-2</v>
      </c>
      <c r="S93" s="125">
        <v>-2.9066187771706421E-2</v>
      </c>
      <c r="T93" s="126">
        <v>-3.5009853444877982E-2</v>
      </c>
      <c r="U93" s="129">
        <v>-6.9148678599666932E-2</v>
      </c>
      <c r="V93" s="127">
        <v>-5.5130158993421878E-2</v>
      </c>
      <c r="W93" s="105">
        <v>-4.9159579026778193E-2</v>
      </c>
      <c r="X93" s="125">
        <v>-0.121808479981171</v>
      </c>
      <c r="Y93" s="126">
        <v>-0.18928549202146161</v>
      </c>
      <c r="Z93" s="129">
        <v>-9.8720496231981258E-4</v>
      </c>
      <c r="AA93" s="127">
        <v>-4.4337415450499719E-3</v>
      </c>
      <c r="AB93" s="105">
        <v>-1.9526928614742291E-2</v>
      </c>
      <c r="AC93" s="106">
        <v>-4.910566139812382E-2</v>
      </c>
      <c r="AD93" s="105">
        <v>-2.9700902823762532E-2</v>
      </c>
      <c r="AE93" s="105">
        <v>-5.8316857714412328E-2</v>
      </c>
      <c r="AF93" s="105">
        <v>-2.1902742860168242E-2</v>
      </c>
      <c r="AG93" s="106">
        <v>-1.515604471961445E-2</v>
      </c>
      <c r="AH93" s="105">
        <v>-1.5601608249475599E-2</v>
      </c>
      <c r="AI93" s="105">
        <v>-9.9167126603610795E-3</v>
      </c>
      <c r="AJ93" s="106">
        <v>-3.2099293168748502E-2</v>
      </c>
      <c r="AK93" s="105">
        <v>-6.2516176934561574E-2</v>
      </c>
      <c r="AL93" s="105">
        <v>-8.0254450793383697E-2</v>
      </c>
      <c r="AM93" s="105">
        <v>-7.1567096727317092E-2</v>
      </c>
      <c r="AN93" s="131">
        <v>-4.806174998935997E-2</v>
      </c>
      <c r="AO93" s="105">
        <v>-3.8139779002201252E-2</v>
      </c>
      <c r="AP93" s="105">
        <v>-7.0520780454131543E-2</v>
      </c>
      <c r="AQ93" s="105">
        <v>-3.1842734999999997E-2</v>
      </c>
      <c r="AR93" s="105">
        <v>-2.0174435858025318E-2</v>
      </c>
      <c r="AS93" s="105">
        <v>-1.2210873415957991E-2</v>
      </c>
      <c r="AT93" s="105">
        <v>-1.9756027832837451E-2</v>
      </c>
      <c r="AU93" s="105">
        <v>-2.7236527403784749E-2</v>
      </c>
      <c r="AV93" s="105">
        <v>-3.2670259215038369E-2</v>
      </c>
      <c r="AW93" s="105">
        <v>-2.9538740602325631E-2</v>
      </c>
      <c r="AX93" s="105">
        <v>-2.818570824788192E-2</v>
      </c>
      <c r="AY93" s="105">
        <v>-9.0929831858839669E-3</v>
      </c>
      <c r="AZ93" s="105">
        <v>-4.4818718235424826E-3</v>
      </c>
      <c r="BA93" s="105">
        <v>-8.3721483434486821E-3</v>
      </c>
      <c r="BB93" s="105">
        <v>-8.9059085736867879E-3</v>
      </c>
      <c r="BC93" s="105">
        <v>-1.9832950357970211E-2</v>
      </c>
      <c r="BD93" s="105">
        <v>-1.6991219566280261E-2</v>
      </c>
      <c r="BE93" s="105">
        <v>-2.6712931352508638E-3</v>
      </c>
      <c r="BF93" s="131">
        <v>-5.4263246330213642E-3</v>
      </c>
      <c r="BG93" s="105">
        <v>-3.2198703745492607E-2</v>
      </c>
      <c r="BH93" s="105">
        <v>-5.0032710757858617E-2</v>
      </c>
      <c r="BI93" s="105">
        <v>-4.7217539217114302E-2</v>
      </c>
      <c r="BJ93" s="105">
        <v>-3.8267212013124552E-2</v>
      </c>
      <c r="BK93" s="105">
        <v>-6.8518140000000003E-3</v>
      </c>
      <c r="BL93" s="105">
        <v>-4.0854908407587124E-3</v>
      </c>
      <c r="BM93" s="105">
        <v>-3.1814134360877461E-2</v>
      </c>
      <c r="BN93" s="105">
        <v>-3.1800986604051222E-2</v>
      </c>
      <c r="BO93" s="105">
        <v>-4.0509080750266213E-2</v>
      </c>
      <c r="BP93" s="105">
        <v>-6.9218869364786662E-2</v>
      </c>
      <c r="BQ93" s="105">
        <v>-2.1500092435678572E-2</v>
      </c>
      <c r="BR93" s="105">
        <v>-1.721E-2</v>
      </c>
      <c r="BS93" s="105">
        <v>-2.039603549398954E-2</v>
      </c>
      <c r="BT93" s="105">
        <v>-1.33775830651339E-2</v>
      </c>
      <c r="BU93" s="106">
        <v>-1.7092653687330619E-2</v>
      </c>
      <c r="BV93" s="105">
        <v>-5.0584381327138481E-2</v>
      </c>
      <c r="BW93" s="105">
        <v>-8.5807822182317195E-2</v>
      </c>
      <c r="BX93" s="105">
        <v>-9.0603295034984752E-2</v>
      </c>
      <c r="BY93" s="105">
        <v>-8.510703423985734E-2</v>
      </c>
      <c r="BZ93" s="105">
        <v>-6.3175191964898597E-2</v>
      </c>
      <c r="CA93" s="105">
        <v>-4.594427347909838E-2</v>
      </c>
      <c r="CB93" s="105">
        <v>-4.7484806522322502E-2</v>
      </c>
      <c r="CC93" s="105">
        <v>-4.4127605007102708E-2</v>
      </c>
      <c r="CD93" s="105">
        <v>-1.750972846900151E-2</v>
      </c>
      <c r="CE93" s="105">
        <v>-1.574817172848848E-2</v>
      </c>
      <c r="CF93" s="105">
        <v>-1.7942477579216728E-2</v>
      </c>
      <c r="CG93" s="105">
        <v>-1.059713772082446E-2</v>
      </c>
      <c r="CH93" s="105">
        <v>-1.354675967209598E-2</v>
      </c>
      <c r="CI93" s="105">
        <v>-1.558430399626996E-2</v>
      </c>
      <c r="CJ93" s="105">
        <v>-2.208510011424003E-2</v>
      </c>
      <c r="CK93" s="105">
        <v>-9.7834342866334467E-3</v>
      </c>
      <c r="CL93" s="105">
        <v>-5.2010673040538802E-2</v>
      </c>
      <c r="CM93" s="105">
        <v>-1.5847833064481742E-2</v>
      </c>
      <c r="CN93" s="105">
        <v>-3.7037105934302317E-2</v>
      </c>
      <c r="CO93" s="105">
        <v>-3.853699034300969E-2</v>
      </c>
      <c r="CP93" s="105">
        <v>-4.2436600308782657E-2</v>
      </c>
      <c r="CQ93" s="105">
        <v>-4.1243445689999998E-2</v>
      </c>
      <c r="CR93" s="105">
        <v>-3.9577943609999999E-2</v>
      </c>
      <c r="CS93" s="105">
        <v>-4.2917178039999997E-2</v>
      </c>
      <c r="CT93" s="104" t="str">
        <f t="shared" si="11"/>
        <v>Daily value at risk</v>
      </c>
      <c r="CU93" s="105">
        <f t="shared" si="15"/>
        <v>1.4582741778086279E-3</v>
      </c>
      <c r="CV93" s="105">
        <f t="shared" si="12"/>
        <v>-0.18928549202146161</v>
      </c>
      <c r="CW93" s="105">
        <f t="shared" si="13"/>
        <v>-3.4463536002149131E-2</v>
      </c>
      <c r="CX93" s="83">
        <f>IF(CS93&gt;=CR93,1,0)</f>
        <v>0</v>
      </c>
      <c r="CY93" s="36" t="s">
        <v>198</v>
      </c>
      <c r="DB93"/>
      <c r="DC93">
        <v>-2.208510011424003E-2</v>
      </c>
      <c r="DD93">
        <v>-9.7834342866334467E-3</v>
      </c>
      <c r="DE93">
        <v>-5.2010673040538802E-2</v>
      </c>
      <c r="DF93"/>
      <c r="DG93">
        <v>-1.5847833064481742E-2</v>
      </c>
      <c r="DH93">
        <v>-3.7037105934302317E-2</v>
      </c>
      <c r="DI93">
        <v>-4.2436600308782657E-2</v>
      </c>
      <c r="DJ93">
        <v>-3.853699034300969E-2</v>
      </c>
      <c r="DK93"/>
    </row>
    <row r="94" spans="1:115" s="36" customFormat="1" x14ac:dyDescent="0.25">
      <c r="A94" s="31" t="s">
        <v>48</v>
      </c>
      <c r="B94" s="113"/>
      <c r="C94" s="113">
        <f t="shared" ref="C94:AD94" si="16">C84*3</f>
        <v>70.267935334372524</v>
      </c>
      <c r="D94" s="113">
        <f t="shared" si="16"/>
        <v>30.893534172205289</v>
      </c>
      <c r="E94" s="113">
        <f t="shared" si="16"/>
        <v>34.73357650944159</v>
      </c>
      <c r="F94" s="121">
        <f t="shared" si="16"/>
        <v>28.546184275509777</v>
      </c>
      <c r="G94" s="113">
        <f t="shared" si="16"/>
        <v>47.712439706361423</v>
      </c>
      <c r="H94" s="113">
        <f t="shared" si="16"/>
        <v>42.127557805374124</v>
      </c>
      <c r="I94" s="113">
        <f t="shared" si="16"/>
        <v>56.637345311314718</v>
      </c>
      <c r="J94" s="113">
        <f t="shared" si="16"/>
        <v>32.042411649568052</v>
      </c>
      <c r="K94" s="113">
        <f t="shared" si="16"/>
        <v>39.523588030686867</v>
      </c>
      <c r="L94" s="113">
        <f t="shared" si="16"/>
        <v>66.958345918515562</v>
      </c>
      <c r="M94" s="113">
        <f t="shared" si="16"/>
        <v>72.192274136141634</v>
      </c>
      <c r="N94" s="113">
        <f t="shared" si="16"/>
        <v>84.940932599780396</v>
      </c>
      <c r="O94" s="113">
        <f t="shared" si="16"/>
        <v>105.43291513013759</v>
      </c>
      <c r="P94" s="113">
        <f t="shared" si="16"/>
        <v>49.856888352496469</v>
      </c>
      <c r="Q94" s="121">
        <f t="shared" si="16"/>
        <v>30.138697508124633</v>
      </c>
      <c r="R94" s="121">
        <f t="shared" si="16"/>
        <v>34.462427788756138</v>
      </c>
      <c r="S94" s="113">
        <f t="shared" si="16"/>
        <v>31.117158217143626</v>
      </c>
      <c r="T94" s="121">
        <f t="shared" si="16"/>
        <v>30.984854879586809</v>
      </c>
      <c r="U94" s="122">
        <f t="shared" si="16"/>
        <v>13.749130481356115</v>
      </c>
      <c r="V94" s="113">
        <f t="shared" si="16"/>
        <v>16.612763819771445</v>
      </c>
      <c r="W94" s="113">
        <f t="shared" si="16"/>
        <v>7.1690175021849729</v>
      </c>
      <c r="X94" s="113">
        <f t="shared" si="16"/>
        <v>10.462486062042235</v>
      </c>
      <c r="Y94" s="121">
        <f t="shared" si="16"/>
        <v>12.895977215132557</v>
      </c>
      <c r="Z94" s="122">
        <f t="shared" si="16"/>
        <v>86.407168314600426</v>
      </c>
      <c r="AA94" s="113">
        <f t="shared" si="16"/>
        <v>74.794648171031255</v>
      </c>
      <c r="AB94" s="113">
        <f t="shared" si="16"/>
        <v>38.659675170152042</v>
      </c>
      <c r="AC94" s="114">
        <f t="shared" si="16"/>
        <v>19.741554295102517</v>
      </c>
      <c r="AD94" s="113">
        <f t="shared" si="16"/>
        <v>11.037850891637577</v>
      </c>
      <c r="AE94" s="113">
        <f t="shared" ref="AE94:BV94" si="17">AE84*3</f>
        <v>4.7360896103379098</v>
      </c>
      <c r="AF94" s="113">
        <f t="shared" si="17"/>
        <v>16.336977322316496</v>
      </c>
      <c r="AG94" s="114">
        <f t="shared" si="17"/>
        <v>36.358305790583344</v>
      </c>
      <c r="AH94" s="113">
        <f t="shared" si="17"/>
        <v>38.838956874364115</v>
      </c>
      <c r="AI94" s="113">
        <f t="shared" si="17"/>
        <v>52.911378661783829</v>
      </c>
      <c r="AJ94" s="114">
        <f t="shared" si="17"/>
        <v>16.50362695758534</v>
      </c>
      <c r="AK94" s="113">
        <f t="shared" si="17"/>
        <v>6.9940644719335268</v>
      </c>
      <c r="AL94" s="113">
        <f t="shared" si="17"/>
        <v>-19.51516429326303</v>
      </c>
      <c r="AM94" s="113">
        <f t="shared" si="17"/>
        <v>8.6992493970233085</v>
      </c>
      <c r="AN94" s="120">
        <f t="shared" si="17"/>
        <v>9.9303674808355531</v>
      </c>
      <c r="AO94" s="113">
        <f t="shared" si="17"/>
        <v>21.647193432800378</v>
      </c>
      <c r="AP94" s="113">
        <f t="shared" si="17"/>
        <v>19.688498503423254</v>
      </c>
      <c r="AQ94" s="113">
        <f t="shared" si="17"/>
        <v>33.18999324</v>
      </c>
      <c r="AR94" s="113">
        <f t="shared" si="17"/>
        <v>43.748686455642272</v>
      </c>
      <c r="AS94" s="113">
        <f t="shared" si="17"/>
        <v>60.475680965559121</v>
      </c>
      <c r="AT94" s="113">
        <f t="shared" si="17"/>
        <v>45.600760159599659</v>
      </c>
      <c r="AU94" s="113">
        <f t="shared" si="17"/>
        <v>36.31920250779396</v>
      </c>
      <c r="AV94" s="113">
        <f t="shared" si="17"/>
        <v>21.665479047258117</v>
      </c>
      <c r="AW94" s="113">
        <f t="shared" si="17"/>
        <v>19.225043693323947</v>
      </c>
      <c r="AX94" s="113">
        <f t="shared" si="17"/>
        <v>34.046939118460052</v>
      </c>
      <c r="AY94" s="113">
        <f t="shared" si="17"/>
        <v>66.000094719101455</v>
      </c>
      <c r="AZ94" s="113">
        <f>AZ84*3</f>
        <v>71.950175624830536</v>
      </c>
      <c r="BA94" s="113">
        <f t="shared" si="17"/>
        <v>59.196247637509856</v>
      </c>
      <c r="BB94" s="113">
        <f t="shared" si="17"/>
        <v>48.464301183906002</v>
      </c>
      <c r="BC94" s="113">
        <f t="shared" si="17"/>
        <v>41.902777604525703</v>
      </c>
      <c r="BD94" s="113">
        <f t="shared" si="17"/>
        <v>44.38447920337611</v>
      </c>
      <c r="BE94" s="113">
        <f t="shared" si="17"/>
        <v>76.421239683847915</v>
      </c>
      <c r="BF94" s="120">
        <f t="shared" si="17"/>
        <v>76.147631818812926</v>
      </c>
      <c r="BG94" s="113">
        <f t="shared" si="17"/>
        <v>28.783628553702812</v>
      </c>
      <c r="BH94" s="113">
        <f t="shared" si="17"/>
        <v>23.356421848745654</v>
      </c>
      <c r="BI94" s="113">
        <f t="shared" si="17"/>
        <v>30.55761100800774</v>
      </c>
      <c r="BJ94" s="113">
        <f t="shared" si="17"/>
        <v>27.261705474868283</v>
      </c>
      <c r="BK94" s="113">
        <f t="shared" si="17"/>
        <v>65.940834449999997</v>
      </c>
      <c r="BL94" s="113">
        <f t="shared" si="17"/>
        <v>69.726060337973422</v>
      </c>
      <c r="BM94" s="113">
        <f>BM84*3</f>
        <v>20.787919427595405</v>
      </c>
      <c r="BN94" s="113">
        <f t="shared" si="17"/>
        <v>20.788111297467051</v>
      </c>
      <c r="BO94" s="113">
        <f t="shared" si="17"/>
        <v>12.392463929888176</v>
      </c>
      <c r="BP94" s="113">
        <f t="shared" si="17"/>
        <v>9.5005809773676191</v>
      </c>
      <c r="BQ94" s="113">
        <f t="shared" si="17"/>
        <v>28.007409500982597</v>
      </c>
      <c r="BR94" s="113">
        <f t="shared" si="17"/>
        <v>36.441119999999998</v>
      </c>
      <c r="BS94" s="113">
        <f t="shared" si="17"/>
        <v>33.927711548715898</v>
      </c>
      <c r="BT94" s="113">
        <f t="shared" si="17"/>
        <v>42.731307209966516</v>
      </c>
      <c r="BU94" s="114">
        <f t="shared" si="17"/>
        <v>32.87868950799453</v>
      </c>
      <c r="BV94" s="113">
        <f t="shared" si="17"/>
        <v>8.7674687149152355</v>
      </c>
      <c r="BW94" s="113">
        <f t="shared" ref="BW94:CG94" si="18">BW84*3</f>
        <v>-0.14243317145050041</v>
      </c>
      <c r="BX94" s="113">
        <f t="shared" si="18"/>
        <v>-4.3328367921507835</v>
      </c>
      <c r="BY94" s="113">
        <f t="shared" si="18"/>
        <v>-0.66162849350013808</v>
      </c>
      <c r="BZ94" s="113">
        <f t="shared" si="18"/>
        <v>-2.3375931429866785</v>
      </c>
      <c r="CA94" s="113">
        <f t="shared" si="18"/>
        <v>15.21716872642558</v>
      </c>
      <c r="CB94" s="113">
        <f t="shared" si="18"/>
        <v>12.949625826931996</v>
      </c>
      <c r="CC94" s="113">
        <f t="shared" si="18"/>
        <v>9.1839565462212924</v>
      </c>
      <c r="CD94" s="113">
        <f t="shared" si="18"/>
        <v>35.823939507801178</v>
      </c>
      <c r="CE94" s="113">
        <f t="shared" si="18"/>
        <v>33.113439911742176</v>
      </c>
      <c r="CF94" s="113">
        <f t="shared" si="18"/>
        <v>35.179141530101099</v>
      </c>
      <c r="CG94" s="113">
        <f t="shared" si="18"/>
        <v>48.249495388877932</v>
      </c>
      <c r="CH94" s="113">
        <f t="shared" ref="CH94:CS94" si="19">CH84*3</f>
        <v>34.441126948707151</v>
      </c>
      <c r="CI94" s="113">
        <f t="shared" si="19"/>
        <v>32.552534586885898</v>
      </c>
      <c r="CJ94" s="113">
        <f t="shared" si="19"/>
        <v>26.686785962357376</v>
      </c>
      <c r="CK94" s="113">
        <f t="shared" si="19"/>
        <v>50.045562187882652</v>
      </c>
      <c r="CL94" s="113">
        <f t="shared" ref="CL94" si="20">CL84*3</f>
        <v>6.6970624307895905</v>
      </c>
      <c r="CM94" s="113">
        <f t="shared" ref="CM94" si="21">CM84*3</f>
        <v>45.02450449875645</v>
      </c>
      <c r="CN94" s="113">
        <f t="shared" ref="CN94:CR94" si="22">CN84*3</f>
        <v>20.459697550591667</v>
      </c>
      <c r="CO94" s="113">
        <f t="shared" si="22"/>
        <v>21.229654136586703</v>
      </c>
      <c r="CP94" s="113">
        <f t="shared" ref="CP94:CQ94" si="23">CP84*3</f>
        <v>24.028325536949474</v>
      </c>
      <c r="CQ94" s="113">
        <f t="shared" si="23"/>
        <v>22.380255351000002</v>
      </c>
      <c r="CR94" s="113">
        <f t="shared" si="22"/>
        <v>11.518534968000001</v>
      </c>
      <c r="CS94" s="113">
        <f t="shared" si="19"/>
        <v>9.5012964600000007</v>
      </c>
      <c r="CT94" s="104" t="str">
        <f t="shared" si="11"/>
        <v>Sharpe SCALED</v>
      </c>
      <c r="CU94" s="113">
        <f t="shared" si="15"/>
        <v>105.43291513013759</v>
      </c>
      <c r="CV94" s="113">
        <f t="shared" si="12"/>
        <v>-19.51516429326303</v>
      </c>
      <c r="CW94" s="113">
        <f t="shared" si="13"/>
        <v>34.106546899123757</v>
      </c>
      <c r="CX94" s="83">
        <f>IF(CS94&gt;=CR94,1,0)</f>
        <v>0</v>
      </c>
      <c r="CY94" s="36" t="s">
        <v>198</v>
      </c>
      <c r="DB94"/>
      <c r="DC94"/>
      <c r="DD94"/>
      <c r="DE94"/>
      <c r="DF94"/>
      <c r="DG94"/>
      <c r="DH94"/>
      <c r="DI94"/>
      <c r="DJ94"/>
      <c r="DK94"/>
    </row>
    <row r="95" spans="1:115" s="36" customFormat="1" x14ac:dyDescent="0.25">
      <c r="A95" s="31" t="s">
        <v>53</v>
      </c>
      <c r="B95" s="113"/>
      <c r="C95" s="113">
        <f t="shared" ref="C95:AA95" si="24">C93*-1000</f>
        <v>6.3056385066788607</v>
      </c>
      <c r="D95" s="113">
        <f t="shared" si="24"/>
        <v>28.051421196902751</v>
      </c>
      <c r="E95" s="113">
        <f t="shared" si="24"/>
        <v>31.355006227510806</v>
      </c>
      <c r="F95" s="113">
        <f t="shared" si="24"/>
        <v>54.973822683282989</v>
      </c>
      <c r="G95" s="113">
        <f t="shared" si="24"/>
        <v>17.35583091075107</v>
      </c>
      <c r="H95" s="113">
        <f t="shared" si="24"/>
        <v>34.470507255300099</v>
      </c>
      <c r="I95" s="113">
        <f t="shared" si="24"/>
        <v>8.235390691489366</v>
      </c>
      <c r="J95" s="113">
        <f t="shared" si="24"/>
        <v>29.40543981545218</v>
      </c>
      <c r="K95" s="113">
        <f t="shared" si="24"/>
        <v>12.723595131250161</v>
      </c>
      <c r="L95" s="113">
        <f t="shared" si="24"/>
        <v>7.1477003721671792</v>
      </c>
      <c r="M95" s="113">
        <f t="shared" si="24"/>
        <v>4.1488658026348793</v>
      </c>
      <c r="N95" s="113">
        <f t="shared" si="24"/>
        <v>2.7068023004691888</v>
      </c>
      <c r="O95" s="113">
        <f t="shared" si="24"/>
        <v>-1.4582741778086279</v>
      </c>
      <c r="P95" s="113">
        <f t="shared" si="24"/>
        <v>18.40182502377662</v>
      </c>
      <c r="Q95" s="113">
        <f t="shared" si="24"/>
        <v>40.803604870123621</v>
      </c>
      <c r="R95" s="113">
        <f t="shared" si="24"/>
        <v>55.447853620671381</v>
      </c>
      <c r="S95" s="113">
        <f t="shared" si="24"/>
        <v>29.066187771706421</v>
      </c>
      <c r="T95" s="113">
        <f t="shared" si="24"/>
        <v>35.009853444877983</v>
      </c>
      <c r="U95" s="114">
        <f t="shared" si="24"/>
        <v>69.148678599666937</v>
      </c>
      <c r="V95" s="113">
        <f t="shared" si="24"/>
        <v>55.13015899342188</v>
      </c>
      <c r="W95" s="113">
        <f t="shared" si="24"/>
        <v>49.159579026778189</v>
      </c>
      <c r="X95" s="113">
        <f t="shared" si="24"/>
        <v>121.808479981171</v>
      </c>
      <c r="Y95" s="113">
        <f t="shared" si="24"/>
        <v>189.28549202146161</v>
      </c>
      <c r="Z95" s="114">
        <f t="shared" si="24"/>
        <v>0.98720496231981258</v>
      </c>
      <c r="AA95" s="113">
        <f t="shared" si="24"/>
        <v>4.4337415450499718</v>
      </c>
      <c r="AB95" s="113">
        <f t="shared" ref="AB95:BW95" si="25">AB93*-1000</f>
        <v>19.526928614742292</v>
      </c>
      <c r="AC95" s="114">
        <f t="shared" si="25"/>
        <v>49.105661398123821</v>
      </c>
      <c r="AD95" s="113">
        <f t="shared" si="25"/>
        <v>29.700902823762533</v>
      </c>
      <c r="AE95" s="113">
        <f t="shared" si="25"/>
        <v>58.316857714412329</v>
      </c>
      <c r="AF95" s="113">
        <f t="shared" si="25"/>
        <v>21.902742860168242</v>
      </c>
      <c r="AG95" s="114">
        <f t="shared" si="25"/>
        <v>15.156044719614449</v>
      </c>
      <c r="AH95" s="113">
        <f t="shared" si="25"/>
        <v>15.6016082494756</v>
      </c>
      <c r="AI95" s="113">
        <f t="shared" si="25"/>
        <v>9.91671266036108</v>
      </c>
      <c r="AJ95" s="114">
        <f t="shared" si="25"/>
        <v>32.099293168748503</v>
      </c>
      <c r="AK95" s="113">
        <f t="shared" si="25"/>
        <v>62.516176934561571</v>
      </c>
      <c r="AL95" s="113">
        <f t="shared" si="25"/>
        <v>80.254450793383697</v>
      </c>
      <c r="AM95" s="113">
        <f t="shared" si="25"/>
        <v>71.567096727317093</v>
      </c>
      <c r="AN95" s="120">
        <f t="shared" si="25"/>
        <v>48.061749989359967</v>
      </c>
      <c r="AO95" s="113">
        <f t="shared" si="25"/>
        <v>38.139779002201252</v>
      </c>
      <c r="AP95" s="113">
        <f t="shared" si="25"/>
        <v>70.52078045413154</v>
      </c>
      <c r="AQ95" s="113">
        <f t="shared" si="25"/>
        <v>31.842734999999998</v>
      </c>
      <c r="AR95" s="113">
        <f t="shared" si="25"/>
        <v>20.174435858025319</v>
      </c>
      <c r="AS95" s="113">
        <f t="shared" si="25"/>
        <v>12.210873415957991</v>
      </c>
      <c r="AT95" s="113">
        <f t="shared" si="25"/>
        <v>19.75602783283745</v>
      </c>
      <c r="AU95" s="113">
        <f t="shared" si="25"/>
        <v>27.236527403784748</v>
      </c>
      <c r="AV95" s="113">
        <f t="shared" si="25"/>
        <v>32.670259215038371</v>
      </c>
      <c r="AW95" s="113">
        <f t="shared" si="25"/>
        <v>29.538740602325632</v>
      </c>
      <c r="AX95" s="113">
        <f t="shared" si="25"/>
        <v>28.185708247881919</v>
      </c>
      <c r="AY95" s="113">
        <f t="shared" si="25"/>
        <v>9.0929831858839663</v>
      </c>
      <c r="AZ95" s="113">
        <f t="shared" si="25"/>
        <v>4.4818718235424821</v>
      </c>
      <c r="BA95" s="113">
        <f t="shared" si="25"/>
        <v>8.3721483434486821</v>
      </c>
      <c r="BB95" s="113">
        <f t="shared" si="25"/>
        <v>8.9059085736867871</v>
      </c>
      <c r="BC95" s="113">
        <f t="shared" si="25"/>
        <v>19.832950357970212</v>
      </c>
      <c r="BD95" s="113">
        <f t="shared" si="25"/>
        <v>16.991219566280261</v>
      </c>
      <c r="BE95" s="113">
        <f t="shared" si="25"/>
        <v>2.6712931352508638</v>
      </c>
      <c r="BF95" s="120">
        <f t="shared" si="25"/>
        <v>5.4263246330213644</v>
      </c>
      <c r="BG95" s="113">
        <f t="shared" si="25"/>
        <v>32.198703745492608</v>
      </c>
      <c r="BH95" s="113">
        <f t="shared" si="25"/>
        <v>50.032710757858617</v>
      </c>
      <c r="BI95" s="113">
        <f t="shared" si="25"/>
        <v>47.2175392171143</v>
      </c>
      <c r="BJ95" s="113">
        <f t="shared" si="25"/>
        <v>38.267212013124549</v>
      </c>
      <c r="BK95" s="113">
        <f t="shared" si="25"/>
        <v>6.8518140000000001</v>
      </c>
      <c r="BL95" s="113">
        <f t="shared" si="25"/>
        <v>4.0854908407587125</v>
      </c>
      <c r="BM95" s="113">
        <f>BM93*-1000</f>
        <v>31.81413436087746</v>
      </c>
      <c r="BN95" s="113">
        <f t="shared" si="25"/>
        <v>31.800986604051221</v>
      </c>
      <c r="BO95" s="113">
        <f t="shared" si="25"/>
        <v>40.509080750266214</v>
      </c>
      <c r="BP95" s="113">
        <f t="shared" si="25"/>
        <v>69.218869364786656</v>
      </c>
      <c r="BQ95" s="113">
        <f t="shared" si="25"/>
        <v>21.500092435678571</v>
      </c>
      <c r="BR95" s="113">
        <f t="shared" si="25"/>
        <v>17.21</v>
      </c>
      <c r="BS95" s="113">
        <f t="shared" si="25"/>
        <v>20.39603549398954</v>
      </c>
      <c r="BT95" s="113">
        <f t="shared" si="25"/>
        <v>13.3775830651339</v>
      </c>
      <c r="BU95" s="114">
        <f t="shared" si="25"/>
        <v>17.092653687330618</v>
      </c>
      <c r="BV95" s="113">
        <f t="shared" si="25"/>
        <v>50.58438132713848</v>
      </c>
      <c r="BW95" s="113">
        <f t="shared" si="25"/>
        <v>85.807822182317196</v>
      </c>
      <c r="BX95" s="113">
        <f t="shared" ref="BX95:CG95" si="26">BX93*-1000</f>
        <v>90.603295034984754</v>
      </c>
      <c r="BY95" s="113">
        <f t="shared" si="26"/>
        <v>85.107034239857342</v>
      </c>
      <c r="BZ95" s="113">
        <f t="shared" si="26"/>
        <v>63.175191964898595</v>
      </c>
      <c r="CA95" s="113">
        <f t="shared" si="26"/>
        <v>45.944273479098378</v>
      </c>
      <c r="CB95" s="113">
        <f t="shared" si="26"/>
        <v>47.484806522322501</v>
      </c>
      <c r="CC95" s="113">
        <f t="shared" si="26"/>
        <v>44.127605007102709</v>
      </c>
      <c r="CD95" s="113">
        <f t="shared" si="26"/>
        <v>17.509728469001509</v>
      </c>
      <c r="CE95" s="113">
        <f t="shared" si="26"/>
        <v>15.748171728488479</v>
      </c>
      <c r="CF95" s="113">
        <f t="shared" si="26"/>
        <v>17.942477579216728</v>
      </c>
      <c r="CG95" s="113">
        <f t="shared" si="26"/>
        <v>10.59713772082446</v>
      </c>
      <c r="CH95" s="113">
        <f t="shared" ref="CH95:CS95" si="27">CH93*-1000</f>
        <v>13.54675967209598</v>
      </c>
      <c r="CI95" s="113">
        <f t="shared" si="27"/>
        <v>15.584303996269959</v>
      </c>
      <c r="CJ95" s="113">
        <f t="shared" si="27"/>
        <v>22.085100114240031</v>
      </c>
      <c r="CK95" s="113">
        <f t="shared" si="27"/>
        <v>9.7834342866334474</v>
      </c>
      <c r="CL95" s="113">
        <f t="shared" ref="CL95" si="28">CL93*-1000</f>
        <v>52.010673040538805</v>
      </c>
      <c r="CM95" s="113">
        <f t="shared" ref="CM95" si="29">CM93*-1000</f>
        <v>15.847833064481742</v>
      </c>
      <c r="CN95" s="113">
        <f t="shared" ref="CN95:CR95" si="30">CN93*-1000</f>
        <v>37.037105934302318</v>
      </c>
      <c r="CO95" s="113">
        <f t="shared" si="30"/>
        <v>38.536990343009691</v>
      </c>
      <c r="CP95" s="113">
        <f t="shared" ref="CP95:CQ95" si="31">CP93*-1000</f>
        <v>42.436600308782658</v>
      </c>
      <c r="CQ95" s="113">
        <f t="shared" si="31"/>
        <v>41.243445690000001</v>
      </c>
      <c r="CR95" s="113">
        <f t="shared" si="30"/>
        <v>39.577943609999998</v>
      </c>
      <c r="CS95" s="113">
        <f t="shared" si="27"/>
        <v>42.917178039999996</v>
      </c>
      <c r="CT95" s="111" t="str">
        <f t="shared" si="11"/>
        <v>DVaR SCALED</v>
      </c>
      <c r="CU95" s="113">
        <f t="shared" si="15"/>
        <v>189.28549202146161</v>
      </c>
      <c r="CV95" s="113">
        <f t="shared" si="12"/>
        <v>-1.4582741778086279</v>
      </c>
      <c r="CW95" s="113">
        <f t="shared" si="13"/>
        <v>34.463536002149134</v>
      </c>
      <c r="CX95" s="83">
        <f>IF(CS95&lt;=CR95,1,0)</f>
        <v>0</v>
      </c>
      <c r="CY95" s="36" t="s">
        <v>199</v>
      </c>
      <c r="CZ95" s="36" t="s">
        <v>200</v>
      </c>
      <c r="DB95"/>
      <c r="DC95"/>
      <c r="DD95"/>
      <c r="DE95"/>
      <c r="DF95"/>
      <c r="DG95"/>
      <c r="DH95"/>
      <c r="DI95"/>
      <c r="DJ95"/>
      <c r="DK95"/>
    </row>
    <row r="96" spans="1:115" s="36" customFormat="1" x14ac:dyDescent="0.25">
      <c r="A96" s="31" t="s">
        <v>40</v>
      </c>
      <c r="B96" s="113"/>
      <c r="C96" s="113">
        <f t="shared" ref="C96:AA96" si="32">C83*100</f>
        <v>19.084196175639658</v>
      </c>
      <c r="D96" s="113">
        <f t="shared" si="32"/>
        <v>32.953716786604907</v>
      </c>
      <c r="E96" s="113">
        <f t="shared" si="32"/>
        <v>39.172079271190555</v>
      </c>
      <c r="F96" s="113">
        <f t="shared" si="32"/>
        <v>62.308354236217824</v>
      </c>
      <c r="G96" s="113">
        <f t="shared" si="32"/>
        <v>27.603064084932289</v>
      </c>
      <c r="H96" s="113">
        <f t="shared" si="32"/>
        <v>49.058648309343411</v>
      </c>
      <c r="I96" s="113">
        <f t="shared" si="32"/>
        <v>16.125365020910859</v>
      </c>
      <c r="J96" s="113">
        <f t="shared" si="32"/>
        <v>35.17228175982887</v>
      </c>
      <c r="K96" s="113">
        <f t="shared" si="32"/>
        <v>17.262097620837242</v>
      </c>
      <c r="L96" s="113">
        <f t="shared" si="32"/>
        <v>19.101836552726812</v>
      </c>
      <c r="M96" s="113">
        <f t="shared" si="32"/>
        <v>13.6047426636213</v>
      </c>
      <c r="N96" s="113">
        <f t="shared" si="32"/>
        <v>19.855615999492478</v>
      </c>
      <c r="O96" s="113">
        <f t="shared" si="32"/>
        <v>10.823380842983001</v>
      </c>
      <c r="P96" s="113">
        <f t="shared" si="32"/>
        <v>30.64933032119929</v>
      </c>
      <c r="Q96" s="113">
        <f t="shared" si="32"/>
        <v>47.378754689056841</v>
      </c>
      <c r="R96" s="113">
        <f t="shared" si="32"/>
        <v>68.962473968584987</v>
      </c>
      <c r="S96" s="113">
        <f t="shared" si="32"/>
        <v>34.264893179307002</v>
      </c>
      <c r="T96" s="113">
        <f t="shared" si="32"/>
        <v>41.186657736558438</v>
      </c>
      <c r="U96" s="114">
        <f t="shared" si="32"/>
        <v>64.144462984123663</v>
      </c>
      <c r="V96" s="113">
        <f t="shared" si="32"/>
        <v>53.002835923845957</v>
      </c>
      <c r="W96" s="113">
        <f t="shared" si="32"/>
        <v>42.195132966141855</v>
      </c>
      <c r="X96" s="113">
        <f t="shared" si="32"/>
        <v>108.61318338104499</v>
      </c>
      <c r="Y96" s="113">
        <f t="shared" si="32"/>
        <v>173.76802996904669</v>
      </c>
      <c r="Z96" s="114">
        <f t="shared" si="32"/>
        <v>8.4427282469655385</v>
      </c>
      <c r="AA96" s="113">
        <f t="shared" si="32"/>
        <v>16.388828535882823</v>
      </c>
      <c r="AB96" s="113">
        <f t="shared" ref="AB96:BW96" si="33">AB83*100</f>
        <v>26.087725058861921</v>
      </c>
      <c r="AC96" s="114">
        <f t="shared" si="33"/>
        <v>49.167124919724991</v>
      </c>
      <c r="AD96" s="113">
        <f t="shared" si="33"/>
        <v>26.664406643887229</v>
      </c>
      <c r="AE96" s="113">
        <f t="shared" si="33"/>
        <v>48.709621030401117</v>
      </c>
      <c r="AF96" s="113">
        <f t="shared" si="33"/>
        <v>20.98398040745051</v>
      </c>
      <c r="AG96" s="114">
        <f t="shared" si="33"/>
        <v>19.456978590685551</v>
      </c>
      <c r="AH96" s="113">
        <f t="shared" si="33"/>
        <v>20.90979462141679</v>
      </c>
      <c r="AI96" s="113">
        <f t="shared" si="33"/>
        <v>17.708554111439202</v>
      </c>
      <c r="AJ96" s="114">
        <f t="shared" si="33"/>
        <v>30.817896354238723</v>
      </c>
      <c r="AK96" s="113">
        <f t="shared" si="33"/>
        <v>53.553124554502965</v>
      </c>
      <c r="AL96" s="113">
        <f t="shared" si="33"/>
        <v>52.867894415092529</v>
      </c>
      <c r="AM96" s="113">
        <f t="shared" si="33"/>
        <v>62.514271304818593</v>
      </c>
      <c r="AN96" s="120">
        <f t="shared" si="33"/>
        <v>42.588018090098764</v>
      </c>
      <c r="AO96" s="113">
        <f t="shared" si="33"/>
        <v>39.176263878896741</v>
      </c>
      <c r="AP96" s="113">
        <f t="shared" si="33"/>
        <v>70.559468047221202</v>
      </c>
      <c r="AQ96" s="113">
        <f t="shared" si="33"/>
        <v>38.791895799999999</v>
      </c>
      <c r="AR96" s="113">
        <f t="shared" si="33"/>
        <v>29.616231058061722</v>
      </c>
      <c r="AS96" s="113">
        <f t="shared" si="33"/>
        <v>26.548914531190288</v>
      </c>
      <c r="AT96" s="113">
        <f t="shared" si="33"/>
        <v>30.083935642508241</v>
      </c>
      <c r="AU96" s="113">
        <f t="shared" si="33"/>
        <v>34.94241953934872</v>
      </c>
      <c r="AV96" s="113">
        <f t="shared" si="33"/>
        <v>33.566444134298877</v>
      </c>
      <c r="AW96" s="113">
        <f t="shared" si="33"/>
        <v>29.374768969209097</v>
      </c>
      <c r="AX96" s="113">
        <f t="shared" si="33"/>
        <v>34.817578112103334</v>
      </c>
      <c r="AY96" s="113">
        <f t="shared" si="33"/>
        <v>23.504313119158589</v>
      </c>
      <c r="AZ96" s="113">
        <f t="shared" si="33"/>
        <v>14.543991831302531</v>
      </c>
      <c r="BA96" s="113">
        <f t="shared" si="33"/>
        <v>17.556737228448998</v>
      </c>
      <c r="BB96" s="113">
        <f t="shared" si="33"/>
        <v>14.39177358172183</v>
      </c>
      <c r="BC96" s="113">
        <f t="shared" si="33"/>
        <v>28.107443563850509</v>
      </c>
      <c r="BD96" s="113">
        <f t="shared" si="33"/>
        <v>25.255040196522284</v>
      </c>
      <c r="BE96" s="113">
        <f t="shared" si="33"/>
        <v>10.727282793562122</v>
      </c>
      <c r="BF96" s="120">
        <f t="shared" si="33"/>
        <v>21.47867534712416</v>
      </c>
      <c r="BG96" s="113">
        <f t="shared" si="33"/>
        <v>36.624989397174119</v>
      </c>
      <c r="BH96" s="113">
        <f t="shared" si="33"/>
        <v>52.614272235096514</v>
      </c>
      <c r="BI96" s="113">
        <f t="shared" si="33"/>
        <v>55.181281133937802</v>
      </c>
      <c r="BJ96" s="113">
        <f t="shared" si="33"/>
        <v>42.553308622909292</v>
      </c>
      <c r="BK96" s="113">
        <f t="shared" si="33"/>
        <v>17.675335400000002</v>
      </c>
      <c r="BL96" s="113">
        <f t="shared" si="33"/>
        <v>12.10231834887205</v>
      </c>
      <c r="BM96" s="113">
        <f>BM83*100</f>
        <v>32.30159457532362</v>
      </c>
      <c r="BN96" s="113">
        <f t="shared" si="33"/>
        <v>32.288328569016819</v>
      </c>
      <c r="BO96" s="113">
        <f t="shared" si="33"/>
        <v>36.962185843094566</v>
      </c>
      <c r="BP96" s="113">
        <f t="shared" si="33"/>
        <v>61.028130424561645</v>
      </c>
      <c r="BQ96" s="113">
        <f t="shared" si="33"/>
        <v>24.173345422435798</v>
      </c>
      <c r="BR96" s="113">
        <f t="shared" si="33"/>
        <v>22.120999999999999</v>
      </c>
      <c r="BS96" s="113">
        <f t="shared" si="33"/>
        <v>25.146069620789056</v>
      </c>
      <c r="BT96" s="113">
        <f t="shared" si="33"/>
        <v>19.257945902472471</v>
      </c>
      <c r="BU96" s="114">
        <f t="shared" si="33"/>
        <v>20.718913670586058</v>
      </c>
      <c r="BV96" s="113">
        <f t="shared" si="33"/>
        <v>44.220604394658189</v>
      </c>
      <c r="BW96" s="113">
        <f t="shared" si="33"/>
        <v>68.006150487833182</v>
      </c>
      <c r="BX96" s="113">
        <f t="shared" ref="BX96:CG96" si="34">BX83*100</f>
        <v>68.785068129823827</v>
      </c>
      <c r="BY96" s="113">
        <f t="shared" si="34"/>
        <v>67.085607658761717</v>
      </c>
      <c r="BZ96" s="113">
        <f t="shared" si="34"/>
        <v>48.942584569063804</v>
      </c>
      <c r="CA96" s="113">
        <f t="shared" si="34"/>
        <v>43.401128945102961</v>
      </c>
      <c r="CB96" s="113">
        <f t="shared" si="34"/>
        <v>43.620459952046808</v>
      </c>
      <c r="CC96" s="113">
        <f t="shared" si="34"/>
        <v>38.762806602221531</v>
      </c>
      <c r="CD96" s="113">
        <f t="shared" si="34"/>
        <v>22.27644301524143</v>
      </c>
      <c r="CE96" s="113">
        <f t="shared" si="34"/>
        <v>19.16131759713257</v>
      </c>
      <c r="CF96" s="113">
        <f t="shared" si="34"/>
        <v>22.581964360151581</v>
      </c>
      <c r="CG96" s="113">
        <f t="shared" si="34"/>
        <v>17.046496697159562</v>
      </c>
      <c r="CH96" s="113">
        <f t="shared" ref="CH96:CS96" si="35">CH83*100</f>
        <v>16.84268615631861</v>
      </c>
      <c r="CI96" s="113">
        <f t="shared" si="35"/>
        <v>18.792288719428328</v>
      </c>
      <c r="CJ96" s="113">
        <f t="shared" si="35"/>
        <v>24.352788897493699</v>
      </c>
      <c r="CK96" s="113">
        <f t="shared" si="35"/>
        <v>16.362905596986849</v>
      </c>
      <c r="CL96" s="113">
        <f t="shared" ref="CL96" si="36">CL83*100</f>
        <v>44.404376716576152</v>
      </c>
      <c r="CM96" s="113">
        <f t="shared" ref="CM96" si="37">CM83*100</f>
        <v>23.8557451549562</v>
      </c>
      <c r="CN96" s="113">
        <f t="shared" ref="CN96:CR96" si="38">CN83*100</f>
        <v>37.439556580383631</v>
      </c>
      <c r="CO96" s="113">
        <f t="shared" si="38"/>
        <v>39.360971109877418</v>
      </c>
      <c r="CP96" s="113">
        <f t="shared" ref="CP96:CQ96" si="39">CP83*100</f>
        <v>45.04724191200814</v>
      </c>
      <c r="CQ96" s="113">
        <f t="shared" si="39"/>
        <v>42.790473060000004</v>
      </c>
      <c r="CR96" s="113">
        <f t="shared" si="38"/>
        <v>35.735646760000002</v>
      </c>
      <c r="CS96" s="113">
        <f t="shared" si="35"/>
        <v>37.839060619999998</v>
      </c>
      <c r="CT96" s="111" t="str">
        <f t="shared" si="11"/>
        <v>Vol Scaled</v>
      </c>
      <c r="CU96" s="113">
        <f t="shared" si="15"/>
        <v>173.76802996904669</v>
      </c>
      <c r="CV96" s="113">
        <f t="shared" si="12"/>
        <v>8.4427282469655385</v>
      </c>
      <c r="CW96" s="113">
        <f t="shared" si="13"/>
        <v>37.051931471869025</v>
      </c>
      <c r="CX96" s="83">
        <f>IF(CS96&lt;=CR96,1,0)</f>
        <v>0</v>
      </c>
      <c r="CY96" s="36" t="s">
        <v>199</v>
      </c>
      <c r="CZ96" s="36" t="s">
        <v>200</v>
      </c>
      <c r="DB96"/>
      <c r="DC96"/>
      <c r="DD96"/>
      <c r="DE96"/>
      <c r="DF96"/>
      <c r="DG96"/>
      <c r="DH96"/>
      <c r="DI96"/>
      <c r="DJ96"/>
      <c r="DK96"/>
    </row>
    <row r="97" spans="1:115" s="36" customFormat="1" x14ac:dyDescent="0.25">
      <c r="A97" s="31" t="s">
        <v>41</v>
      </c>
      <c r="B97" s="136"/>
      <c r="C97" s="136">
        <f t="shared" ref="C97:AB97" si="40">C87*-500</f>
        <v>6.8083499999998747</v>
      </c>
      <c r="D97" s="136">
        <f t="shared" si="40"/>
        <v>13.593983127609516</v>
      </c>
      <c r="E97" s="136">
        <f t="shared" si="40"/>
        <v>19.331852003669169</v>
      </c>
      <c r="F97" s="136">
        <f t="shared" si="40"/>
        <v>28.555065972875735</v>
      </c>
      <c r="G97" s="136">
        <f t="shared" si="40"/>
        <v>11.867118520831401</v>
      </c>
      <c r="H97" s="136">
        <f t="shared" si="40"/>
        <v>12.984300000000035</v>
      </c>
      <c r="I97" s="136">
        <f t="shared" si="40"/>
        <v>3.3041660736461518</v>
      </c>
      <c r="J97" s="136">
        <f t="shared" si="40"/>
        <v>13.251059627040895</v>
      </c>
      <c r="K97" s="136">
        <f t="shared" si="40"/>
        <v>6.3949878609019297</v>
      </c>
      <c r="L97" s="136">
        <f t="shared" si="40"/>
        <v>4.0743959587379495</v>
      </c>
      <c r="M97" s="136">
        <f t="shared" si="40"/>
        <v>1.1820046223041966E-2</v>
      </c>
      <c r="N97" s="136">
        <f t="shared" si="40"/>
        <v>1.2763639502778934</v>
      </c>
      <c r="O97" s="136">
        <f t="shared" si="40"/>
        <v>-5.0000000000000001E-3</v>
      </c>
      <c r="P97" s="136">
        <f t="shared" si="40"/>
        <v>14.238267090893794</v>
      </c>
      <c r="Q97" s="136">
        <f t="shared" si="40"/>
        <v>12.013081510189155</v>
      </c>
      <c r="R97" s="136">
        <f t="shared" si="40"/>
        <v>23.646549999999987</v>
      </c>
      <c r="S97" s="136">
        <f t="shared" si="40"/>
        <v>18.525670156586504</v>
      </c>
      <c r="T97" s="136">
        <f t="shared" si="40"/>
        <v>18.387867570423573</v>
      </c>
      <c r="U97" s="137">
        <f t="shared" si="40"/>
        <v>72.603165802302811</v>
      </c>
      <c r="V97" s="136">
        <f t="shared" si="40"/>
        <v>43.084499999999935</v>
      </c>
      <c r="W97" s="136">
        <f t="shared" si="40"/>
        <v>40.624979773031022</v>
      </c>
      <c r="X97" s="136">
        <f t="shared" si="40"/>
        <v>55.155780036293152</v>
      </c>
      <c r="Y97" s="136">
        <f t="shared" si="40"/>
        <v>94.235700000000008</v>
      </c>
      <c r="Z97" s="137">
        <f t="shared" si="40"/>
        <v>1.107427001453027</v>
      </c>
      <c r="AA97" s="136">
        <f t="shared" si="40"/>
        <v>2.8152516909884744</v>
      </c>
      <c r="AB97" s="136">
        <f t="shared" si="40"/>
        <v>8.6610496270139734</v>
      </c>
      <c r="AC97" s="137">
        <f t="shared" ref="AC97:BW97" si="41">AC87*-500</f>
        <v>22.993209347803553</v>
      </c>
      <c r="AD97" s="136">
        <f t="shared" si="41"/>
        <v>27.789828699853093</v>
      </c>
      <c r="AE97" s="136">
        <f t="shared" si="41"/>
        <v>33.065999999999889</v>
      </c>
      <c r="AF97" s="136">
        <f t="shared" si="41"/>
        <v>15.853800000000012</v>
      </c>
      <c r="AG97" s="137">
        <f t="shared" si="41"/>
        <v>4.1028615961112331</v>
      </c>
      <c r="AH97" s="136">
        <f t="shared" si="41"/>
        <v>4.2120900646320552</v>
      </c>
      <c r="AI97" s="136">
        <f t="shared" si="41"/>
        <v>4.3414536767376237</v>
      </c>
      <c r="AJ97" s="137">
        <f t="shared" si="41"/>
        <v>22.010881926408981</v>
      </c>
      <c r="AK97" s="136">
        <f t="shared" si="41"/>
        <v>41.012564165926236</v>
      </c>
      <c r="AL97" s="136">
        <f t="shared" si="41"/>
        <v>103.84979200986925</v>
      </c>
      <c r="AM97" s="136">
        <f t="shared" si="41"/>
        <v>53.115299999999998</v>
      </c>
      <c r="AN97" s="138">
        <f t="shared" si="41"/>
        <v>18.564710376848385</v>
      </c>
      <c r="AO97" s="136">
        <f t="shared" si="41"/>
        <v>14.353221524129765</v>
      </c>
      <c r="AP97" s="136">
        <f t="shared" si="41"/>
        <v>20.817390463000834</v>
      </c>
      <c r="AQ97" s="136">
        <f t="shared" si="41"/>
        <v>7.6035064999999999</v>
      </c>
      <c r="AR97" s="136">
        <f t="shared" si="41"/>
        <v>5.7423642229479155</v>
      </c>
      <c r="AS97" s="136">
        <f t="shared" si="41"/>
        <v>5.3915500000000094</v>
      </c>
      <c r="AT97" s="136">
        <f t="shared" si="41"/>
        <v>3.6377317851077362</v>
      </c>
      <c r="AU97" s="136">
        <f t="shared" si="41"/>
        <v>6.892965300649645</v>
      </c>
      <c r="AV97" s="136">
        <f t="shared" si="41"/>
        <v>14.427192434624359</v>
      </c>
      <c r="AW97" s="136">
        <f t="shared" si="41"/>
        <v>17.727062228570393</v>
      </c>
      <c r="AX97" s="136">
        <f t="shared" si="41"/>
        <v>16.897277183136257</v>
      </c>
      <c r="AY97" s="136">
        <f t="shared" si="41"/>
        <v>0.19699984949086463</v>
      </c>
      <c r="AZ97" s="136">
        <f t="shared" si="41"/>
        <v>5.0000000000000001E-4</v>
      </c>
      <c r="BA97" s="136">
        <f t="shared" si="41"/>
        <v>2.0673059378187491</v>
      </c>
      <c r="BB97" s="136">
        <f t="shared" si="41"/>
        <v>1.716459760310812</v>
      </c>
      <c r="BC97" s="136">
        <f t="shared" si="41"/>
        <v>7.1206598787350952</v>
      </c>
      <c r="BD97" s="136">
        <f t="shared" si="41"/>
        <v>6.2340838146272803</v>
      </c>
      <c r="BE97" s="136">
        <f t="shared" si="41"/>
        <v>0.4748761663153338</v>
      </c>
      <c r="BF97" s="138">
        <f t="shared" si="41"/>
        <v>2.1027299131949118</v>
      </c>
      <c r="BG97" s="136">
        <f t="shared" si="41"/>
        <v>6.7292188820287446</v>
      </c>
      <c r="BH97" s="136">
        <f t="shared" si="41"/>
        <v>28.890994497155354</v>
      </c>
      <c r="BI97" s="136">
        <f t="shared" si="41"/>
        <v>24.718433092485576</v>
      </c>
      <c r="BJ97" s="136">
        <f t="shared" si="41"/>
        <v>12.422012713881101</v>
      </c>
      <c r="BK97" s="136">
        <f t="shared" si="41"/>
        <v>3.6804615000000003</v>
      </c>
      <c r="BL97" s="136">
        <f t="shared" si="41"/>
        <v>3.1505000317407941</v>
      </c>
      <c r="BM97" s="136">
        <f>BM87*-500</f>
        <v>15.271489880745065</v>
      </c>
      <c r="BN97" s="136">
        <f t="shared" si="41"/>
        <v>15.265925649977754</v>
      </c>
      <c r="BO97" s="136">
        <f t="shared" si="41"/>
        <v>38.186885017097374</v>
      </c>
      <c r="BP97" s="136">
        <f t="shared" si="41"/>
        <v>29.585499999999886</v>
      </c>
      <c r="BQ97" s="136">
        <f t="shared" si="41"/>
        <v>14.254999999999995</v>
      </c>
      <c r="BR97" s="136">
        <f t="shared" si="41"/>
        <v>8.1399999999999988</v>
      </c>
      <c r="BS97" s="136">
        <f t="shared" si="41"/>
        <v>7.8865736514695408</v>
      </c>
      <c r="BT97" s="136">
        <f t="shared" si="41"/>
        <v>2.9643934368109295</v>
      </c>
      <c r="BU97" s="137">
        <f t="shared" si="41"/>
        <v>5.3366753671004998</v>
      </c>
      <c r="BV97" s="136">
        <f t="shared" si="41"/>
        <v>44.751264504105023</v>
      </c>
      <c r="BW97" s="136">
        <f t="shared" si="41"/>
        <v>87.246547872519358</v>
      </c>
      <c r="BX97" s="136">
        <f t="shared" ref="BX97:CG97" si="42">BX87*-500</f>
        <v>55.999448029358646</v>
      </c>
      <c r="BY97" s="136">
        <f t="shared" si="42"/>
        <v>62.548042371027648</v>
      </c>
      <c r="BZ97" s="136">
        <f t="shared" si="42"/>
        <v>49.061999999999912</v>
      </c>
      <c r="CA97" s="136">
        <f t="shared" si="42"/>
        <v>28.937976037799864</v>
      </c>
      <c r="CB97" s="136">
        <f t="shared" si="42"/>
        <v>28.949498187846217</v>
      </c>
      <c r="CC97" s="136">
        <f t="shared" si="42"/>
        <v>31.590749999999947</v>
      </c>
      <c r="CD97" s="136">
        <f t="shared" si="42"/>
        <v>5.1383016654773197</v>
      </c>
      <c r="CE97" s="136">
        <f t="shared" si="42"/>
        <v>4.655122068483478</v>
      </c>
      <c r="CF97" s="136">
        <f t="shared" si="42"/>
        <v>4.6799999999998931</v>
      </c>
      <c r="CG97" s="136">
        <f t="shared" si="42"/>
        <v>2.1726129387398818</v>
      </c>
      <c r="CH97" s="136">
        <f t="shared" ref="CH97:CS97" si="43">CH87*-500</f>
        <v>6.5241013197571496</v>
      </c>
      <c r="CI97" s="136">
        <f t="shared" si="43"/>
        <v>6.8676232392685197</v>
      </c>
      <c r="CJ97" s="136">
        <f t="shared" si="43"/>
        <v>9.3703504570115843</v>
      </c>
      <c r="CK97" s="136">
        <f t="shared" si="43"/>
        <v>0.83962440855744103</v>
      </c>
      <c r="CL97" s="136">
        <f t="shared" ref="CL97" si="44">CL87*-500</f>
        <v>60.386873210888453</v>
      </c>
      <c r="CM97" s="136">
        <f t="shared" ref="CM97" si="45">CM87*-500</f>
        <v>0.95929178959194106</v>
      </c>
      <c r="CN97" s="136">
        <f t="shared" ref="CN97:CR97" si="46">CN87*-500</f>
        <v>26.132716431628172</v>
      </c>
      <c r="CO97" s="136">
        <f t="shared" si="46"/>
        <v>24.388556910043416</v>
      </c>
      <c r="CP97" s="136">
        <f t="shared" ref="CP97:CQ97" si="47">CP87*-500</f>
        <v>21.612468951517169</v>
      </c>
      <c r="CQ97" s="136">
        <f t="shared" si="47"/>
        <v>22.701341650000003</v>
      </c>
      <c r="CR97" s="136">
        <f t="shared" si="46"/>
        <v>21.996401469999999</v>
      </c>
      <c r="CS97" s="136">
        <f t="shared" si="43"/>
        <v>32.534560300000003</v>
      </c>
      <c r="CT97" s="104" t="str">
        <f t="shared" si="11"/>
        <v>MDD Scaled</v>
      </c>
      <c r="CU97" s="113">
        <f t="shared" si="15"/>
        <v>103.84979200986925</v>
      </c>
      <c r="CV97" s="113">
        <f t="shared" si="12"/>
        <v>-5.0000000000000001E-3</v>
      </c>
      <c r="CW97" s="113">
        <f t="shared" si="13"/>
        <v>20.076878230678389</v>
      </c>
      <c r="CX97" s="83">
        <f>IF(CS97&lt;=CR97,1,0)</f>
        <v>0</v>
      </c>
      <c r="CY97" s="36" t="s">
        <v>198</v>
      </c>
      <c r="DB97"/>
      <c r="DC97"/>
      <c r="DD97"/>
      <c r="DE97"/>
      <c r="DF97"/>
      <c r="DG97"/>
      <c r="DH97"/>
      <c r="DI97"/>
      <c r="DJ97"/>
      <c r="DK97"/>
    </row>
    <row r="98" spans="1:115" s="36" customFormat="1" x14ac:dyDescent="0.25">
      <c r="A98" s="31" t="s">
        <v>54</v>
      </c>
      <c r="B98" s="113"/>
      <c r="C98" s="113">
        <f t="shared" ref="C98:AA98" si="48">C90*20</f>
        <v>-23.846626532809736</v>
      </c>
      <c r="D98" s="113">
        <f t="shared" si="48"/>
        <v>0.47123303655339782</v>
      </c>
      <c r="E98" s="113">
        <f t="shared" si="48"/>
        <v>-0.95919761568760431</v>
      </c>
      <c r="F98" s="113">
        <f t="shared" si="48"/>
        <v>-12.417493726755954</v>
      </c>
      <c r="G98" s="113">
        <f t="shared" si="48"/>
        <v>-18.317569987970948</v>
      </c>
      <c r="H98" s="113">
        <f t="shared" si="48"/>
        <v>11.707898720408691</v>
      </c>
      <c r="I98" s="113">
        <f t="shared" si="48"/>
        <v>13.865479821599838</v>
      </c>
      <c r="J98" s="113">
        <f t="shared" si="48"/>
        <v>14.73583613878586</v>
      </c>
      <c r="K98" s="113">
        <f t="shared" si="48"/>
        <v>-1.1282756719332856</v>
      </c>
      <c r="L98" s="113">
        <f t="shared" si="48"/>
        <v>-9.2261992252555078</v>
      </c>
      <c r="M98" s="113">
        <f t="shared" si="48"/>
        <v>8.700612125548755</v>
      </c>
      <c r="N98" s="113">
        <f t="shared" si="48"/>
        <v>-3.0751737319112422</v>
      </c>
      <c r="O98" s="113">
        <f t="shared" si="48"/>
        <v>5.3631823942357535</v>
      </c>
      <c r="P98" s="113">
        <f t="shared" si="48"/>
        <v>-9.9220140765581473</v>
      </c>
      <c r="Q98" s="113">
        <f t="shared" si="48"/>
        <v>5.2486740774360072</v>
      </c>
      <c r="R98" s="113">
        <f t="shared" si="48"/>
        <v>-11.165658641192827</v>
      </c>
      <c r="S98" s="113">
        <f t="shared" si="48"/>
        <v>-19.705021541083973</v>
      </c>
      <c r="T98" s="113">
        <f t="shared" si="48"/>
        <v>2.9259438702597862</v>
      </c>
      <c r="U98" s="114">
        <f t="shared" si="48"/>
        <v>-3.070019925064134</v>
      </c>
      <c r="V98" s="113">
        <f t="shared" si="48"/>
        <v>-7.4715559047312823</v>
      </c>
      <c r="W98" s="113">
        <f t="shared" si="48"/>
        <v>-1.3704386566243396</v>
      </c>
      <c r="X98" s="113">
        <f t="shared" si="48"/>
        <v>16.210340365292087</v>
      </c>
      <c r="Y98" s="113">
        <f t="shared" si="48"/>
        <v>2.3927599030114619</v>
      </c>
      <c r="Z98" s="114">
        <f t="shared" si="48"/>
        <v>-23.60797398533186</v>
      </c>
      <c r="AA98" s="113">
        <f t="shared" si="48"/>
        <v>-12.74489317441682</v>
      </c>
      <c r="AB98" s="113">
        <f t="shared" ref="AB98:BW98" si="49">AB90*20</f>
        <v>-5.487109195632442</v>
      </c>
      <c r="AC98" s="114">
        <f t="shared" si="49"/>
        <v>15.133638412659579</v>
      </c>
      <c r="AD98" s="113">
        <f t="shared" si="49"/>
        <v>1.7005654517673132</v>
      </c>
      <c r="AE98" s="113">
        <f t="shared" si="49"/>
        <v>4.6663641075847604</v>
      </c>
      <c r="AF98" s="113">
        <f t="shared" si="49"/>
        <v>14.615944382161468</v>
      </c>
      <c r="AG98" s="114">
        <f t="shared" si="49"/>
        <v>7.0464335801853997</v>
      </c>
      <c r="AH98" s="113">
        <f t="shared" si="49"/>
        <v>12.494668352659808</v>
      </c>
      <c r="AI98" s="113">
        <f t="shared" si="49"/>
        <v>-2.5908562616377759</v>
      </c>
      <c r="AJ98" s="114">
        <f t="shared" si="49"/>
        <v>-27.293394250406401</v>
      </c>
      <c r="AK98" s="113">
        <f t="shared" si="49"/>
        <v>2.054046276306686</v>
      </c>
      <c r="AL98" s="113">
        <f t="shared" si="49"/>
        <v>-9.813089921753571</v>
      </c>
      <c r="AM98" s="113">
        <f t="shared" si="49"/>
        <v>23.2684986183652</v>
      </c>
      <c r="AN98" s="120">
        <f t="shared" si="49"/>
        <v>8.7987183100275903</v>
      </c>
      <c r="AO98" s="113">
        <f t="shared" si="49"/>
        <v>-2.3582420175601659</v>
      </c>
      <c r="AP98" s="113">
        <f t="shared" si="49"/>
        <v>8.5309643872975904</v>
      </c>
      <c r="AQ98" s="113">
        <f t="shared" si="49"/>
        <v>9.8341059200000007</v>
      </c>
      <c r="AR98" s="113">
        <f t="shared" si="49"/>
        <v>5.9054874791770464</v>
      </c>
      <c r="AS98" s="113">
        <f t="shared" si="49"/>
        <v>-2.9139263645344879</v>
      </c>
      <c r="AT98" s="113">
        <f t="shared" si="49"/>
        <v>10.755503851041619</v>
      </c>
      <c r="AU98" s="113">
        <f t="shared" si="49"/>
        <v>10.169933116032572</v>
      </c>
      <c r="AV98" s="113">
        <f t="shared" si="49"/>
        <v>5.4897102620943219</v>
      </c>
      <c r="AW98" s="113">
        <f t="shared" si="49"/>
        <v>-2.2833434448656558</v>
      </c>
      <c r="AX98" s="113">
        <f t="shared" si="49"/>
        <v>-12.430199076939788</v>
      </c>
      <c r="AY98" s="113">
        <f t="shared" si="49"/>
        <v>10.129270685532539</v>
      </c>
      <c r="AZ98" s="113">
        <f t="shared" si="49"/>
        <v>23.5753967672755</v>
      </c>
      <c r="BA98" s="113">
        <f t="shared" si="49"/>
        <v>5.0872502470383116</v>
      </c>
      <c r="BB98" s="113">
        <f t="shared" si="49"/>
        <v>7.3330353852299632</v>
      </c>
      <c r="BC98" s="113">
        <f t="shared" si="49"/>
        <v>3.0844368360985404</v>
      </c>
      <c r="BD98" s="113">
        <f t="shared" si="49"/>
        <v>-4.1041781379630162</v>
      </c>
      <c r="BE98" s="113">
        <f t="shared" si="49"/>
        <v>-4.1425045968435201</v>
      </c>
      <c r="BF98" s="120">
        <f t="shared" si="49"/>
        <v>-1.9546164318040509</v>
      </c>
      <c r="BG98" s="113">
        <f t="shared" si="49"/>
        <v>9.3277163492964323</v>
      </c>
      <c r="BH98" s="113">
        <f t="shared" si="49"/>
        <v>-1.4331039927576872</v>
      </c>
      <c r="BI98" s="113">
        <f t="shared" si="49"/>
        <v>4.5771132016362976</v>
      </c>
      <c r="BJ98" s="113">
        <f t="shared" si="49"/>
        <v>14.324088026408393</v>
      </c>
      <c r="BK98" s="113">
        <f t="shared" si="49"/>
        <v>-8.8976162800000012</v>
      </c>
      <c r="BL98" s="113">
        <f t="shared" si="49"/>
        <v>-11.227948392834474</v>
      </c>
      <c r="BM98" s="113">
        <f>BM90*20</f>
        <v>-6.6955436734131162</v>
      </c>
      <c r="BN98" s="113">
        <f t="shared" si="49"/>
        <v>-6.7082281674267943</v>
      </c>
      <c r="BO98" s="113">
        <f t="shared" si="49"/>
        <v>-8.8249739741156592</v>
      </c>
      <c r="BP98" s="113">
        <f t="shared" si="49"/>
        <v>17.384897511758361</v>
      </c>
      <c r="BQ98" s="113">
        <f t="shared" si="49"/>
        <v>4.9977039384796642</v>
      </c>
      <c r="BR98" s="113">
        <f t="shared" si="49"/>
        <v>2.2753799999999997</v>
      </c>
      <c r="BS98" s="113">
        <f t="shared" si="49"/>
        <v>-1.7460020709582345</v>
      </c>
      <c r="BT98" s="113">
        <f t="shared" si="49"/>
        <v>10.005599329148902</v>
      </c>
      <c r="BU98" s="114">
        <f t="shared" si="49"/>
        <v>5.5109748338194802</v>
      </c>
      <c r="BV98" s="113">
        <f t="shared" si="49"/>
        <v>4.0839577058243117</v>
      </c>
      <c r="BW98" s="113">
        <f t="shared" si="49"/>
        <v>4.6146918304074882</v>
      </c>
      <c r="BX98" s="113">
        <f t="shared" ref="BX98:CG98" si="50">BX90*20</f>
        <v>1.5359810815831352</v>
      </c>
      <c r="BY98" s="113">
        <f t="shared" si="50"/>
        <v>-0.24324840660054459</v>
      </c>
      <c r="BZ98" s="113">
        <f t="shared" si="50"/>
        <v>-7.9062293473022205</v>
      </c>
      <c r="CA98" s="113">
        <f t="shared" si="50"/>
        <v>-17.017521689841605</v>
      </c>
      <c r="CB98" s="113">
        <f t="shared" si="50"/>
        <v>-14.24378420446617</v>
      </c>
      <c r="CC98" s="113">
        <f t="shared" si="50"/>
        <v>-24.633817809177398</v>
      </c>
      <c r="CD98" s="113">
        <f t="shared" si="50"/>
        <v>30.305108807564597</v>
      </c>
      <c r="CE98" s="113">
        <f t="shared" si="50"/>
        <v>11.516397624216063</v>
      </c>
      <c r="CF98" s="113">
        <f t="shared" si="50"/>
        <v>9.0821142087367317</v>
      </c>
      <c r="CG98" s="113">
        <f t="shared" si="50"/>
        <v>4.9025404582996339</v>
      </c>
      <c r="CH98" s="113">
        <f t="shared" ref="CH98:CS98" si="51">CH90*20</f>
        <v>-4.6146021962659418</v>
      </c>
      <c r="CI98" s="113">
        <f t="shared" si="51"/>
        <v>-8.998942195669791</v>
      </c>
      <c r="CJ98" s="113">
        <f t="shared" si="51"/>
        <v>0.2170124594870104</v>
      </c>
      <c r="CK98" s="113">
        <f t="shared" si="51"/>
        <v>33.049245794229257</v>
      </c>
      <c r="CL98" s="113">
        <f t="shared" ref="CL98" si="52">CL90*20</f>
        <v>0.35023735391522876</v>
      </c>
      <c r="CM98" s="113">
        <f t="shared" ref="CM98" si="53">CM90*20</f>
        <v>13.489558663741123</v>
      </c>
      <c r="CN98" s="113">
        <f t="shared" ref="CN98:CR98" si="54">CN90*20</f>
        <v>12.683990474660572</v>
      </c>
      <c r="CO98" s="113">
        <f t="shared" si="54"/>
        <v>13.203468926733287</v>
      </c>
      <c r="CP98" s="113">
        <f t="shared" ref="CP98:CQ98" si="55">CP90*20</f>
        <v>13.011611110141203</v>
      </c>
      <c r="CQ98" s="113">
        <f t="shared" si="55"/>
        <v>8.2077288839999998</v>
      </c>
      <c r="CR98" s="113">
        <f t="shared" si="54"/>
        <v>18.877770290000001</v>
      </c>
      <c r="CS98" s="113">
        <f t="shared" si="51"/>
        <v>9.2256114280000006</v>
      </c>
      <c r="CT98" s="111" t="str">
        <f t="shared" si="11"/>
        <v>Skew Scaled</v>
      </c>
      <c r="CU98" s="113">
        <f t="shared" si="15"/>
        <v>30.305108807564597</v>
      </c>
      <c r="CV98" s="113">
        <f t="shared" si="12"/>
        <v>-27.293394250406401</v>
      </c>
      <c r="CW98" s="113">
        <f t="shared" si="13"/>
        <v>0.60219695081047075</v>
      </c>
      <c r="CX98" s="83">
        <f>IF(CS98&lt;=CR98,1,0)</f>
        <v>1</v>
      </c>
      <c r="CY98" s="36" t="s">
        <v>199</v>
      </c>
      <c r="CZ98" s="36" t="s">
        <v>200</v>
      </c>
      <c r="DB98"/>
      <c r="DC98"/>
      <c r="DD98"/>
      <c r="DE98"/>
      <c r="DF98"/>
      <c r="DG98"/>
      <c r="DH98"/>
      <c r="DI98"/>
      <c r="DJ98"/>
      <c r="DK98"/>
    </row>
    <row r="99" spans="1:115" s="36" customFormat="1" ht="56.25" x14ac:dyDescent="0.25">
      <c r="A99" s="98" t="s">
        <v>94</v>
      </c>
      <c r="B99" s="139"/>
      <c r="C99" s="139">
        <f t="shared" ref="C99:AB99" si="56">C94/(C95*C97)</f>
        <v>1.6367646985752149</v>
      </c>
      <c r="D99" s="139">
        <f t="shared" si="56"/>
        <v>8.1015104767529225E-2</v>
      </c>
      <c r="E99" s="139">
        <f t="shared" si="56"/>
        <v>5.7301917064805405E-2</v>
      </c>
      <c r="F99" s="139">
        <f t="shared" si="56"/>
        <v>1.818481804009248E-2</v>
      </c>
      <c r="G99" s="139">
        <f t="shared" si="56"/>
        <v>0.23165460292214152</v>
      </c>
      <c r="H99" s="139">
        <f t="shared" si="56"/>
        <v>9.4123933337473709E-2</v>
      </c>
      <c r="I99" s="139">
        <f t="shared" si="56"/>
        <v>2.0814060577934366</v>
      </c>
      <c r="J99" s="139">
        <f t="shared" si="56"/>
        <v>8.2233146449383412E-2</v>
      </c>
      <c r="K99" s="139">
        <f t="shared" si="56"/>
        <v>0.48574327670247885</v>
      </c>
      <c r="L99" s="139">
        <f t="shared" si="56"/>
        <v>2.2991915012036443</v>
      </c>
      <c r="M99" s="139">
        <f t="shared" si="56"/>
        <v>1472.1164318165834</v>
      </c>
      <c r="N99" s="139">
        <f t="shared" si="56"/>
        <v>24.585891381451539</v>
      </c>
      <c r="O99" s="139">
        <f t="shared" si="56"/>
        <v>14459.957768514194</v>
      </c>
      <c r="P99" s="139">
        <f t="shared" si="56"/>
        <v>0.1902861317918523</v>
      </c>
      <c r="Q99" s="139">
        <f t="shared" si="56"/>
        <v>6.148533201047824E-2</v>
      </c>
      <c r="R99" s="139">
        <f>R94/(R95*R97)</f>
        <v>2.6284114055602291E-2</v>
      </c>
      <c r="S99" s="139">
        <f t="shared" si="56"/>
        <v>5.7788034836737612E-2</v>
      </c>
      <c r="T99" s="139">
        <f t="shared" si="56"/>
        <v>4.8131323770041388E-2</v>
      </c>
      <c r="U99" s="140">
        <f t="shared" si="56"/>
        <v>2.7386453152956607E-3</v>
      </c>
      <c r="V99" s="139">
        <f t="shared" si="56"/>
        <v>6.994095992087424E-3</v>
      </c>
      <c r="W99" s="139">
        <f t="shared" si="56"/>
        <v>3.5897014272061674E-3</v>
      </c>
      <c r="X99" s="139">
        <f t="shared" si="56"/>
        <v>1.5572786793432592E-3</v>
      </c>
      <c r="Y99" s="139">
        <f t="shared" si="56"/>
        <v>7.229719835225389E-4</v>
      </c>
      <c r="Z99" s="140">
        <f t="shared" si="56"/>
        <v>79.036433547482318</v>
      </c>
      <c r="AA99" s="139">
        <f t="shared" si="56"/>
        <v>5.9921533929138198</v>
      </c>
      <c r="AB99" s="139">
        <f t="shared" si="56"/>
        <v>0.22858816164788173</v>
      </c>
      <c r="AC99" s="140">
        <f t="shared" ref="AC99:BW99" si="57">AC94/(AC95*AC97)</f>
        <v>1.7484377887085175E-2</v>
      </c>
      <c r="AD99" s="139">
        <f t="shared" si="57"/>
        <v>1.3373004858179478E-2</v>
      </c>
      <c r="AE99" s="139">
        <f t="shared" si="57"/>
        <v>2.4560891959066579E-3</v>
      </c>
      <c r="AF99" s="139">
        <f t="shared" si="57"/>
        <v>4.7047854847305788E-2</v>
      </c>
      <c r="AG99" s="140">
        <f t="shared" si="57"/>
        <v>0.5846970369263832</v>
      </c>
      <c r="AH99" s="139">
        <f t="shared" si="57"/>
        <v>0.59101777097447472</v>
      </c>
      <c r="AI99" s="139">
        <f t="shared" si="57"/>
        <v>1.2289838520384297</v>
      </c>
      <c r="AJ99" s="140">
        <f t="shared" si="57"/>
        <v>2.3358582536465083E-2</v>
      </c>
      <c r="AK99" s="139">
        <f t="shared" si="57"/>
        <v>2.7278488149953309E-3</v>
      </c>
      <c r="AL99" s="139">
        <f t="shared" si="57"/>
        <v>-2.3415177466680299E-3</v>
      </c>
      <c r="AM99" s="139">
        <f t="shared" si="57"/>
        <v>2.2884885480017139E-3</v>
      </c>
      <c r="AN99" s="141">
        <f t="shared" si="57"/>
        <v>1.112954889849729E-2</v>
      </c>
      <c r="AO99" s="139">
        <f t="shared" si="57"/>
        <v>3.9543402739730317E-2</v>
      </c>
      <c r="AP99" s="139">
        <f t="shared" si="57"/>
        <v>1.3411248162766155E-2</v>
      </c>
      <c r="AQ99" s="139">
        <f t="shared" si="57"/>
        <v>0.13708277261304888</v>
      </c>
      <c r="AR99" s="139">
        <f t="shared" si="57"/>
        <v>0.37763556056624031</v>
      </c>
      <c r="AS99" s="139">
        <f t="shared" si="57"/>
        <v>0.91858722442829643</v>
      </c>
      <c r="AT99" s="139">
        <f t="shared" si="57"/>
        <v>0.63451483187063751</v>
      </c>
      <c r="AU99" s="139">
        <f t="shared" si="57"/>
        <v>0.19345433959672931</v>
      </c>
      <c r="AV99" s="139">
        <f t="shared" si="57"/>
        <v>4.5965701379839519E-2</v>
      </c>
      <c r="AW99" s="139">
        <f t="shared" si="57"/>
        <v>3.6714582267812351E-2</v>
      </c>
      <c r="AX99" s="139">
        <f t="shared" si="57"/>
        <v>7.1487875973939116E-2</v>
      </c>
      <c r="AY99" s="139">
        <f t="shared" si="57"/>
        <v>36.844466841230258</v>
      </c>
      <c r="AZ99" s="139">
        <f t="shared" si="57"/>
        <v>32107.199160354809</v>
      </c>
      <c r="BA99" s="139">
        <f t="shared" si="57"/>
        <v>3.4202079442971289</v>
      </c>
      <c r="BB99" s="139">
        <f t="shared" si="57"/>
        <v>3.1703710672030052</v>
      </c>
      <c r="BC99" s="139">
        <f t="shared" si="57"/>
        <v>0.29671209164720003</v>
      </c>
      <c r="BD99" s="139">
        <f t="shared" si="57"/>
        <v>0.41901921551033894</v>
      </c>
      <c r="BE99" s="139">
        <f t="shared" si="57"/>
        <v>60.243772125337628</v>
      </c>
      <c r="BF99" s="141">
        <f t="shared" si="57"/>
        <v>6.6737070101110598</v>
      </c>
      <c r="BG99" s="139">
        <f t="shared" si="57"/>
        <v>0.13284416961499682</v>
      </c>
      <c r="BH99" s="139">
        <f t="shared" si="57"/>
        <v>1.6158081173569171E-2</v>
      </c>
      <c r="BI99" s="139">
        <f t="shared" si="57"/>
        <v>2.6181535355841053E-2</v>
      </c>
      <c r="BJ99" s="139">
        <f t="shared" si="57"/>
        <v>5.735010661542831E-2</v>
      </c>
      <c r="BK99" s="139">
        <f t="shared" si="57"/>
        <v>2.6148488784741732</v>
      </c>
      <c r="BL99" s="139">
        <f t="shared" si="57"/>
        <v>5.4171566929237436</v>
      </c>
      <c r="BM99" s="139">
        <f>BM94/(BM95*BM97)</f>
        <v>4.2786770263393954E-2</v>
      </c>
      <c r="BN99" s="139">
        <f t="shared" si="57"/>
        <v>4.2820456858805624E-2</v>
      </c>
      <c r="BO99" s="139">
        <f t="shared" si="57"/>
        <v>8.0110795053856248E-3</v>
      </c>
      <c r="BP99" s="139">
        <f t="shared" si="57"/>
        <v>4.6392390300943236E-3</v>
      </c>
      <c r="BQ99" s="139">
        <f t="shared" si="57"/>
        <v>9.1382996054572591E-2</v>
      </c>
      <c r="BR99" s="139">
        <f t="shared" si="57"/>
        <v>0.26012760422987036</v>
      </c>
      <c r="BS99" s="139">
        <f t="shared" si="57"/>
        <v>0.21092130250360436</v>
      </c>
      <c r="BT99" s="139">
        <f t="shared" si="57"/>
        <v>1.0775382098236455</v>
      </c>
      <c r="BU99" s="140">
        <f t="shared" si="57"/>
        <v>0.36044102843495235</v>
      </c>
      <c r="BV99" s="139">
        <f t="shared" si="57"/>
        <v>3.8730443560034428E-3</v>
      </c>
      <c r="BW99" s="139">
        <f t="shared" si="57"/>
        <v>-1.9025497097986873E-5</v>
      </c>
      <c r="BX99" s="139">
        <f t="shared" ref="BX99:CG99" si="58">BX94/(BX95*BX97)</f>
        <v>-8.5397388890657362E-4</v>
      </c>
      <c r="BY99" s="139">
        <f t="shared" si="58"/>
        <v>-1.2428966621869287E-4</v>
      </c>
      <c r="BZ99" s="139">
        <f t="shared" si="58"/>
        <v>-7.5418363818186083E-4</v>
      </c>
      <c r="CA99" s="139">
        <f t="shared" si="58"/>
        <v>1.1445488016343342E-2</v>
      </c>
      <c r="CB99" s="139">
        <f t="shared" si="58"/>
        <v>9.4202300123374643E-3</v>
      </c>
      <c r="CC99" s="139">
        <f t="shared" si="58"/>
        <v>6.5880900457006286E-3</v>
      </c>
      <c r="CD99" s="139">
        <f t="shared" si="58"/>
        <v>0.39817531636298692</v>
      </c>
      <c r="CE99" s="139">
        <f t="shared" si="58"/>
        <v>0.45169271171872655</v>
      </c>
      <c r="CF99" s="139">
        <f t="shared" si="58"/>
        <v>0.41894496176281443</v>
      </c>
      <c r="CG99" s="139">
        <f t="shared" si="58"/>
        <v>2.0956648811629206</v>
      </c>
      <c r="CH99" s="139">
        <f t="shared" ref="CH99:CS99" si="59">CH94/(CH95*CH97)</f>
        <v>0.38969176676347211</v>
      </c>
      <c r="CI99" s="139">
        <f t="shared" si="59"/>
        <v>0.30415218184578663</v>
      </c>
      <c r="CJ99" s="139">
        <f t="shared" si="59"/>
        <v>0.12895585523996336</v>
      </c>
      <c r="CK99" s="139">
        <f t="shared" si="59"/>
        <v>6.0924108739998912</v>
      </c>
      <c r="CL99" s="139">
        <f t="shared" ref="CL99" si="60">CL94/(CL95*CL97)</f>
        <v>2.1323050280622606E-3</v>
      </c>
      <c r="CM99" s="139">
        <f t="shared" ref="CM99" si="61">CM94/(CM95*CM97)</f>
        <v>2.9616131296349164</v>
      </c>
      <c r="CN99" s="139">
        <f t="shared" ref="CN99:CR99" si="62">CN94/(CN95*CN97)</f>
        <v>2.1138667604733326E-2</v>
      </c>
      <c r="CO99" s="139">
        <f t="shared" si="62"/>
        <v>2.2588064604841473E-2</v>
      </c>
      <c r="CP99" s="139">
        <f t="shared" ref="CP99:CQ99" si="63">CP94/(CP95*CP97)</f>
        <v>2.6198627528578686E-2</v>
      </c>
      <c r="CQ99" s="139">
        <f t="shared" si="63"/>
        <v>2.3903339029560679E-2</v>
      </c>
      <c r="CR99" s="139">
        <f t="shared" si="62"/>
        <v>1.3230991243827969E-2</v>
      </c>
      <c r="CS99" s="139">
        <f t="shared" si="59"/>
        <v>6.8046653190637716E-3</v>
      </c>
      <c r="CT99" s="104" t="s">
        <v>89</v>
      </c>
      <c r="CU99" s="139">
        <f t="shared" si="15"/>
        <v>32107.199160354809</v>
      </c>
      <c r="CV99" s="139">
        <f t="shared" si="12"/>
        <v>-2.3415177466680299E-3</v>
      </c>
      <c r="CW99" s="139">
        <f t="shared" si="13"/>
        <v>596.09734755786644</v>
      </c>
      <c r="CX99" s="83">
        <f t="shared" ref="CX99:CX105" si="64">IF(CS99&gt;=CR99,1,0)</f>
        <v>0</v>
      </c>
      <c r="CY99" s="36" t="s">
        <v>198</v>
      </c>
      <c r="DB99"/>
      <c r="DC99"/>
      <c r="DD99"/>
      <c r="DE99"/>
      <c r="DF99"/>
      <c r="DG99"/>
      <c r="DH99"/>
      <c r="DI99"/>
      <c r="DJ99"/>
      <c r="DK99"/>
    </row>
    <row r="100" spans="1:115" s="36" customFormat="1" ht="37.5" x14ac:dyDescent="0.25">
      <c r="A100" s="98" t="s">
        <v>111</v>
      </c>
      <c r="B100" s="142"/>
      <c r="C100" s="142">
        <f t="shared" ref="C100:Y100" si="65">C99</f>
        <v>1.6367646985752149</v>
      </c>
      <c r="D100" s="142">
        <f t="shared" si="65"/>
        <v>8.1015104767529225E-2</v>
      </c>
      <c r="E100" s="142">
        <f t="shared" si="65"/>
        <v>5.7301917064805405E-2</v>
      </c>
      <c r="F100" s="142">
        <f t="shared" si="65"/>
        <v>1.818481804009248E-2</v>
      </c>
      <c r="G100" s="142">
        <f t="shared" si="65"/>
        <v>0.23165460292214152</v>
      </c>
      <c r="H100" s="142">
        <f t="shared" si="65"/>
        <v>9.4123933337473709E-2</v>
      </c>
      <c r="I100" s="142">
        <f t="shared" si="65"/>
        <v>2.0814060577934366</v>
      </c>
      <c r="J100" s="142">
        <f t="shared" si="65"/>
        <v>8.2233146449383412E-2</v>
      </c>
      <c r="K100" s="142">
        <f t="shared" si="65"/>
        <v>0.48574327670247885</v>
      </c>
      <c r="L100" s="142">
        <f t="shared" si="65"/>
        <v>2.2991915012036443</v>
      </c>
      <c r="M100" s="142">
        <f t="shared" si="65"/>
        <v>1472.1164318165834</v>
      </c>
      <c r="N100" s="142">
        <f t="shared" si="65"/>
        <v>24.585891381451539</v>
      </c>
      <c r="O100" s="142">
        <f t="shared" si="65"/>
        <v>14459.957768514194</v>
      </c>
      <c r="P100" s="142">
        <f t="shared" si="65"/>
        <v>0.1902861317918523</v>
      </c>
      <c r="Q100" s="142">
        <f t="shared" si="65"/>
        <v>6.148533201047824E-2</v>
      </c>
      <c r="R100" s="142">
        <f t="shared" si="65"/>
        <v>2.6284114055602291E-2</v>
      </c>
      <c r="S100" s="142">
        <f t="shared" si="65"/>
        <v>5.7788034836737612E-2</v>
      </c>
      <c r="T100" s="142">
        <f t="shared" si="65"/>
        <v>4.8131323770041388E-2</v>
      </c>
      <c r="U100" s="143">
        <f t="shared" si="65"/>
        <v>2.7386453152956607E-3</v>
      </c>
      <c r="V100" s="142">
        <f t="shared" si="65"/>
        <v>6.994095992087424E-3</v>
      </c>
      <c r="W100" s="142">
        <f t="shared" si="65"/>
        <v>3.5897014272061674E-3</v>
      </c>
      <c r="X100" s="142">
        <f t="shared" si="65"/>
        <v>1.5572786793432592E-3</v>
      </c>
      <c r="Y100" s="142">
        <f t="shared" si="65"/>
        <v>7.229719835225389E-4</v>
      </c>
      <c r="Z100" s="143">
        <f t="shared" ref="Z100:BW100" si="66">Z99</f>
        <v>79.036433547482318</v>
      </c>
      <c r="AA100" s="142">
        <f t="shared" si="66"/>
        <v>5.9921533929138198</v>
      </c>
      <c r="AB100" s="142">
        <f t="shared" si="66"/>
        <v>0.22858816164788173</v>
      </c>
      <c r="AC100" s="143">
        <f t="shared" si="66"/>
        <v>1.7484377887085175E-2</v>
      </c>
      <c r="AD100" s="142">
        <f t="shared" si="66"/>
        <v>1.3373004858179478E-2</v>
      </c>
      <c r="AE100" s="142">
        <f t="shared" si="66"/>
        <v>2.4560891959066579E-3</v>
      </c>
      <c r="AF100" s="142">
        <f t="shared" si="66"/>
        <v>4.7047854847305788E-2</v>
      </c>
      <c r="AG100" s="143">
        <f t="shared" si="66"/>
        <v>0.5846970369263832</v>
      </c>
      <c r="AH100" s="142">
        <f t="shared" si="66"/>
        <v>0.59101777097447472</v>
      </c>
      <c r="AI100" s="142">
        <f t="shared" si="66"/>
        <v>1.2289838520384297</v>
      </c>
      <c r="AJ100" s="143">
        <f t="shared" si="66"/>
        <v>2.3358582536465083E-2</v>
      </c>
      <c r="AK100" s="142">
        <f t="shared" si="66"/>
        <v>2.7278488149953309E-3</v>
      </c>
      <c r="AL100" s="142">
        <f t="shared" si="66"/>
        <v>-2.3415177466680299E-3</v>
      </c>
      <c r="AM100" s="142">
        <f t="shared" si="66"/>
        <v>2.2884885480017139E-3</v>
      </c>
      <c r="AN100" s="144">
        <f t="shared" si="66"/>
        <v>1.112954889849729E-2</v>
      </c>
      <c r="AO100" s="142">
        <f t="shared" si="66"/>
        <v>3.9543402739730317E-2</v>
      </c>
      <c r="AP100" s="142">
        <f t="shared" si="66"/>
        <v>1.3411248162766155E-2</v>
      </c>
      <c r="AQ100" s="142">
        <f t="shared" si="66"/>
        <v>0.13708277261304888</v>
      </c>
      <c r="AR100" s="142">
        <f t="shared" si="66"/>
        <v>0.37763556056624031</v>
      </c>
      <c r="AS100" s="142">
        <f t="shared" si="66"/>
        <v>0.91858722442829643</v>
      </c>
      <c r="AT100" s="142">
        <f t="shared" si="66"/>
        <v>0.63451483187063751</v>
      </c>
      <c r="AU100" s="142">
        <f t="shared" si="66"/>
        <v>0.19345433959672931</v>
      </c>
      <c r="AV100" s="142">
        <f t="shared" si="66"/>
        <v>4.5965701379839519E-2</v>
      </c>
      <c r="AW100" s="142">
        <f t="shared" si="66"/>
        <v>3.6714582267812351E-2</v>
      </c>
      <c r="AX100" s="142">
        <f t="shared" si="66"/>
        <v>7.1487875973939116E-2</v>
      </c>
      <c r="AY100" s="142">
        <f t="shared" si="66"/>
        <v>36.844466841230258</v>
      </c>
      <c r="AZ100" s="142">
        <f t="shared" si="66"/>
        <v>32107.199160354809</v>
      </c>
      <c r="BA100" s="142">
        <f t="shared" si="66"/>
        <v>3.4202079442971289</v>
      </c>
      <c r="BB100" s="142">
        <f t="shared" si="66"/>
        <v>3.1703710672030052</v>
      </c>
      <c r="BC100" s="142">
        <f t="shared" si="66"/>
        <v>0.29671209164720003</v>
      </c>
      <c r="BD100" s="142">
        <f t="shared" si="66"/>
        <v>0.41901921551033894</v>
      </c>
      <c r="BE100" s="142">
        <f t="shared" si="66"/>
        <v>60.243772125337628</v>
      </c>
      <c r="BF100" s="144">
        <f t="shared" si="66"/>
        <v>6.6737070101110598</v>
      </c>
      <c r="BG100" s="142">
        <f t="shared" si="66"/>
        <v>0.13284416961499682</v>
      </c>
      <c r="BH100" s="142">
        <f t="shared" si="66"/>
        <v>1.6158081173569171E-2</v>
      </c>
      <c r="BI100" s="142">
        <f t="shared" si="66"/>
        <v>2.6181535355841053E-2</v>
      </c>
      <c r="BJ100" s="142">
        <f t="shared" si="66"/>
        <v>5.735010661542831E-2</v>
      </c>
      <c r="BK100" s="142">
        <f t="shared" si="66"/>
        <v>2.6148488784741732</v>
      </c>
      <c r="BL100" s="142">
        <f t="shared" si="66"/>
        <v>5.4171566929237436</v>
      </c>
      <c r="BM100" s="142">
        <f>BM99</f>
        <v>4.2786770263393954E-2</v>
      </c>
      <c r="BN100" s="142">
        <f t="shared" si="66"/>
        <v>4.2820456858805624E-2</v>
      </c>
      <c r="BO100" s="142">
        <f t="shared" si="66"/>
        <v>8.0110795053856248E-3</v>
      </c>
      <c r="BP100" s="142">
        <f t="shared" si="66"/>
        <v>4.6392390300943236E-3</v>
      </c>
      <c r="BQ100" s="142">
        <f t="shared" si="66"/>
        <v>9.1382996054572591E-2</v>
      </c>
      <c r="BR100" s="142">
        <f t="shared" si="66"/>
        <v>0.26012760422987036</v>
      </c>
      <c r="BS100" s="142">
        <f t="shared" si="66"/>
        <v>0.21092130250360436</v>
      </c>
      <c r="BT100" s="142">
        <f t="shared" si="66"/>
        <v>1.0775382098236455</v>
      </c>
      <c r="BU100" s="143">
        <f t="shared" si="66"/>
        <v>0.36044102843495235</v>
      </c>
      <c r="BV100" s="142">
        <f t="shared" si="66"/>
        <v>3.8730443560034428E-3</v>
      </c>
      <c r="BW100" s="142">
        <f t="shared" si="66"/>
        <v>-1.9025497097986873E-5</v>
      </c>
      <c r="BX100" s="142">
        <f t="shared" ref="BX100:CG100" si="67">BX99</f>
        <v>-8.5397388890657362E-4</v>
      </c>
      <c r="BY100" s="142">
        <f t="shared" si="67"/>
        <v>-1.2428966621869287E-4</v>
      </c>
      <c r="BZ100" s="142">
        <f t="shared" si="67"/>
        <v>-7.5418363818186083E-4</v>
      </c>
      <c r="CA100" s="142">
        <f t="shared" si="67"/>
        <v>1.1445488016343342E-2</v>
      </c>
      <c r="CB100" s="142">
        <f t="shared" si="67"/>
        <v>9.4202300123374643E-3</v>
      </c>
      <c r="CC100" s="142">
        <f t="shared" si="67"/>
        <v>6.5880900457006286E-3</v>
      </c>
      <c r="CD100" s="142">
        <f t="shared" si="67"/>
        <v>0.39817531636298692</v>
      </c>
      <c r="CE100" s="142">
        <f t="shared" si="67"/>
        <v>0.45169271171872655</v>
      </c>
      <c r="CF100" s="142">
        <f t="shared" si="67"/>
        <v>0.41894496176281443</v>
      </c>
      <c r="CG100" s="142">
        <f t="shared" si="67"/>
        <v>2.0956648811629206</v>
      </c>
      <c r="CH100" s="142">
        <f t="shared" ref="CH100:CS100" si="68">CH99</f>
        <v>0.38969176676347211</v>
      </c>
      <c r="CI100" s="142">
        <f t="shared" si="68"/>
        <v>0.30415218184578663</v>
      </c>
      <c r="CJ100" s="142">
        <f t="shared" si="68"/>
        <v>0.12895585523996336</v>
      </c>
      <c r="CK100" s="142">
        <f t="shared" si="68"/>
        <v>6.0924108739998912</v>
      </c>
      <c r="CL100" s="142">
        <f t="shared" ref="CL100" si="69">CL99</f>
        <v>2.1323050280622606E-3</v>
      </c>
      <c r="CM100" s="142">
        <f t="shared" ref="CM100" si="70">CM99</f>
        <v>2.9616131296349164</v>
      </c>
      <c r="CN100" s="142">
        <f t="shared" ref="CN100:CR100" si="71">CN99</f>
        <v>2.1138667604733326E-2</v>
      </c>
      <c r="CO100" s="142">
        <f t="shared" si="71"/>
        <v>2.2588064604841473E-2</v>
      </c>
      <c r="CP100" s="142">
        <f t="shared" ref="CP100:CQ100" si="72">CP99</f>
        <v>2.6198627528578686E-2</v>
      </c>
      <c r="CQ100" s="142">
        <f t="shared" si="72"/>
        <v>2.3903339029560679E-2</v>
      </c>
      <c r="CR100" s="142">
        <f t="shared" si="71"/>
        <v>1.3230991243827969E-2</v>
      </c>
      <c r="CS100" s="142">
        <f t="shared" si="68"/>
        <v>6.8046653190637716E-3</v>
      </c>
      <c r="CT100" s="104" t="s">
        <v>90</v>
      </c>
      <c r="CX100" s="83">
        <f t="shared" si="64"/>
        <v>0</v>
      </c>
      <c r="CY100" s="36" t="s">
        <v>198</v>
      </c>
      <c r="DB100"/>
      <c r="DC100"/>
      <c r="DD100"/>
      <c r="DE100"/>
      <c r="DF100"/>
      <c r="DG100"/>
      <c r="DH100"/>
      <c r="DI100"/>
      <c r="DJ100"/>
      <c r="DK100"/>
    </row>
    <row r="101" spans="1:115" x14ac:dyDescent="0.3">
      <c r="A101" s="104" t="s">
        <v>153</v>
      </c>
      <c r="B101" s="145"/>
      <c r="C101" s="145">
        <f t="shared" ref="C101:AH101" si="73">IF(C100&gt;$B$115,1,0)</f>
        <v>1</v>
      </c>
      <c r="D101" s="145">
        <f t="shared" si="73"/>
        <v>1</v>
      </c>
      <c r="E101" s="145">
        <f t="shared" si="73"/>
        <v>0</v>
      </c>
      <c r="F101" s="145">
        <f t="shared" si="73"/>
        <v>0</v>
      </c>
      <c r="G101" s="145">
        <f t="shared" si="73"/>
        <v>1</v>
      </c>
      <c r="H101" s="145">
        <f t="shared" si="73"/>
        <v>1</v>
      </c>
      <c r="I101" s="145">
        <f t="shared" si="73"/>
        <v>1</v>
      </c>
      <c r="J101" s="145">
        <f t="shared" si="73"/>
        <v>1</v>
      </c>
      <c r="K101" s="145">
        <f t="shared" si="73"/>
        <v>1</v>
      </c>
      <c r="L101" s="145">
        <f t="shared" si="73"/>
        <v>1</v>
      </c>
      <c r="M101" s="145">
        <f t="shared" si="73"/>
        <v>1</v>
      </c>
      <c r="N101" s="145">
        <f t="shared" si="73"/>
        <v>1</v>
      </c>
      <c r="O101" s="145">
        <f t="shared" si="73"/>
        <v>1</v>
      </c>
      <c r="P101" s="145">
        <f t="shared" si="73"/>
        <v>1</v>
      </c>
      <c r="Q101" s="145">
        <f t="shared" si="73"/>
        <v>0</v>
      </c>
      <c r="R101" s="145">
        <f t="shared" si="73"/>
        <v>0</v>
      </c>
      <c r="S101" s="145">
        <f t="shared" si="73"/>
        <v>0</v>
      </c>
      <c r="T101" s="145">
        <f t="shared" si="73"/>
        <v>0</v>
      </c>
      <c r="U101" s="145">
        <f t="shared" si="73"/>
        <v>0</v>
      </c>
      <c r="V101" s="145">
        <f t="shared" si="73"/>
        <v>0</v>
      </c>
      <c r="W101" s="145">
        <f t="shared" si="73"/>
        <v>0</v>
      </c>
      <c r="X101" s="145">
        <f t="shared" si="73"/>
        <v>0</v>
      </c>
      <c r="Y101" s="145">
        <f t="shared" si="73"/>
        <v>0</v>
      </c>
      <c r="Z101" s="145">
        <f t="shared" si="73"/>
        <v>1</v>
      </c>
      <c r="AA101" s="145">
        <f t="shared" si="73"/>
        <v>1</v>
      </c>
      <c r="AB101" s="145">
        <f t="shared" si="73"/>
        <v>1</v>
      </c>
      <c r="AC101" s="145">
        <f t="shared" si="73"/>
        <v>0</v>
      </c>
      <c r="AD101" s="145">
        <f t="shared" si="73"/>
        <v>0</v>
      </c>
      <c r="AE101" s="145">
        <f t="shared" si="73"/>
        <v>0</v>
      </c>
      <c r="AF101" s="145">
        <f t="shared" si="73"/>
        <v>0</v>
      </c>
      <c r="AG101" s="145">
        <f t="shared" si="73"/>
        <v>1</v>
      </c>
      <c r="AH101" s="145">
        <f t="shared" si="73"/>
        <v>1</v>
      </c>
      <c r="AI101" s="145">
        <f t="shared" ref="AI101:BN101" si="74">IF(AI100&gt;$B$115,1,0)</f>
        <v>1</v>
      </c>
      <c r="AJ101" s="145">
        <f t="shared" si="74"/>
        <v>0</v>
      </c>
      <c r="AK101" s="145">
        <f t="shared" si="74"/>
        <v>0</v>
      </c>
      <c r="AL101" s="145">
        <f t="shared" si="74"/>
        <v>0</v>
      </c>
      <c r="AM101" s="145">
        <f t="shared" si="74"/>
        <v>0</v>
      </c>
      <c r="AN101" s="145">
        <f t="shared" si="74"/>
        <v>0</v>
      </c>
      <c r="AO101" s="145">
        <f t="shared" si="74"/>
        <v>0</v>
      </c>
      <c r="AP101" s="145">
        <f t="shared" si="74"/>
        <v>0</v>
      </c>
      <c r="AQ101" s="145">
        <f t="shared" si="74"/>
        <v>1</v>
      </c>
      <c r="AR101" s="145">
        <f t="shared" si="74"/>
        <v>1</v>
      </c>
      <c r="AS101" s="145">
        <f t="shared" si="74"/>
        <v>1</v>
      </c>
      <c r="AT101" s="145">
        <f t="shared" si="74"/>
        <v>1</v>
      </c>
      <c r="AU101" s="145">
        <f t="shared" si="74"/>
        <v>1</v>
      </c>
      <c r="AV101" s="145">
        <f t="shared" si="74"/>
        <v>0</v>
      </c>
      <c r="AW101" s="145">
        <f t="shared" si="74"/>
        <v>0</v>
      </c>
      <c r="AX101" s="145">
        <f t="shared" si="74"/>
        <v>0</v>
      </c>
      <c r="AY101" s="145">
        <f t="shared" si="74"/>
        <v>1</v>
      </c>
      <c r="AZ101" s="145">
        <f t="shared" si="74"/>
        <v>1</v>
      </c>
      <c r="BA101" s="145">
        <f t="shared" si="74"/>
        <v>1</v>
      </c>
      <c r="BB101" s="145">
        <f t="shared" si="74"/>
        <v>1</v>
      </c>
      <c r="BC101" s="145">
        <f t="shared" si="74"/>
        <v>1</v>
      </c>
      <c r="BD101" s="145">
        <f t="shared" si="74"/>
        <v>1</v>
      </c>
      <c r="BE101" s="145">
        <f t="shared" si="74"/>
        <v>1</v>
      </c>
      <c r="BF101" s="145">
        <f t="shared" si="74"/>
        <v>1</v>
      </c>
      <c r="BG101" s="145">
        <f t="shared" si="74"/>
        <v>1</v>
      </c>
      <c r="BH101" s="145">
        <f t="shared" si="74"/>
        <v>0</v>
      </c>
      <c r="BI101" s="145">
        <f t="shared" si="74"/>
        <v>0</v>
      </c>
      <c r="BJ101" s="145">
        <f t="shared" si="74"/>
        <v>0</v>
      </c>
      <c r="BK101" s="145">
        <f t="shared" si="74"/>
        <v>1</v>
      </c>
      <c r="BL101" s="145">
        <f t="shared" si="74"/>
        <v>1</v>
      </c>
      <c r="BM101" s="145">
        <f t="shared" si="74"/>
        <v>0</v>
      </c>
      <c r="BN101" s="145">
        <f t="shared" si="74"/>
        <v>0</v>
      </c>
      <c r="BO101" s="145">
        <f t="shared" ref="BO101:CG101" si="75">IF(BO100&gt;$B$115,1,0)</f>
        <v>0</v>
      </c>
      <c r="BP101" s="145">
        <f t="shared" si="75"/>
        <v>0</v>
      </c>
      <c r="BQ101" s="145">
        <f t="shared" si="75"/>
        <v>1</v>
      </c>
      <c r="BR101" s="145">
        <f t="shared" si="75"/>
        <v>1</v>
      </c>
      <c r="BS101" s="145">
        <f t="shared" si="75"/>
        <v>1</v>
      </c>
      <c r="BT101" s="145">
        <f t="shared" si="75"/>
        <v>1</v>
      </c>
      <c r="BU101" s="145">
        <f t="shared" si="75"/>
        <v>1</v>
      </c>
      <c r="BV101" s="145">
        <f t="shared" si="75"/>
        <v>0</v>
      </c>
      <c r="BW101" s="145">
        <f t="shared" si="75"/>
        <v>0</v>
      </c>
      <c r="BX101" s="145">
        <f t="shared" si="75"/>
        <v>0</v>
      </c>
      <c r="BY101" s="145">
        <f t="shared" si="75"/>
        <v>0</v>
      </c>
      <c r="BZ101" s="145">
        <f t="shared" si="75"/>
        <v>0</v>
      </c>
      <c r="CA101" s="145">
        <f t="shared" si="75"/>
        <v>0</v>
      </c>
      <c r="CB101" s="145">
        <f t="shared" si="75"/>
        <v>0</v>
      </c>
      <c r="CC101" s="145">
        <f t="shared" si="75"/>
        <v>0</v>
      </c>
      <c r="CD101" s="145">
        <f t="shared" si="75"/>
        <v>1</v>
      </c>
      <c r="CE101" s="145">
        <f t="shared" si="75"/>
        <v>1</v>
      </c>
      <c r="CF101" s="145">
        <f t="shared" si="75"/>
        <v>1</v>
      </c>
      <c r="CG101" s="145">
        <f t="shared" si="75"/>
        <v>1</v>
      </c>
      <c r="CH101" s="145">
        <f t="shared" ref="CH101:CS101" si="76">IF(CH100&gt;$B$115,1,0)</f>
        <v>1</v>
      </c>
      <c r="CI101" s="145">
        <f t="shared" si="76"/>
        <v>1</v>
      </c>
      <c r="CJ101" s="145">
        <f t="shared" si="76"/>
        <v>1</v>
      </c>
      <c r="CK101" s="145">
        <f t="shared" si="76"/>
        <v>1</v>
      </c>
      <c r="CL101" s="145">
        <f t="shared" ref="CL101" si="77">IF(CL100&gt;$B$115,1,0)</f>
        <v>0</v>
      </c>
      <c r="CM101" s="145">
        <f t="shared" ref="CM101" si="78">IF(CM100&gt;$B$115,1,0)</f>
        <v>1</v>
      </c>
      <c r="CN101" s="145">
        <f t="shared" ref="CN101:CR101" si="79">IF(CN100&gt;$B$115,1,0)</f>
        <v>0</v>
      </c>
      <c r="CO101" s="145">
        <f t="shared" si="79"/>
        <v>0</v>
      </c>
      <c r="CP101" s="145">
        <f t="shared" ref="CP101:CQ101" si="80">IF(CP100&gt;$B$115,1,0)</f>
        <v>0</v>
      </c>
      <c r="CQ101" s="145">
        <f t="shared" si="80"/>
        <v>0</v>
      </c>
      <c r="CR101" s="145">
        <f t="shared" si="79"/>
        <v>0</v>
      </c>
      <c r="CS101" s="145">
        <f t="shared" si="76"/>
        <v>0</v>
      </c>
      <c r="CT101" s="104" t="s">
        <v>86</v>
      </c>
      <c r="CX101" s="83">
        <f t="shared" si="64"/>
        <v>1</v>
      </c>
      <c r="CY101" s="36" t="s">
        <v>198</v>
      </c>
      <c r="DB101"/>
      <c r="DC101"/>
      <c r="DD101"/>
      <c r="DE101"/>
      <c r="DF101"/>
      <c r="DG101"/>
      <c r="DH101"/>
      <c r="DI101"/>
      <c r="DJ101"/>
      <c r="DK101"/>
    </row>
    <row r="102" spans="1:115" ht="37.5" x14ac:dyDescent="0.3">
      <c r="A102" s="98" t="s">
        <v>95</v>
      </c>
      <c r="B102" s="139"/>
      <c r="C102" s="139">
        <f>C81/(C95*C97)</f>
        <v>1.9015934492067574</v>
      </c>
      <c r="D102" s="139">
        <f t="shared" ref="D102:AB102" si="81">D81/(D95*D97)</f>
        <v>7.0063970252960864E-2</v>
      </c>
      <c r="E102" s="139">
        <f t="shared" si="81"/>
        <v>0.13627725311322889</v>
      </c>
      <c r="F102" s="139">
        <f t="shared" si="81"/>
        <v>0.18695636243015651</v>
      </c>
      <c r="G102" s="139">
        <f t="shared" si="81"/>
        <v>0.35936313680153065</v>
      </c>
      <c r="H102" s="139">
        <f t="shared" si="81"/>
        <v>1.7980410106083642</v>
      </c>
      <c r="I102" s="139">
        <f t="shared" si="81"/>
        <v>0.7120555166603304</v>
      </c>
      <c r="J102" s="139">
        <f t="shared" si="81"/>
        <v>9.8546253032323422E-2</v>
      </c>
      <c r="K102" s="139">
        <f t="shared" si="81"/>
        <v>0.10436106847372374</v>
      </c>
      <c r="L102" s="139">
        <f t="shared" si="81"/>
        <v>2.2815800688198942</v>
      </c>
      <c r="M102" s="139">
        <f t="shared" si="81"/>
        <v>502.58781644467217</v>
      </c>
      <c r="N102" s="139">
        <f t="shared" si="81"/>
        <v>73.612202629867781</v>
      </c>
      <c r="O102" s="139">
        <f t="shared" si="81"/>
        <v>5812.9953123035439</v>
      </c>
      <c r="P102" s="139">
        <f t="shared" si="81"/>
        <v>0.56298173101179327</v>
      </c>
      <c r="Q102" s="139">
        <f t="shared" si="81"/>
        <v>0.20406698319736022</v>
      </c>
      <c r="R102" s="139">
        <f t="shared" si="81"/>
        <v>1.5066137644642315</v>
      </c>
      <c r="S102" s="139">
        <f t="shared" si="81"/>
        <v>5.8153672227060652E-2</v>
      </c>
      <c r="T102" s="139">
        <f t="shared" si="81"/>
        <v>9.6230224505379519E-2</v>
      </c>
      <c r="U102" s="140">
        <f t="shared" si="81"/>
        <v>2.8704413051808407E-3</v>
      </c>
      <c r="V102" s="139">
        <f t="shared" si="81"/>
        <v>6.4299927779014748E-3</v>
      </c>
      <c r="W102" s="139">
        <f t="shared" si="81"/>
        <v>7.6094202359240355E-4</v>
      </c>
      <c r="X102" s="139">
        <f t="shared" si="81"/>
        <v>3.7261099907239638E-3</v>
      </c>
      <c r="Y102" s="139">
        <f t="shared" si="81"/>
        <v>2.4385550019969799E-2</v>
      </c>
      <c r="Z102" s="140">
        <f t="shared" si="81"/>
        <v>9.3399299495179289</v>
      </c>
      <c r="AA102" s="139">
        <f t="shared" si="81"/>
        <v>4.4778036311732414</v>
      </c>
      <c r="AB102" s="139">
        <f t="shared" si="81"/>
        <v>0.15580293405260878</v>
      </c>
      <c r="AC102" s="140">
        <f t="shared" ref="AC102:BW102" si="82">AC81/(AC95*AC97)</f>
        <v>1.8910751373919277E-2</v>
      </c>
      <c r="AD102" s="139">
        <f t="shared" si="82"/>
        <v>1.9099955742162655E-3</v>
      </c>
      <c r="AE102" s="139">
        <f t="shared" si="82"/>
        <v>4.8350767005143273E-4</v>
      </c>
      <c r="AF102" s="139">
        <f t="shared" si="82"/>
        <v>5.946385680223115E-3</v>
      </c>
      <c r="AG102" s="140">
        <f t="shared" si="82"/>
        <v>0.14918757432801874</v>
      </c>
      <c r="AH102" s="139">
        <f t="shared" si="82"/>
        <v>0.20514319203954723</v>
      </c>
      <c r="AI102" s="139">
        <f t="shared" si="82"/>
        <v>0.48716935665047911</v>
      </c>
      <c r="AJ102" s="140">
        <f t="shared" si="82"/>
        <v>5.9225131121774235E-3</v>
      </c>
      <c r="AK102" s="139">
        <f t="shared" si="82"/>
        <v>7.9881619982374874E-4</v>
      </c>
      <c r="AL102" s="139">
        <f t="shared" si="82"/>
        <v>-1.1669295650372952E-4</v>
      </c>
      <c r="AM102" s="139">
        <f t="shared" si="82"/>
        <v>1.0855230405764295E-3</v>
      </c>
      <c r="AN102" s="141">
        <f t="shared" si="82"/>
        <v>3.089565216826171E-3</v>
      </c>
      <c r="AO102" s="139">
        <f t="shared" si="82"/>
        <v>2.6524756761190288E-2</v>
      </c>
      <c r="AP102" s="139">
        <f t="shared" si="82"/>
        <v>5.3125899605203711E-2</v>
      </c>
      <c r="AQ102" s="139">
        <f t="shared" si="82"/>
        <v>0.26825166352141899</v>
      </c>
      <c r="AR102" s="139">
        <f t="shared" si="82"/>
        <v>0.59247590558966479</v>
      </c>
      <c r="AS102" s="139">
        <f t="shared" si="82"/>
        <v>2.9213915048869277</v>
      </c>
      <c r="AT102" s="139">
        <f t="shared" si="82"/>
        <v>1.22809225818948</v>
      </c>
      <c r="AU102" s="139">
        <f t="shared" si="82"/>
        <v>0.32942257809062386</v>
      </c>
      <c r="AV102" s="139">
        <f t="shared" si="82"/>
        <v>2.0379126155089251E-2</v>
      </c>
      <c r="AW102" s="139">
        <f t="shared" si="82"/>
        <v>1.0071892884701669E-2</v>
      </c>
      <c r="AX102" s="139">
        <f t="shared" si="82"/>
        <v>9.8250839456573744E-2</v>
      </c>
      <c r="AY102" s="139">
        <f t="shared" si="82"/>
        <v>90.514837013715805</v>
      </c>
      <c r="AZ102" s="139">
        <f t="shared" si="82"/>
        <v>13680.026166040958</v>
      </c>
      <c r="BA102" s="139">
        <f t="shared" si="82"/>
        <v>1.7208328775142459</v>
      </c>
      <c r="BB102" s="139">
        <f t="shared" si="82"/>
        <v>0.59024981728561932</v>
      </c>
      <c r="BC102" s="139">
        <f t="shared" si="82"/>
        <v>0.32907089847261417</v>
      </c>
      <c r="BD102" s="139">
        <f t="shared" si="82"/>
        <v>0.36491871662760167</v>
      </c>
      <c r="BE102" s="139">
        <f t="shared" si="82"/>
        <v>11.091445531952695</v>
      </c>
      <c r="BF102" s="141">
        <f t="shared" si="82"/>
        <v>18.802822459671269</v>
      </c>
      <c r="BG102" s="139">
        <f t="shared" si="82"/>
        <v>0.13782240299590109</v>
      </c>
      <c r="BH102" s="139">
        <f t="shared" si="82"/>
        <v>3.4827712577064747E-2</v>
      </c>
      <c r="BI102" s="139">
        <f t="shared" si="82"/>
        <v>0.19348067323397031</v>
      </c>
      <c r="BJ102" s="139">
        <f t="shared" si="82"/>
        <v>8.8010167742024373E-2</v>
      </c>
      <c r="BK102" s="139">
        <f t="shared" si="82"/>
        <v>1.807898615060324</v>
      </c>
      <c r="BL102" s="139">
        <f t="shared" si="82"/>
        <v>1.1879855847184078</v>
      </c>
      <c r="BM102" s="139">
        <f>BM81/(BM95*BM97)</f>
        <v>1.6165244895234247E-2</v>
      </c>
      <c r="BN102" s="139">
        <f t="shared" si="82"/>
        <v>1.6162286080279521E-2</v>
      </c>
      <c r="BO102" s="139">
        <f t="shared" si="82"/>
        <v>2.1346458086952411E-3</v>
      </c>
      <c r="BP102" s="139">
        <f t="shared" si="82"/>
        <v>2.345119252477186E-3</v>
      </c>
      <c r="BQ102" s="139">
        <f t="shared" si="82"/>
        <v>2.6783187443469369E-2</v>
      </c>
      <c r="BR102" s="139">
        <f t="shared" si="82"/>
        <v>9.3957430041102338E-2</v>
      </c>
      <c r="BS102" s="139">
        <f t="shared" si="82"/>
        <v>9.5930655253440023E-2</v>
      </c>
      <c r="BT102" s="139">
        <f t="shared" si="82"/>
        <v>0.35431975095217627</v>
      </c>
      <c r="BU102" s="140">
        <f t="shared" si="82"/>
        <v>9.2117032033123686E-2</v>
      </c>
      <c r="BV102" s="139">
        <f t="shared" si="82"/>
        <v>1.0240488550350888E-3</v>
      </c>
      <c r="BW102" s="139">
        <f t="shared" si="82"/>
        <v>-2.9136384733175721E-5</v>
      </c>
      <c r="BX102" s="139">
        <f t="shared" ref="BX102:CG102" si="83">BX81/(BX95*BX97)</f>
        <v>-1.3872606937107083E-4</v>
      </c>
      <c r="BY102" s="139">
        <f t="shared" si="83"/>
        <v>-5.64965895051888E-5</v>
      </c>
      <c r="BZ102" s="139">
        <f t="shared" si="83"/>
        <v>-1.258147373515891E-4</v>
      </c>
      <c r="CA102" s="139">
        <f t="shared" si="83"/>
        <v>5.4184025743134216E-3</v>
      </c>
      <c r="CB102" s="139">
        <f t="shared" si="83"/>
        <v>3.6195787482638281E-3</v>
      </c>
      <c r="CC102" s="139">
        <f t="shared" si="83"/>
        <v>1.4665645023029959E-3</v>
      </c>
      <c r="CD102" s="139">
        <f t="shared" si="83"/>
        <v>0.14214996842779398</v>
      </c>
      <c r="CE102" s="139">
        <f t="shared" si="83"/>
        <v>9.6585439533881018E-2</v>
      </c>
      <c r="CF102" s="139">
        <f t="shared" si="83"/>
        <v>0.15022486641265859</v>
      </c>
      <c r="CG102" s="139">
        <f t="shared" si="83"/>
        <v>0.61177036518291938</v>
      </c>
      <c r="CH102" s="139">
        <f t="shared" ref="CH102:CS102" si="84">CH81/(CH95*CH97)</f>
        <v>6.5341837725109889E-2</v>
      </c>
      <c r="CI102" s="139">
        <f t="shared" si="84"/>
        <v>6.0719805866645431E-2</v>
      </c>
      <c r="CJ102" s="139">
        <f t="shared" si="84"/>
        <v>3.5829972504574308E-2</v>
      </c>
      <c r="CK102" s="139">
        <f t="shared" si="84"/>
        <v>1.6949791653402009</v>
      </c>
      <c r="CL102" s="139">
        <f t="shared" ref="CL102" si="85">CL81/(CL95*CL97)</f>
        <v>4.5924225491052526E-4</v>
      </c>
      <c r="CM102" s="139">
        <f t="shared" ref="CM102" si="86">CM81/(CM95*CM97)</f>
        <v>2.1782319339083123</v>
      </c>
      <c r="CN102" s="139">
        <f t="shared" ref="CN102:CR102" si="87">CN81/(CN95*CN97)</f>
        <v>1.1270759441177166E-2</v>
      </c>
      <c r="CO102" s="139">
        <f t="shared" si="87"/>
        <v>1.4774744361583485E-2</v>
      </c>
      <c r="CP102" s="139">
        <f t="shared" ref="CP102:CQ102" si="88">CP81/(CP95*CP97)</f>
        <v>3.4723836670573591E-2</v>
      </c>
      <c r="CQ102" s="139">
        <f t="shared" si="88"/>
        <v>2.2399506898246491E-2</v>
      </c>
      <c r="CR102" s="139">
        <f t="shared" si="87"/>
        <v>3.1104584787558808E-3</v>
      </c>
      <c r="CS102" s="139">
        <f t="shared" si="84"/>
        <v>1.5011283236406338E-3</v>
      </c>
      <c r="CT102" s="104" t="s">
        <v>88</v>
      </c>
      <c r="CU102" s="139">
        <f>MAX(C102:CE102)</f>
        <v>13680.026166040958</v>
      </c>
      <c r="CV102" s="139">
        <f>MIN(C102:CE102)</f>
        <v>-1.3872606937107083E-4</v>
      </c>
      <c r="CW102" s="139">
        <f>AVERAGE(C102:CE102)</f>
        <v>249.72285975308617</v>
      </c>
      <c r="CX102" s="83">
        <f t="shared" si="64"/>
        <v>0</v>
      </c>
      <c r="CY102" s="36" t="s">
        <v>198</v>
      </c>
      <c r="DB102"/>
      <c r="DC102"/>
      <c r="DD102"/>
      <c r="DE102"/>
      <c r="DF102"/>
      <c r="DG102"/>
      <c r="DH102"/>
      <c r="DI102"/>
      <c r="DJ102"/>
      <c r="DK102"/>
    </row>
    <row r="103" spans="1:115" ht="37.5" x14ac:dyDescent="0.3">
      <c r="A103" s="98" t="s">
        <v>110</v>
      </c>
      <c r="B103" s="142"/>
      <c r="C103" s="142">
        <f t="shared" ref="C103:AB103" si="89">C102</f>
        <v>1.9015934492067574</v>
      </c>
      <c r="D103" s="142">
        <f t="shared" si="89"/>
        <v>7.0063970252960864E-2</v>
      </c>
      <c r="E103" s="142">
        <f t="shared" si="89"/>
        <v>0.13627725311322889</v>
      </c>
      <c r="F103" s="142">
        <f t="shared" si="89"/>
        <v>0.18695636243015651</v>
      </c>
      <c r="G103" s="142">
        <f t="shared" si="89"/>
        <v>0.35936313680153065</v>
      </c>
      <c r="H103" s="142">
        <f t="shared" si="89"/>
        <v>1.7980410106083642</v>
      </c>
      <c r="I103" s="142">
        <f t="shared" si="89"/>
        <v>0.7120555166603304</v>
      </c>
      <c r="J103" s="142">
        <f t="shared" si="89"/>
        <v>9.8546253032323422E-2</v>
      </c>
      <c r="K103" s="142">
        <f t="shared" si="89"/>
        <v>0.10436106847372374</v>
      </c>
      <c r="L103" s="142">
        <f t="shared" si="89"/>
        <v>2.2815800688198942</v>
      </c>
      <c r="M103" s="142">
        <f t="shared" si="89"/>
        <v>502.58781644467217</v>
      </c>
      <c r="N103" s="142">
        <f t="shared" si="89"/>
        <v>73.612202629867781</v>
      </c>
      <c r="O103" s="142">
        <f t="shared" si="89"/>
        <v>5812.9953123035439</v>
      </c>
      <c r="P103" s="142">
        <f t="shared" si="89"/>
        <v>0.56298173101179327</v>
      </c>
      <c r="Q103" s="142">
        <f t="shared" si="89"/>
        <v>0.20406698319736022</v>
      </c>
      <c r="R103" s="142">
        <f t="shared" si="89"/>
        <v>1.5066137644642315</v>
      </c>
      <c r="S103" s="142">
        <f t="shared" si="89"/>
        <v>5.8153672227060652E-2</v>
      </c>
      <c r="T103" s="142">
        <f t="shared" si="89"/>
        <v>9.6230224505379519E-2</v>
      </c>
      <c r="U103" s="143">
        <f t="shared" si="89"/>
        <v>2.8704413051808407E-3</v>
      </c>
      <c r="V103" s="142">
        <f t="shared" si="89"/>
        <v>6.4299927779014748E-3</v>
      </c>
      <c r="W103" s="142">
        <f t="shared" si="89"/>
        <v>7.6094202359240355E-4</v>
      </c>
      <c r="X103" s="142">
        <f t="shared" si="89"/>
        <v>3.7261099907239638E-3</v>
      </c>
      <c r="Y103" s="142">
        <f t="shared" si="89"/>
        <v>2.4385550019969799E-2</v>
      </c>
      <c r="Z103" s="143">
        <f t="shared" si="89"/>
        <v>9.3399299495179289</v>
      </c>
      <c r="AA103" s="142">
        <f t="shared" si="89"/>
        <v>4.4778036311732414</v>
      </c>
      <c r="AB103" s="142">
        <f t="shared" si="89"/>
        <v>0.15580293405260878</v>
      </c>
      <c r="AC103" s="143">
        <f t="shared" ref="AC103:BH103" si="90">AC102</f>
        <v>1.8910751373919277E-2</v>
      </c>
      <c r="AD103" s="142">
        <f t="shared" si="90"/>
        <v>1.9099955742162655E-3</v>
      </c>
      <c r="AE103" s="142">
        <f t="shared" si="90"/>
        <v>4.8350767005143273E-4</v>
      </c>
      <c r="AF103" s="142">
        <f t="shared" si="90"/>
        <v>5.946385680223115E-3</v>
      </c>
      <c r="AG103" s="143">
        <f t="shared" si="90"/>
        <v>0.14918757432801874</v>
      </c>
      <c r="AH103" s="142">
        <f t="shared" si="90"/>
        <v>0.20514319203954723</v>
      </c>
      <c r="AI103" s="142">
        <f t="shared" si="90"/>
        <v>0.48716935665047911</v>
      </c>
      <c r="AJ103" s="143">
        <f t="shared" si="90"/>
        <v>5.9225131121774235E-3</v>
      </c>
      <c r="AK103" s="142">
        <f t="shared" si="90"/>
        <v>7.9881619982374874E-4</v>
      </c>
      <c r="AL103" s="142">
        <f t="shared" si="90"/>
        <v>-1.1669295650372952E-4</v>
      </c>
      <c r="AM103" s="142">
        <f t="shared" si="90"/>
        <v>1.0855230405764295E-3</v>
      </c>
      <c r="AN103" s="144">
        <f t="shared" si="90"/>
        <v>3.089565216826171E-3</v>
      </c>
      <c r="AO103" s="142">
        <f t="shared" si="90"/>
        <v>2.6524756761190288E-2</v>
      </c>
      <c r="AP103" s="142">
        <f t="shared" si="90"/>
        <v>5.3125899605203711E-2</v>
      </c>
      <c r="AQ103" s="142">
        <f t="shared" si="90"/>
        <v>0.26825166352141899</v>
      </c>
      <c r="AR103" s="142">
        <f t="shared" si="90"/>
        <v>0.59247590558966479</v>
      </c>
      <c r="AS103" s="142">
        <f t="shared" si="90"/>
        <v>2.9213915048869277</v>
      </c>
      <c r="AT103" s="142">
        <f t="shared" si="90"/>
        <v>1.22809225818948</v>
      </c>
      <c r="AU103" s="142">
        <f t="shared" si="90"/>
        <v>0.32942257809062386</v>
      </c>
      <c r="AV103" s="142">
        <f t="shared" si="90"/>
        <v>2.0379126155089251E-2</v>
      </c>
      <c r="AW103" s="142">
        <f t="shared" si="90"/>
        <v>1.0071892884701669E-2</v>
      </c>
      <c r="AX103" s="142">
        <f t="shared" si="90"/>
        <v>9.8250839456573744E-2</v>
      </c>
      <c r="AY103" s="142">
        <f t="shared" si="90"/>
        <v>90.514837013715805</v>
      </c>
      <c r="AZ103" s="142">
        <f t="shared" si="90"/>
        <v>13680.026166040958</v>
      </c>
      <c r="BA103" s="142">
        <f t="shared" si="90"/>
        <v>1.7208328775142459</v>
      </c>
      <c r="BB103" s="142">
        <f t="shared" si="90"/>
        <v>0.59024981728561932</v>
      </c>
      <c r="BC103" s="142">
        <f t="shared" si="90"/>
        <v>0.32907089847261417</v>
      </c>
      <c r="BD103" s="142">
        <f t="shared" si="90"/>
        <v>0.36491871662760167</v>
      </c>
      <c r="BE103" s="142">
        <f t="shared" si="90"/>
        <v>11.091445531952695</v>
      </c>
      <c r="BF103" s="144">
        <f t="shared" si="90"/>
        <v>18.802822459671269</v>
      </c>
      <c r="BG103" s="142">
        <f t="shared" si="90"/>
        <v>0.13782240299590109</v>
      </c>
      <c r="BH103" s="142">
        <f t="shared" si="90"/>
        <v>3.4827712577064747E-2</v>
      </c>
      <c r="BI103" s="142">
        <f t="shared" ref="BI103:CG103" si="91">BI102</f>
        <v>0.19348067323397031</v>
      </c>
      <c r="BJ103" s="142">
        <f t="shared" si="91"/>
        <v>8.8010167742024373E-2</v>
      </c>
      <c r="BK103" s="142">
        <f t="shared" si="91"/>
        <v>1.807898615060324</v>
      </c>
      <c r="BL103" s="142">
        <f t="shared" si="91"/>
        <v>1.1879855847184078</v>
      </c>
      <c r="BM103" s="142">
        <f t="shared" si="91"/>
        <v>1.6165244895234247E-2</v>
      </c>
      <c r="BN103" s="142">
        <f t="shared" si="91"/>
        <v>1.6162286080279521E-2</v>
      </c>
      <c r="BO103" s="142">
        <f t="shared" si="91"/>
        <v>2.1346458086952411E-3</v>
      </c>
      <c r="BP103" s="142">
        <f t="shared" si="91"/>
        <v>2.345119252477186E-3</v>
      </c>
      <c r="BQ103" s="142">
        <f t="shared" si="91"/>
        <v>2.6783187443469369E-2</v>
      </c>
      <c r="BR103" s="142">
        <f t="shared" si="91"/>
        <v>9.3957430041102338E-2</v>
      </c>
      <c r="BS103" s="142">
        <f t="shared" si="91"/>
        <v>9.5930655253440023E-2</v>
      </c>
      <c r="BT103" s="142">
        <f t="shared" si="91"/>
        <v>0.35431975095217627</v>
      </c>
      <c r="BU103" s="143">
        <f t="shared" si="91"/>
        <v>9.2117032033123686E-2</v>
      </c>
      <c r="BV103" s="142">
        <f t="shared" si="91"/>
        <v>1.0240488550350888E-3</v>
      </c>
      <c r="BW103" s="142">
        <f t="shared" si="91"/>
        <v>-2.9136384733175721E-5</v>
      </c>
      <c r="BX103" s="142">
        <f t="shared" si="91"/>
        <v>-1.3872606937107083E-4</v>
      </c>
      <c r="BY103" s="142">
        <f t="shared" si="91"/>
        <v>-5.64965895051888E-5</v>
      </c>
      <c r="BZ103" s="142">
        <f t="shared" si="91"/>
        <v>-1.258147373515891E-4</v>
      </c>
      <c r="CA103" s="142">
        <f t="shared" si="91"/>
        <v>5.4184025743134216E-3</v>
      </c>
      <c r="CB103" s="142">
        <f t="shared" si="91"/>
        <v>3.6195787482638281E-3</v>
      </c>
      <c r="CC103" s="142">
        <f t="shared" si="91"/>
        <v>1.4665645023029959E-3</v>
      </c>
      <c r="CD103" s="142">
        <f t="shared" si="91"/>
        <v>0.14214996842779398</v>
      </c>
      <c r="CE103" s="142">
        <f t="shared" si="91"/>
        <v>9.6585439533881018E-2</v>
      </c>
      <c r="CF103" s="142">
        <f t="shared" si="91"/>
        <v>0.15022486641265859</v>
      </c>
      <c r="CG103" s="142">
        <f t="shared" si="91"/>
        <v>0.61177036518291938</v>
      </c>
      <c r="CH103" s="142">
        <f t="shared" ref="CH103:CS103" si="92">CH102</f>
        <v>6.5341837725109889E-2</v>
      </c>
      <c r="CI103" s="142">
        <f t="shared" si="92"/>
        <v>6.0719805866645431E-2</v>
      </c>
      <c r="CJ103" s="142">
        <f t="shared" si="92"/>
        <v>3.5829972504574308E-2</v>
      </c>
      <c r="CK103" s="142">
        <f t="shared" si="92"/>
        <v>1.6949791653402009</v>
      </c>
      <c r="CL103" s="142">
        <f t="shared" ref="CL103" si="93">CL102</f>
        <v>4.5924225491052526E-4</v>
      </c>
      <c r="CM103" s="142">
        <f t="shared" ref="CM103" si="94">CM102</f>
        <v>2.1782319339083123</v>
      </c>
      <c r="CN103" s="142">
        <f t="shared" ref="CN103:CR103" si="95">CN102</f>
        <v>1.1270759441177166E-2</v>
      </c>
      <c r="CO103" s="142">
        <f t="shared" si="95"/>
        <v>1.4774744361583485E-2</v>
      </c>
      <c r="CP103" s="142">
        <f t="shared" ref="CP103:CQ103" si="96">CP102</f>
        <v>3.4723836670573591E-2</v>
      </c>
      <c r="CQ103" s="142">
        <f t="shared" si="96"/>
        <v>2.2399506898246491E-2</v>
      </c>
      <c r="CR103" s="142">
        <f t="shared" si="95"/>
        <v>3.1104584787558808E-3</v>
      </c>
      <c r="CS103" s="142">
        <f t="shared" si="92"/>
        <v>1.5011283236406338E-3</v>
      </c>
      <c r="CT103" s="104" t="s">
        <v>87</v>
      </c>
      <c r="CX103" s="83">
        <f t="shared" si="64"/>
        <v>0</v>
      </c>
      <c r="CY103" s="36" t="s">
        <v>198</v>
      </c>
      <c r="DB103"/>
      <c r="DC103"/>
      <c r="DD103"/>
      <c r="DE103"/>
      <c r="DF103"/>
      <c r="DG103"/>
      <c r="DH103"/>
      <c r="DI103"/>
      <c r="DJ103"/>
      <c r="DK103"/>
    </row>
    <row r="104" spans="1:115" ht="37.5" x14ac:dyDescent="0.3">
      <c r="A104" s="104" t="s">
        <v>154</v>
      </c>
      <c r="B104" s="145"/>
      <c r="C104" s="145">
        <f t="shared" ref="C104:AH104" si="97">IF(C103&gt;$B$116,1,0)</f>
        <v>1</v>
      </c>
      <c r="D104" s="145">
        <f t="shared" si="97"/>
        <v>0</v>
      </c>
      <c r="E104" s="145">
        <f t="shared" si="97"/>
        <v>0</v>
      </c>
      <c r="F104" s="145">
        <f t="shared" si="97"/>
        <v>0</v>
      </c>
      <c r="G104" s="145">
        <f t="shared" si="97"/>
        <v>1</v>
      </c>
      <c r="H104" s="145">
        <f t="shared" si="97"/>
        <v>1</v>
      </c>
      <c r="I104" s="145">
        <f t="shared" si="97"/>
        <v>1</v>
      </c>
      <c r="J104" s="145">
        <f t="shared" si="97"/>
        <v>0</v>
      </c>
      <c r="K104" s="145">
        <f t="shared" si="97"/>
        <v>0</v>
      </c>
      <c r="L104" s="145">
        <f t="shared" si="97"/>
        <v>1</v>
      </c>
      <c r="M104" s="145">
        <f t="shared" si="97"/>
        <v>1</v>
      </c>
      <c r="N104" s="145">
        <f t="shared" si="97"/>
        <v>1</v>
      </c>
      <c r="O104" s="145">
        <f t="shared" si="97"/>
        <v>1</v>
      </c>
      <c r="P104" s="145">
        <f t="shared" si="97"/>
        <v>1</v>
      </c>
      <c r="Q104" s="145">
        <f t="shared" si="97"/>
        <v>1</v>
      </c>
      <c r="R104" s="145">
        <f t="shared" si="97"/>
        <v>1</v>
      </c>
      <c r="S104" s="145">
        <f t="shared" si="97"/>
        <v>0</v>
      </c>
      <c r="T104" s="145">
        <f t="shared" si="97"/>
        <v>0</v>
      </c>
      <c r="U104" s="145">
        <f t="shared" si="97"/>
        <v>0</v>
      </c>
      <c r="V104" s="145">
        <f t="shared" si="97"/>
        <v>0</v>
      </c>
      <c r="W104" s="145">
        <f t="shared" si="97"/>
        <v>0</v>
      </c>
      <c r="X104" s="145">
        <f t="shared" si="97"/>
        <v>0</v>
      </c>
      <c r="Y104" s="145">
        <f t="shared" si="97"/>
        <v>0</v>
      </c>
      <c r="Z104" s="145">
        <f t="shared" si="97"/>
        <v>1</v>
      </c>
      <c r="AA104" s="145">
        <f t="shared" si="97"/>
        <v>1</v>
      </c>
      <c r="AB104" s="145">
        <f t="shared" si="97"/>
        <v>0</v>
      </c>
      <c r="AC104" s="145">
        <f t="shared" si="97"/>
        <v>0</v>
      </c>
      <c r="AD104" s="145">
        <f t="shared" si="97"/>
        <v>0</v>
      </c>
      <c r="AE104" s="145">
        <f t="shared" si="97"/>
        <v>0</v>
      </c>
      <c r="AF104" s="145">
        <f t="shared" si="97"/>
        <v>0</v>
      </c>
      <c r="AG104" s="145">
        <f t="shared" si="97"/>
        <v>0</v>
      </c>
      <c r="AH104" s="145">
        <f t="shared" si="97"/>
        <v>1</v>
      </c>
      <c r="AI104" s="145">
        <f t="shared" ref="AI104:BN104" si="98">IF(AI103&gt;$B$116,1,0)</f>
        <v>1</v>
      </c>
      <c r="AJ104" s="145">
        <f t="shared" si="98"/>
        <v>0</v>
      </c>
      <c r="AK104" s="145">
        <f t="shared" si="98"/>
        <v>0</v>
      </c>
      <c r="AL104" s="145">
        <f t="shared" si="98"/>
        <v>0</v>
      </c>
      <c r="AM104" s="145">
        <f t="shared" si="98"/>
        <v>0</v>
      </c>
      <c r="AN104" s="145">
        <f t="shared" si="98"/>
        <v>0</v>
      </c>
      <c r="AO104" s="145">
        <f t="shared" si="98"/>
        <v>0</v>
      </c>
      <c r="AP104" s="145">
        <f t="shared" si="98"/>
        <v>0</v>
      </c>
      <c r="AQ104" s="145">
        <f t="shared" si="98"/>
        <v>1</v>
      </c>
      <c r="AR104" s="145">
        <f t="shared" si="98"/>
        <v>1</v>
      </c>
      <c r="AS104" s="145">
        <f t="shared" si="98"/>
        <v>1</v>
      </c>
      <c r="AT104" s="145">
        <f t="shared" si="98"/>
        <v>1</v>
      </c>
      <c r="AU104" s="145">
        <f t="shared" si="98"/>
        <v>1</v>
      </c>
      <c r="AV104" s="145">
        <f t="shared" si="98"/>
        <v>0</v>
      </c>
      <c r="AW104" s="145">
        <f t="shared" si="98"/>
        <v>0</v>
      </c>
      <c r="AX104" s="145">
        <f t="shared" si="98"/>
        <v>0</v>
      </c>
      <c r="AY104" s="145">
        <f t="shared" si="98"/>
        <v>1</v>
      </c>
      <c r="AZ104" s="145">
        <f t="shared" si="98"/>
        <v>1</v>
      </c>
      <c r="BA104" s="145">
        <f t="shared" si="98"/>
        <v>1</v>
      </c>
      <c r="BB104" s="145">
        <f t="shared" si="98"/>
        <v>1</v>
      </c>
      <c r="BC104" s="145">
        <f t="shared" si="98"/>
        <v>1</v>
      </c>
      <c r="BD104" s="145">
        <f t="shared" si="98"/>
        <v>1</v>
      </c>
      <c r="BE104" s="145">
        <f t="shared" si="98"/>
        <v>1</v>
      </c>
      <c r="BF104" s="145">
        <f t="shared" si="98"/>
        <v>1</v>
      </c>
      <c r="BG104" s="145">
        <f t="shared" si="98"/>
        <v>0</v>
      </c>
      <c r="BH104" s="145">
        <f t="shared" si="98"/>
        <v>0</v>
      </c>
      <c r="BI104" s="145">
        <f t="shared" si="98"/>
        <v>1</v>
      </c>
      <c r="BJ104" s="145">
        <f t="shared" si="98"/>
        <v>0</v>
      </c>
      <c r="BK104" s="145">
        <f t="shared" si="98"/>
        <v>1</v>
      </c>
      <c r="BL104" s="145">
        <f t="shared" si="98"/>
        <v>1</v>
      </c>
      <c r="BM104" s="145">
        <f t="shared" si="98"/>
        <v>0</v>
      </c>
      <c r="BN104" s="145">
        <f t="shared" si="98"/>
        <v>0</v>
      </c>
      <c r="BO104" s="145">
        <f t="shared" ref="BO104:CG104" si="99">IF(BO103&gt;$B$116,1,0)</f>
        <v>0</v>
      </c>
      <c r="BP104" s="145">
        <f t="shared" si="99"/>
        <v>0</v>
      </c>
      <c r="BQ104" s="145">
        <f t="shared" si="99"/>
        <v>0</v>
      </c>
      <c r="BR104" s="145">
        <f t="shared" si="99"/>
        <v>0</v>
      </c>
      <c r="BS104" s="145">
        <f t="shared" si="99"/>
        <v>0</v>
      </c>
      <c r="BT104" s="145">
        <f t="shared" si="99"/>
        <v>1</v>
      </c>
      <c r="BU104" s="145">
        <f t="shared" si="99"/>
        <v>0</v>
      </c>
      <c r="BV104" s="145">
        <f t="shared" si="99"/>
        <v>0</v>
      </c>
      <c r="BW104" s="145">
        <f t="shared" si="99"/>
        <v>0</v>
      </c>
      <c r="BX104" s="145">
        <f t="shared" si="99"/>
        <v>0</v>
      </c>
      <c r="BY104" s="145">
        <f t="shared" si="99"/>
        <v>0</v>
      </c>
      <c r="BZ104" s="145">
        <f t="shared" si="99"/>
        <v>0</v>
      </c>
      <c r="CA104" s="145">
        <f t="shared" si="99"/>
        <v>0</v>
      </c>
      <c r="CB104" s="145">
        <f t="shared" si="99"/>
        <v>0</v>
      </c>
      <c r="CC104" s="145">
        <f t="shared" si="99"/>
        <v>0</v>
      </c>
      <c r="CD104" s="145">
        <f t="shared" si="99"/>
        <v>0</v>
      </c>
      <c r="CE104" s="145">
        <f t="shared" si="99"/>
        <v>0</v>
      </c>
      <c r="CF104" s="145">
        <f t="shared" si="99"/>
        <v>0</v>
      </c>
      <c r="CG104" s="145">
        <f t="shared" si="99"/>
        <v>1</v>
      </c>
      <c r="CH104" s="145">
        <f t="shared" ref="CH104:CS104" si="100">IF(CH103&gt;$B$116,1,0)</f>
        <v>0</v>
      </c>
      <c r="CI104" s="145">
        <f t="shared" si="100"/>
        <v>0</v>
      </c>
      <c r="CJ104" s="145">
        <f t="shared" si="100"/>
        <v>0</v>
      </c>
      <c r="CK104" s="145">
        <f t="shared" si="100"/>
        <v>1</v>
      </c>
      <c r="CL104" s="145">
        <f t="shared" ref="CL104" si="101">IF(CL103&gt;$B$116,1,0)</f>
        <v>0</v>
      </c>
      <c r="CM104" s="145">
        <f t="shared" ref="CM104" si="102">IF(CM103&gt;$B$116,1,0)</f>
        <v>1</v>
      </c>
      <c r="CN104" s="145">
        <f t="shared" ref="CN104:CR104" si="103">IF(CN103&gt;$B$116,1,0)</f>
        <v>0</v>
      </c>
      <c r="CO104" s="145">
        <f t="shared" si="103"/>
        <v>0</v>
      </c>
      <c r="CP104" s="145">
        <f t="shared" ref="CP104:CQ104" si="104">IF(CP103&gt;$B$116,1,0)</f>
        <v>0</v>
      </c>
      <c r="CQ104" s="145">
        <f t="shared" si="104"/>
        <v>0</v>
      </c>
      <c r="CR104" s="145">
        <f t="shared" si="103"/>
        <v>0</v>
      </c>
      <c r="CS104" s="145">
        <f t="shared" si="100"/>
        <v>0</v>
      </c>
      <c r="CT104" s="104" t="s">
        <v>91</v>
      </c>
      <c r="CX104" s="83">
        <f t="shared" si="64"/>
        <v>1</v>
      </c>
      <c r="CY104" s="36" t="s">
        <v>198</v>
      </c>
      <c r="DB104"/>
      <c r="DC104"/>
      <c r="DD104"/>
      <c r="DE104"/>
      <c r="DF104"/>
      <c r="DG104"/>
      <c r="DH104"/>
      <c r="DI104"/>
      <c r="DJ104"/>
      <c r="DK104"/>
    </row>
    <row r="105" spans="1:115" ht="37.5" x14ac:dyDescent="0.3">
      <c r="A105" s="98" t="s">
        <v>92</v>
      </c>
      <c r="B105" s="13"/>
      <c r="C105" s="13">
        <f t="shared" ref="C105:Z105" si="105">C86</f>
        <v>0.99493119862330093</v>
      </c>
      <c r="D105" s="13">
        <f t="shared" si="105"/>
        <v>0.92184425702149064</v>
      </c>
      <c r="E105" s="13">
        <f t="shared" si="105"/>
        <v>0.86830676306476717</v>
      </c>
      <c r="F105" s="13">
        <f t="shared" si="105"/>
        <v>0.8985433946680943</v>
      </c>
      <c r="G105" s="13">
        <f t="shared" si="105"/>
        <v>0.96364780543967099</v>
      </c>
      <c r="H105" s="13">
        <f t="shared" si="105"/>
        <v>0.95262536086180738</v>
      </c>
      <c r="I105" s="13">
        <f t="shared" si="105"/>
        <v>0.95672211664722984</v>
      </c>
      <c r="J105" s="13">
        <f t="shared" si="105"/>
        <v>0.69346252826623422</v>
      </c>
      <c r="K105" s="13">
        <f t="shared" si="105"/>
        <v>0.81336154580597053</v>
      </c>
      <c r="L105" s="13">
        <f t="shared" si="105"/>
        <v>0.9720880130975359</v>
      </c>
      <c r="M105" s="13">
        <f t="shared" si="105"/>
        <v>0.97581139013648932</v>
      </c>
      <c r="N105" s="13">
        <f t="shared" si="105"/>
        <v>0.98964039767012513</v>
      </c>
      <c r="O105" s="13">
        <f t="shared" si="105"/>
        <v>0.9916109271799417</v>
      </c>
      <c r="P105" s="13">
        <f t="shared" si="105"/>
        <v>0.94231778835641755</v>
      </c>
      <c r="Q105" s="13">
        <f t="shared" si="105"/>
        <v>0.87758961743798725</v>
      </c>
      <c r="R105" s="13">
        <f t="shared" si="105"/>
        <v>0.92962638995169455</v>
      </c>
      <c r="S105" s="13">
        <f t="shared" si="105"/>
        <v>0.93734653666525003</v>
      </c>
      <c r="T105" s="13">
        <f t="shared" si="105"/>
        <v>0.85389701644570459</v>
      </c>
      <c r="U105" s="17">
        <f t="shared" si="105"/>
        <v>4.4959109347696598E-2</v>
      </c>
      <c r="V105" s="13">
        <f t="shared" si="105"/>
        <v>0.83937751228349877</v>
      </c>
      <c r="W105" s="13">
        <f t="shared" si="105"/>
        <v>8.1137070983420337E-2</v>
      </c>
      <c r="X105" s="13">
        <f t="shared" si="105"/>
        <v>0.21692543910125781</v>
      </c>
      <c r="Y105" s="13">
        <f t="shared" si="105"/>
        <v>0.70729099109574944</v>
      </c>
      <c r="Z105" s="17">
        <f t="shared" si="105"/>
        <v>0.97002240121355088</v>
      </c>
      <c r="AA105" s="13">
        <f t="shared" ref="AA105:BY105" si="106">AA86</f>
        <v>0.96690479661684303</v>
      </c>
      <c r="AB105" s="13">
        <f t="shared" si="106"/>
        <v>0.94710337915653442</v>
      </c>
      <c r="AC105" s="17">
        <f t="shared" si="106"/>
        <v>0.66491005078689469</v>
      </c>
      <c r="AD105" s="13">
        <f t="shared" si="106"/>
        <v>9.3385548803242863E-3</v>
      </c>
      <c r="AE105" s="13">
        <f t="shared" si="106"/>
        <v>0.41172767227576701</v>
      </c>
      <c r="AF105" s="13">
        <f t="shared" si="106"/>
        <v>0.87128558902462638</v>
      </c>
      <c r="AG105" s="17">
        <f t="shared" si="106"/>
        <v>0.93310314103731773</v>
      </c>
      <c r="AH105" s="13">
        <f t="shared" si="106"/>
        <v>0.97194652336486731</v>
      </c>
      <c r="AI105" s="13">
        <f t="shared" si="106"/>
        <v>0.97489166226504165</v>
      </c>
      <c r="AJ105" s="17">
        <f t="shared" si="106"/>
        <v>0.73916333600290052</v>
      </c>
      <c r="AK105" s="13">
        <f t="shared" si="106"/>
        <v>9.5937816619500009E-3</v>
      </c>
      <c r="AL105" s="13">
        <f t="shared" si="106"/>
        <v>0.81103649117350363</v>
      </c>
      <c r="AM105" s="13">
        <f t="shared" si="106"/>
        <v>9.2209374292712587E-2</v>
      </c>
      <c r="AN105" s="14">
        <f t="shared" si="106"/>
        <v>0.65690141309317429</v>
      </c>
      <c r="AO105" s="13">
        <f t="shared" si="106"/>
        <v>0.85783262083059653</v>
      </c>
      <c r="AP105" s="13">
        <f t="shared" si="106"/>
        <v>0.84465169470357571</v>
      </c>
      <c r="AQ105" s="13">
        <f t="shared" si="106"/>
        <v>0.86988125999999999</v>
      </c>
      <c r="AR105" s="13">
        <f t="shared" si="106"/>
        <v>0.86805521414276721</v>
      </c>
      <c r="AS105" s="13">
        <f t="shared" si="106"/>
        <v>0.98412039805767837</v>
      </c>
      <c r="AT105" s="13">
        <f t="shared" si="106"/>
        <v>0.93080540539273315</v>
      </c>
      <c r="AU105" s="13">
        <f t="shared" si="106"/>
        <v>0.92657072454467715</v>
      </c>
      <c r="AV105" s="13">
        <f t="shared" si="106"/>
        <v>0.50271809366901721</v>
      </c>
      <c r="AW105" s="13">
        <f t="shared" si="106"/>
        <v>0.67366225223986831</v>
      </c>
      <c r="AX105" s="13">
        <f t="shared" si="106"/>
        <v>0.8454544364681813</v>
      </c>
      <c r="AY105" s="13">
        <f t="shared" si="106"/>
        <v>0.94261761505047592</v>
      </c>
      <c r="AZ105" s="13">
        <f t="shared" si="106"/>
        <v>0.98375491544682281</v>
      </c>
      <c r="BA105" s="13">
        <f t="shared" si="106"/>
        <v>0.97658979502895849</v>
      </c>
      <c r="BB105" s="13">
        <f t="shared" si="106"/>
        <v>0.96694092363679818</v>
      </c>
      <c r="BC105" s="13">
        <f t="shared" si="106"/>
        <v>0.90946979136802686</v>
      </c>
      <c r="BD105" s="13">
        <f t="shared" si="106"/>
        <v>0.94702229363703105</v>
      </c>
      <c r="BE105" s="13">
        <f t="shared" si="106"/>
        <v>0.98593765582471093</v>
      </c>
      <c r="BF105" s="14">
        <f t="shared" si="106"/>
        <v>0.98100627851533995</v>
      </c>
      <c r="BG105" s="13">
        <f t="shared" si="106"/>
        <v>0.94666351163917839</v>
      </c>
      <c r="BH105" s="13">
        <f t="shared" si="106"/>
        <v>0.91841122729149571</v>
      </c>
      <c r="BI105" s="13">
        <f t="shared" si="106"/>
        <v>0.85781839893255485</v>
      </c>
      <c r="BJ105" s="13">
        <f t="shared" si="106"/>
        <v>0.82345296094117837</v>
      </c>
      <c r="BK105" s="13">
        <f t="shared" si="106"/>
        <v>0.97126886599999995</v>
      </c>
      <c r="BL105" s="13">
        <f t="shared" si="106"/>
        <v>0.97171208838607703</v>
      </c>
      <c r="BM105" s="13">
        <f>BM86</f>
        <v>0.78848133868998405</v>
      </c>
      <c r="BN105" s="13">
        <f t="shared" si="106"/>
        <v>0.78839316247311009</v>
      </c>
      <c r="BO105" s="13">
        <f t="shared" si="106"/>
        <v>4.7019722049955109E-2</v>
      </c>
      <c r="BP105" s="13">
        <f t="shared" si="106"/>
        <v>0.59715915067052838</v>
      </c>
      <c r="BQ105" s="13">
        <f t="shared" si="106"/>
        <v>0.85962374246614914</v>
      </c>
      <c r="BR105" s="13">
        <f t="shared" si="106"/>
        <v>0.92992699999999995</v>
      </c>
      <c r="BS105" s="13">
        <f t="shared" si="106"/>
        <v>0.94023531671999028</v>
      </c>
      <c r="BT105" s="13">
        <f t="shared" si="106"/>
        <v>0.94821281452481287</v>
      </c>
      <c r="BU105" s="17">
        <f t="shared" si="106"/>
        <v>0.94014122294862534</v>
      </c>
      <c r="BV105" s="13">
        <f t="shared" si="106"/>
        <v>0.1576252058769281</v>
      </c>
      <c r="BW105" s="13">
        <f t="shared" si="106"/>
        <v>0.18258357825860261</v>
      </c>
      <c r="BX105" s="13">
        <f t="shared" si="106"/>
        <v>0.1869132005383641</v>
      </c>
      <c r="BY105" s="13">
        <f t="shared" si="106"/>
        <v>0.31135402317045152</v>
      </c>
      <c r="BZ105" s="13">
        <f t="shared" ref="BZ105:CG105" si="107">BZ86</f>
        <v>5.8523649626310147E-2</v>
      </c>
      <c r="CA105" s="13">
        <f t="shared" si="107"/>
        <v>0.37314406480340162</v>
      </c>
      <c r="CB105" s="13">
        <f t="shared" si="107"/>
        <v>0.57959596702354677</v>
      </c>
      <c r="CC105" s="13">
        <f t="shared" si="107"/>
        <v>0.89193143737894853</v>
      </c>
      <c r="CD105" s="13">
        <f t="shared" si="107"/>
        <v>0.95104514981382815</v>
      </c>
      <c r="CE105" s="13">
        <f t="shared" si="107"/>
        <v>0.9244416050369535</v>
      </c>
      <c r="CF105" s="13">
        <f t="shared" si="107"/>
        <v>0.90207084141300464</v>
      </c>
      <c r="CG105" s="13">
        <f t="shared" si="107"/>
        <v>0.92028657906693945</v>
      </c>
      <c r="CH105" s="13">
        <f t="shared" ref="CH105:CS105" si="108">CH86</f>
        <v>0.90286659957878401</v>
      </c>
      <c r="CI105" s="13">
        <f t="shared" si="108"/>
        <v>0.9472958501432146</v>
      </c>
      <c r="CJ105" s="13">
        <f t="shared" si="108"/>
        <v>0.94041983121081973</v>
      </c>
      <c r="CK105" s="13">
        <f t="shared" si="108"/>
        <v>0.9691512470686281</v>
      </c>
      <c r="CL105" s="13">
        <f t="shared" ref="CL105" si="109">CL86</f>
        <v>0.45667822507869821</v>
      </c>
      <c r="CM105" s="13">
        <f t="shared" ref="CM105" si="110">CM86</f>
        <v>0.95334984174290049</v>
      </c>
      <c r="CN105" s="13">
        <f t="shared" ref="CN105:CR105" si="111">CN86</f>
        <v>0.74879163555201989</v>
      </c>
      <c r="CO105" s="13">
        <f t="shared" si="111"/>
        <v>0.61083347790453568</v>
      </c>
      <c r="CP105" s="13">
        <f t="shared" ref="CP105:CQ105" si="112">CP86</f>
        <v>0.56018721309062847</v>
      </c>
      <c r="CQ105" s="13">
        <f t="shared" si="112"/>
        <v>0.6971479209</v>
      </c>
      <c r="CR105" s="13">
        <f t="shared" si="111"/>
        <v>0.71291341610000003</v>
      </c>
      <c r="CS105" s="13">
        <f t="shared" si="108"/>
        <v>1.736313079E-2</v>
      </c>
      <c r="CT105" s="104" t="s">
        <v>92</v>
      </c>
      <c r="CU105" s="139">
        <f>MAX(C105:CE105)</f>
        <v>0.99493119862330093</v>
      </c>
      <c r="CV105" s="139">
        <f>MIN(C105:CE105)</f>
        <v>9.3385548803242863E-3</v>
      </c>
      <c r="CW105" s="139">
        <f>AVERAGE(C105:CE105)</f>
        <v>0.75797495198537723</v>
      </c>
      <c r="CX105" s="83">
        <f t="shared" si="64"/>
        <v>0</v>
      </c>
      <c r="CY105" s="36" t="s">
        <v>198</v>
      </c>
      <c r="DB105"/>
      <c r="DC105"/>
      <c r="DD105"/>
      <c r="DE105"/>
      <c r="DF105"/>
      <c r="DG105"/>
      <c r="DH105"/>
      <c r="DI105"/>
      <c r="DJ105"/>
      <c r="DK105"/>
    </row>
    <row r="106" spans="1:115" ht="37.5" x14ac:dyDescent="0.3">
      <c r="A106" s="104" t="s">
        <v>155</v>
      </c>
      <c r="B106" s="145"/>
      <c r="C106" s="145">
        <f t="shared" ref="C106:AH106" si="113">IF(C105&gt;$B$117,1,0)</f>
        <v>1</v>
      </c>
      <c r="D106" s="145">
        <f t="shared" si="113"/>
        <v>1</v>
      </c>
      <c r="E106" s="145">
        <f t="shared" si="113"/>
        <v>1</v>
      </c>
      <c r="F106" s="145">
        <f t="shared" si="113"/>
        <v>1</v>
      </c>
      <c r="G106" s="145">
        <f t="shared" si="113"/>
        <v>1</v>
      </c>
      <c r="H106" s="145">
        <f t="shared" si="113"/>
        <v>1</v>
      </c>
      <c r="I106" s="145">
        <f t="shared" si="113"/>
        <v>1</v>
      </c>
      <c r="J106" s="145">
        <f t="shared" si="113"/>
        <v>0</v>
      </c>
      <c r="K106" s="145">
        <f t="shared" si="113"/>
        <v>0</v>
      </c>
      <c r="L106" s="145">
        <f t="shared" si="113"/>
        <v>1</v>
      </c>
      <c r="M106" s="145">
        <f t="shared" si="113"/>
        <v>1</v>
      </c>
      <c r="N106" s="145">
        <f t="shared" si="113"/>
        <v>1</v>
      </c>
      <c r="O106" s="145">
        <f t="shared" si="113"/>
        <v>1</v>
      </c>
      <c r="P106" s="145">
        <f t="shared" si="113"/>
        <v>1</v>
      </c>
      <c r="Q106" s="145">
        <f t="shared" si="113"/>
        <v>1</v>
      </c>
      <c r="R106" s="145">
        <f t="shared" si="113"/>
        <v>1</v>
      </c>
      <c r="S106" s="145">
        <f t="shared" si="113"/>
        <v>1</v>
      </c>
      <c r="T106" s="145">
        <f t="shared" si="113"/>
        <v>1</v>
      </c>
      <c r="U106" s="145">
        <f t="shared" si="113"/>
        <v>0</v>
      </c>
      <c r="V106" s="145">
        <f t="shared" si="113"/>
        <v>0</v>
      </c>
      <c r="W106" s="145">
        <f t="shared" si="113"/>
        <v>0</v>
      </c>
      <c r="X106" s="145">
        <f t="shared" si="113"/>
        <v>0</v>
      </c>
      <c r="Y106" s="145">
        <f t="shared" si="113"/>
        <v>0</v>
      </c>
      <c r="Z106" s="145">
        <f t="shared" si="113"/>
        <v>1</v>
      </c>
      <c r="AA106" s="145">
        <f t="shared" si="113"/>
        <v>1</v>
      </c>
      <c r="AB106" s="145">
        <f t="shared" si="113"/>
        <v>1</v>
      </c>
      <c r="AC106" s="145">
        <f t="shared" si="113"/>
        <v>0</v>
      </c>
      <c r="AD106" s="145">
        <f t="shared" si="113"/>
        <v>0</v>
      </c>
      <c r="AE106" s="145">
        <f t="shared" si="113"/>
        <v>0</v>
      </c>
      <c r="AF106" s="145">
        <f t="shared" si="113"/>
        <v>1</v>
      </c>
      <c r="AG106" s="145">
        <f t="shared" si="113"/>
        <v>1</v>
      </c>
      <c r="AH106" s="145">
        <f t="shared" si="113"/>
        <v>1</v>
      </c>
      <c r="AI106" s="145">
        <f t="shared" ref="AI106:BN106" si="114">IF(AI105&gt;$B$117,1,0)</f>
        <v>1</v>
      </c>
      <c r="AJ106" s="145">
        <f t="shared" si="114"/>
        <v>0</v>
      </c>
      <c r="AK106" s="145">
        <f t="shared" si="114"/>
        <v>0</v>
      </c>
      <c r="AL106" s="145">
        <f t="shared" si="114"/>
        <v>0</v>
      </c>
      <c r="AM106" s="145">
        <f t="shared" si="114"/>
        <v>0</v>
      </c>
      <c r="AN106" s="145">
        <f t="shared" si="114"/>
        <v>0</v>
      </c>
      <c r="AO106" s="145">
        <f t="shared" si="114"/>
        <v>1</v>
      </c>
      <c r="AP106" s="145">
        <f t="shared" si="114"/>
        <v>0</v>
      </c>
      <c r="AQ106" s="145">
        <f t="shared" si="114"/>
        <v>1</v>
      </c>
      <c r="AR106" s="145">
        <f t="shared" si="114"/>
        <v>1</v>
      </c>
      <c r="AS106" s="145">
        <f t="shared" si="114"/>
        <v>1</v>
      </c>
      <c r="AT106" s="145">
        <f t="shared" si="114"/>
        <v>1</v>
      </c>
      <c r="AU106" s="145">
        <f t="shared" si="114"/>
        <v>1</v>
      </c>
      <c r="AV106" s="145">
        <f t="shared" si="114"/>
        <v>0</v>
      </c>
      <c r="AW106" s="145">
        <f t="shared" si="114"/>
        <v>0</v>
      </c>
      <c r="AX106" s="145">
        <f t="shared" si="114"/>
        <v>0</v>
      </c>
      <c r="AY106" s="145">
        <f t="shared" si="114"/>
        <v>1</v>
      </c>
      <c r="AZ106" s="145">
        <f t="shared" si="114"/>
        <v>1</v>
      </c>
      <c r="BA106" s="145">
        <f t="shared" si="114"/>
        <v>1</v>
      </c>
      <c r="BB106" s="145">
        <f t="shared" si="114"/>
        <v>1</v>
      </c>
      <c r="BC106" s="145">
        <f t="shared" si="114"/>
        <v>1</v>
      </c>
      <c r="BD106" s="145">
        <f t="shared" si="114"/>
        <v>1</v>
      </c>
      <c r="BE106" s="145">
        <f t="shared" si="114"/>
        <v>1</v>
      </c>
      <c r="BF106" s="145">
        <f t="shared" si="114"/>
        <v>1</v>
      </c>
      <c r="BG106" s="145">
        <f t="shared" si="114"/>
        <v>1</v>
      </c>
      <c r="BH106" s="145">
        <f t="shared" si="114"/>
        <v>1</v>
      </c>
      <c r="BI106" s="145">
        <f t="shared" si="114"/>
        <v>1</v>
      </c>
      <c r="BJ106" s="145">
        <f t="shared" si="114"/>
        <v>0</v>
      </c>
      <c r="BK106" s="145">
        <f t="shared" si="114"/>
        <v>1</v>
      </c>
      <c r="BL106" s="145">
        <f t="shared" si="114"/>
        <v>1</v>
      </c>
      <c r="BM106" s="145">
        <f t="shared" si="114"/>
        <v>0</v>
      </c>
      <c r="BN106" s="145">
        <f t="shared" si="114"/>
        <v>0</v>
      </c>
      <c r="BO106" s="145">
        <f t="shared" ref="BO106:CG106" si="115">IF(BO105&gt;$B$117,1,0)</f>
        <v>0</v>
      </c>
      <c r="BP106" s="145">
        <f t="shared" si="115"/>
        <v>0</v>
      </c>
      <c r="BQ106" s="145">
        <f t="shared" si="115"/>
        <v>1</v>
      </c>
      <c r="BR106" s="145">
        <f t="shared" si="115"/>
        <v>1</v>
      </c>
      <c r="BS106" s="145">
        <f t="shared" si="115"/>
        <v>1</v>
      </c>
      <c r="BT106" s="145">
        <f t="shared" si="115"/>
        <v>1</v>
      </c>
      <c r="BU106" s="145">
        <f t="shared" si="115"/>
        <v>1</v>
      </c>
      <c r="BV106" s="145">
        <f t="shared" si="115"/>
        <v>0</v>
      </c>
      <c r="BW106" s="145">
        <f t="shared" si="115"/>
        <v>0</v>
      </c>
      <c r="BX106" s="145">
        <f t="shared" si="115"/>
        <v>0</v>
      </c>
      <c r="BY106" s="145">
        <f t="shared" si="115"/>
        <v>0</v>
      </c>
      <c r="BZ106" s="145">
        <f t="shared" si="115"/>
        <v>0</v>
      </c>
      <c r="CA106" s="145">
        <f t="shared" si="115"/>
        <v>0</v>
      </c>
      <c r="CB106" s="145">
        <f t="shared" si="115"/>
        <v>0</v>
      </c>
      <c r="CC106" s="145">
        <f t="shared" si="115"/>
        <v>1</v>
      </c>
      <c r="CD106" s="145">
        <f t="shared" si="115"/>
        <v>1</v>
      </c>
      <c r="CE106" s="145">
        <f t="shared" si="115"/>
        <v>1</v>
      </c>
      <c r="CF106" s="145">
        <f t="shared" si="115"/>
        <v>1</v>
      </c>
      <c r="CG106" s="145">
        <f t="shared" si="115"/>
        <v>1</v>
      </c>
      <c r="CH106" s="145">
        <f t="shared" ref="CH106:CS106" si="116">IF(CH105&gt;$B$117,1,0)</f>
        <v>1</v>
      </c>
      <c r="CI106" s="145">
        <f t="shared" si="116"/>
        <v>1</v>
      </c>
      <c r="CJ106" s="145">
        <f t="shared" si="116"/>
        <v>1</v>
      </c>
      <c r="CK106" s="145">
        <f t="shared" si="116"/>
        <v>1</v>
      </c>
      <c r="CL106" s="145">
        <f t="shared" ref="CL106" si="117">IF(CL105&gt;$B$117,1,0)</f>
        <v>0</v>
      </c>
      <c r="CM106" s="145">
        <f t="shared" ref="CM106" si="118">IF(CM105&gt;$B$117,1,0)</f>
        <v>1</v>
      </c>
      <c r="CN106" s="145">
        <f t="shared" ref="CN106:CR106" si="119">IF(CN105&gt;$B$117,1,0)</f>
        <v>0</v>
      </c>
      <c r="CO106" s="145">
        <f t="shared" si="119"/>
        <v>0</v>
      </c>
      <c r="CP106" s="145">
        <f t="shared" ref="CP106:CQ106" si="120">IF(CP105&gt;$B$117,1,0)</f>
        <v>0</v>
      </c>
      <c r="CQ106" s="145">
        <f t="shared" si="120"/>
        <v>0</v>
      </c>
      <c r="CR106" s="145">
        <f t="shared" si="119"/>
        <v>0</v>
      </c>
      <c r="CS106" s="145">
        <f t="shared" si="116"/>
        <v>0</v>
      </c>
      <c r="CT106" s="104" t="s">
        <v>93</v>
      </c>
      <c r="CX106" s="36">
        <f>SUM(CX80:CX105)</f>
        <v>4</v>
      </c>
      <c r="DB106"/>
      <c r="DC106"/>
      <c r="DD106"/>
      <c r="DE106"/>
      <c r="DF106"/>
      <c r="DG106"/>
      <c r="DH106"/>
      <c r="DI106"/>
      <c r="DJ106"/>
      <c r="DK106"/>
    </row>
    <row r="107" spans="1:115" ht="61.15" customHeight="1" x14ac:dyDescent="0.3">
      <c r="A107" s="104" t="s">
        <v>156</v>
      </c>
      <c r="B107" s="145"/>
      <c r="C107" s="145">
        <f t="shared" ref="C107:AH107" si="121">IF(C87&gt;$B$118,1,0)</f>
        <v>1</v>
      </c>
      <c r="D107" s="145">
        <f t="shared" si="121"/>
        <v>1</v>
      </c>
      <c r="E107" s="145">
        <f t="shared" si="121"/>
        <v>1</v>
      </c>
      <c r="F107" s="145">
        <f t="shared" si="121"/>
        <v>0</v>
      </c>
      <c r="G107" s="145">
        <f t="shared" si="121"/>
        <v>1</v>
      </c>
      <c r="H107" s="145">
        <f t="shared" si="121"/>
        <v>1</v>
      </c>
      <c r="I107" s="145">
        <f t="shared" si="121"/>
        <v>1</v>
      </c>
      <c r="J107" s="145">
        <f t="shared" si="121"/>
        <v>1</v>
      </c>
      <c r="K107" s="145">
        <f t="shared" si="121"/>
        <v>1</v>
      </c>
      <c r="L107" s="145">
        <f t="shared" si="121"/>
        <v>1</v>
      </c>
      <c r="M107" s="145">
        <f t="shared" si="121"/>
        <v>1</v>
      </c>
      <c r="N107" s="145">
        <f t="shared" si="121"/>
        <v>1</v>
      </c>
      <c r="O107" s="145">
        <f t="shared" si="121"/>
        <v>1</v>
      </c>
      <c r="P107" s="145">
        <f t="shared" si="121"/>
        <v>1</v>
      </c>
      <c r="Q107" s="145">
        <f t="shared" si="121"/>
        <v>1</v>
      </c>
      <c r="R107" s="145">
        <f t="shared" si="121"/>
        <v>0</v>
      </c>
      <c r="S107" s="145">
        <f t="shared" si="121"/>
        <v>1</v>
      </c>
      <c r="T107" s="145">
        <f t="shared" si="121"/>
        <v>1</v>
      </c>
      <c r="U107" s="145">
        <f t="shared" si="121"/>
        <v>0</v>
      </c>
      <c r="V107" s="145">
        <f t="shared" si="121"/>
        <v>0</v>
      </c>
      <c r="W107" s="145">
        <f t="shared" si="121"/>
        <v>0</v>
      </c>
      <c r="X107" s="145">
        <f t="shared" si="121"/>
        <v>0</v>
      </c>
      <c r="Y107" s="145">
        <f t="shared" si="121"/>
        <v>0</v>
      </c>
      <c r="Z107" s="145">
        <f t="shared" si="121"/>
        <v>1</v>
      </c>
      <c r="AA107" s="145">
        <f t="shared" si="121"/>
        <v>1</v>
      </c>
      <c r="AB107" s="145">
        <f t="shared" si="121"/>
        <v>1</v>
      </c>
      <c r="AC107" s="145">
        <f t="shared" si="121"/>
        <v>0</v>
      </c>
      <c r="AD107" s="145">
        <f t="shared" si="121"/>
        <v>0</v>
      </c>
      <c r="AE107" s="145">
        <f t="shared" si="121"/>
        <v>0</v>
      </c>
      <c r="AF107" s="145">
        <f t="shared" si="121"/>
        <v>1</v>
      </c>
      <c r="AG107" s="145">
        <f t="shared" si="121"/>
        <v>1</v>
      </c>
      <c r="AH107" s="145">
        <f t="shared" si="121"/>
        <v>1</v>
      </c>
      <c r="AI107" s="145">
        <f t="shared" ref="AI107:BN107" si="122">IF(AI87&gt;$B$118,1,0)</f>
        <v>1</v>
      </c>
      <c r="AJ107" s="145">
        <f t="shared" si="122"/>
        <v>0</v>
      </c>
      <c r="AK107" s="145">
        <f t="shared" si="122"/>
        <v>0</v>
      </c>
      <c r="AL107" s="145">
        <f t="shared" si="122"/>
        <v>0</v>
      </c>
      <c r="AM107" s="145">
        <f t="shared" si="122"/>
        <v>0</v>
      </c>
      <c r="AN107" s="145">
        <f t="shared" si="122"/>
        <v>1</v>
      </c>
      <c r="AO107" s="145">
        <f t="shared" si="122"/>
        <v>1</v>
      </c>
      <c r="AP107" s="145">
        <f t="shared" si="122"/>
        <v>0</v>
      </c>
      <c r="AQ107" s="145">
        <f t="shared" si="122"/>
        <v>1</v>
      </c>
      <c r="AR107" s="145">
        <f t="shared" si="122"/>
        <v>1</v>
      </c>
      <c r="AS107" s="145">
        <f t="shared" si="122"/>
        <v>1</v>
      </c>
      <c r="AT107" s="145">
        <f t="shared" si="122"/>
        <v>1</v>
      </c>
      <c r="AU107" s="145">
        <f t="shared" si="122"/>
        <v>1</v>
      </c>
      <c r="AV107" s="145">
        <f t="shared" si="122"/>
        <v>1</v>
      </c>
      <c r="AW107" s="145">
        <f t="shared" si="122"/>
        <v>1</v>
      </c>
      <c r="AX107" s="145">
        <f t="shared" si="122"/>
        <v>1</v>
      </c>
      <c r="AY107" s="145">
        <f t="shared" si="122"/>
        <v>1</v>
      </c>
      <c r="AZ107" s="145">
        <f t="shared" si="122"/>
        <v>1</v>
      </c>
      <c r="BA107" s="145">
        <f t="shared" si="122"/>
        <v>1</v>
      </c>
      <c r="BB107" s="145">
        <f t="shared" si="122"/>
        <v>1</v>
      </c>
      <c r="BC107" s="145">
        <f t="shared" si="122"/>
        <v>1</v>
      </c>
      <c r="BD107" s="145">
        <f t="shared" si="122"/>
        <v>1</v>
      </c>
      <c r="BE107" s="145">
        <f t="shared" si="122"/>
        <v>1</v>
      </c>
      <c r="BF107" s="145">
        <f t="shared" si="122"/>
        <v>1</v>
      </c>
      <c r="BG107" s="145">
        <f t="shared" si="122"/>
        <v>1</v>
      </c>
      <c r="BH107" s="145">
        <f t="shared" si="122"/>
        <v>0</v>
      </c>
      <c r="BI107" s="145">
        <f t="shared" si="122"/>
        <v>0</v>
      </c>
      <c r="BJ107" s="145">
        <f t="shared" si="122"/>
        <v>1</v>
      </c>
      <c r="BK107" s="145">
        <f t="shared" si="122"/>
        <v>1</v>
      </c>
      <c r="BL107" s="145">
        <f t="shared" si="122"/>
        <v>1</v>
      </c>
      <c r="BM107" s="145">
        <f t="shared" si="122"/>
        <v>1</v>
      </c>
      <c r="BN107" s="145">
        <f t="shared" si="122"/>
        <v>1</v>
      </c>
      <c r="BO107" s="145">
        <f t="shared" ref="BO107:CG107" si="123">IF(BO87&gt;$B$118,1,0)</f>
        <v>0</v>
      </c>
      <c r="BP107" s="145">
        <f t="shared" si="123"/>
        <v>0</v>
      </c>
      <c r="BQ107" s="145">
        <f t="shared" si="123"/>
        <v>1</v>
      </c>
      <c r="BR107" s="145">
        <f t="shared" si="123"/>
        <v>1</v>
      </c>
      <c r="BS107" s="145">
        <f t="shared" si="123"/>
        <v>1</v>
      </c>
      <c r="BT107" s="145">
        <f t="shared" si="123"/>
        <v>1</v>
      </c>
      <c r="BU107" s="145">
        <f t="shared" si="123"/>
        <v>1</v>
      </c>
      <c r="BV107" s="145">
        <f t="shared" si="123"/>
        <v>0</v>
      </c>
      <c r="BW107" s="145">
        <f t="shared" si="123"/>
        <v>0</v>
      </c>
      <c r="BX107" s="145">
        <f t="shared" si="123"/>
        <v>0</v>
      </c>
      <c r="BY107" s="145">
        <f t="shared" si="123"/>
        <v>0</v>
      </c>
      <c r="BZ107" s="145">
        <f t="shared" si="123"/>
        <v>0</v>
      </c>
      <c r="CA107" s="145">
        <f t="shared" si="123"/>
        <v>0</v>
      </c>
      <c r="CB107" s="145">
        <f t="shared" si="123"/>
        <v>0</v>
      </c>
      <c r="CC107" s="145">
        <f t="shared" si="123"/>
        <v>0</v>
      </c>
      <c r="CD107" s="145">
        <f t="shared" si="123"/>
        <v>1</v>
      </c>
      <c r="CE107" s="145">
        <f t="shared" si="123"/>
        <v>1</v>
      </c>
      <c r="CF107" s="145">
        <f t="shared" si="123"/>
        <v>1</v>
      </c>
      <c r="CG107" s="145">
        <f t="shared" si="123"/>
        <v>1</v>
      </c>
      <c r="CH107" s="145">
        <f t="shared" ref="CH107:CS107" si="124">IF(CH87&gt;$B$118,1,0)</f>
        <v>1</v>
      </c>
      <c r="CI107" s="145">
        <f t="shared" si="124"/>
        <v>1</v>
      </c>
      <c r="CJ107" s="145">
        <f t="shared" si="124"/>
        <v>1</v>
      </c>
      <c r="CK107" s="145">
        <f t="shared" si="124"/>
        <v>1</v>
      </c>
      <c r="CL107" s="145">
        <f t="shared" ref="CL107" si="125">IF(CL87&gt;$B$118,1,0)</f>
        <v>0</v>
      </c>
      <c r="CM107" s="145">
        <f t="shared" ref="CM107" si="126">IF(CM87&gt;$B$118,1,0)</f>
        <v>1</v>
      </c>
      <c r="CN107" s="145">
        <f t="shared" ref="CN107:CR107" si="127">IF(CN87&gt;$B$118,1,0)</f>
        <v>0</v>
      </c>
      <c r="CO107" s="145">
        <f t="shared" si="127"/>
        <v>0</v>
      </c>
      <c r="CP107" s="145">
        <f t="shared" ref="CP107:CQ107" si="128">IF(CP87&gt;$B$118,1,0)</f>
        <v>0</v>
      </c>
      <c r="CQ107" s="145">
        <f t="shared" si="128"/>
        <v>0</v>
      </c>
      <c r="CR107" s="145">
        <f t="shared" si="127"/>
        <v>0</v>
      </c>
      <c r="CS107" s="145">
        <f t="shared" si="124"/>
        <v>0</v>
      </c>
      <c r="CT107" s="104" t="s">
        <v>109</v>
      </c>
      <c r="CX107" s="36">
        <f>COUNT(CX80:CX105)</f>
        <v>25</v>
      </c>
      <c r="DB107"/>
      <c r="DC107"/>
      <c r="DD107"/>
      <c r="DE107"/>
      <c r="DF107"/>
      <c r="DG107"/>
      <c r="DH107"/>
      <c r="DI107"/>
      <c r="DJ107"/>
      <c r="DK107"/>
    </row>
    <row r="108" spans="1:115" s="49" customFormat="1" ht="66.599999999999994" hidden="1" customHeight="1" x14ac:dyDescent="0.3">
      <c r="A108" s="146" t="s">
        <v>114</v>
      </c>
      <c r="B108" s="147"/>
      <c r="C108" s="147">
        <f>C101+C104+C106</f>
        <v>3</v>
      </c>
      <c r="D108" s="147">
        <f>D101+D104+D106</f>
        <v>2</v>
      </c>
      <c r="E108" s="147">
        <f t="shared" ref="E108:BQ108" si="129">E101+E104+E106</f>
        <v>1</v>
      </c>
      <c r="F108" s="147">
        <f t="shared" si="129"/>
        <v>1</v>
      </c>
      <c r="G108" s="147">
        <f t="shared" si="129"/>
        <v>3</v>
      </c>
      <c r="H108" s="147">
        <f t="shared" si="129"/>
        <v>3</v>
      </c>
      <c r="I108" s="147">
        <f t="shared" si="129"/>
        <v>3</v>
      </c>
      <c r="J108" s="147">
        <f t="shared" si="129"/>
        <v>1</v>
      </c>
      <c r="K108" s="147">
        <f t="shared" si="129"/>
        <v>1</v>
      </c>
      <c r="L108" s="147">
        <f t="shared" si="129"/>
        <v>3</v>
      </c>
      <c r="M108" s="147">
        <f t="shared" si="129"/>
        <v>3</v>
      </c>
      <c r="N108" s="147">
        <f t="shared" si="129"/>
        <v>3</v>
      </c>
      <c r="O108" s="147">
        <f t="shared" si="129"/>
        <v>3</v>
      </c>
      <c r="P108" s="147">
        <f t="shared" si="129"/>
        <v>3</v>
      </c>
      <c r="Q108" s="147">
        <f t="shared" si="129"/>
        <v>2</v>
      </c>
      <c r="R108" s="147">
        <f t="shared" si="129"/>
        <v>2</v>
      </c>
      <c r="S108" s="147">
        <f t="shared" si="129"/>
        <v>1</v>
      </c>
      <c r="T108" s="147">
        <f t="shared" si="129"/>
        <v>1</v>
      </c>
      <c r="U108" s="147">
        <f t="shared" si="129"/>
        <v>0</v>
      </c>
      <c r="V108" s="147">
        <f t="shared" si="129"/>
        <v>0</v>
      </c>
      <c r="W108" s="147">
        <f t="shared" si="129"/>
        <v>0</v>
      </c>
      <c r="X108" s="147">
        <f t="shared" si="129"/>
        <v>0</v>
      </c>
      <c r="Y108" s="147">
        <f t="shared" si="129"/>
        <v>0</v>
      </c>
      <c r="Z108" s="147">
        <f t="shared" si="129"/>
        <v>3</v>
      </c>
      <c r="AA108" s="147">
        <f t="shared" si="129"/>
        <v>3</v>
      </c>
      <c r="AB108" s="147">
        <f t="shared" si="129"/>
        <v>2</v>
      </c>
      <c r="AC108" s="147">
        <f t="shared" si="129"/>
        <v>0</v>
      </c>
      <c r="AD108" s="147">
        <f t="shared" si="129"/>
        <v>0</v>
      </c>
      <c r="AE108" s="147">
        <f t="shared" si="129"/>
        <v>0</v>
      </c>
      <c r="AF108" s="147">
        <f t="shared" si="129"/>
        <v>1</v>
      </c>
      <c r="AG108" s="147">
        <f t="shared" si="129"/>
        <v>2</v>
      </c>
      <c r="AH108" s="147">
        <f t="shared" si="129"/>
        <v>3</v>
      </c>
      <c r="AI108" s="147">
        <f t="shared" si="129"/>
        <v>3</v>
      </c>
      <c r="AJ108" s="147">
        <f t="shared" si="129"/>
        <v>0</v>
      </c>
      <c r="AK108" s="147">
        <f t="shared" si="129"/>
        <v>0</v>
      </c>
      <c r="AL108" s="147">
        <f t="shared" si="129"/>
        <v>0</v>
      </c>
      <c r="AM108" s="147">
        <f t="shared" si="129"/>
        <v>0</v>
      </c>
      <c r="AN108" s="148">
        <f t="shared" si="129"/>
        <v>0</v>
      </c>
      <c r="AO108" s="147">
        <f t="shared" si="129"/>
        <v>1</v>
      </c>
      <c r="AP108" s="147">
        <f t="shared" si="129"/>
        <v>0</v>
      </c>
      <c r="AQ108" s="147">
        <f t="shared" si="129"/>
        <v>3</v>
      </c>
      <c r="AR108" s="147">
        <f t="shared" si="129"/>
        <v>3</v>
      </c>
      <c r="AS108" s="147">
        <f t="shared" si="129"/>
        <v>3</v>
      </c>
      <c r="AT108" s="147">
        <f t="shared" si="129"/>
        <v>3</v>
      </c>
      <c r="AU108" s="147">
        <f t="shared" si="129"/>
        <v>3</v>
      </c>
      <c r="AV108" s="147">
        <f t="shared" si="129"/>
        <v>0</v>
      </c>
      <c r="AW108" s="147">
        <f t="shared" si="129"/>
        <v>0</v>
      </c>
      <c r="AX108" s="147">
        <f t="shared" si="129"/>
        <v>0</v>
      </c>
      <c r="AY108" s="147">
        <f t="shared" si="129"/>
        <v>3</v>
      </c>
      <c r="AZ108" s="147">
        <f t="shared" si="129"/>
        <v>3</v>
      </c>
      <c r="BA108" s="147">
        <f t="shared" si="129"/>
        <v>3</v>
      </c>
      <c r="BB108" s="147">
        <f t="shared" si="129"/>
        <v>3</v>
      </c>
      <c r="BC108" s="147">
        <f t="shared" si="129"/>
        <v>3</v>
      </c>
      <c r="BD108" s="147">
        <f t="shared" si="129"/>
        <v>3</v>
      </c>
      <c r="BE108" s="147">
        <f t="shared" si="129"/>
        <v>3</v>
      </c>
      <c r="BF108" s="148">
        <f t="shared" si="129"/>
        <v>3</v>
      </c>
      <c r="BG108" s="147">
        <f t="shared" si="129"/>
        <v>2</v>
      </c>
      <c r="BH108" s="147">
        <f t="shared" si="129"/>
        <v>1</v>
      </c>
      <c r="BI108" s="147">
        <f t="shared" si="129"/>
        <v>2</v>
      </c>
      <c r="BJ108" s="147">
        <f t="shared" si="129"/>
        <v>0</v>
      </c>
      <c r="BK108" s="147">
        <f t="shared" si="129"/>
        <v>3</v>
      </c>
      <c r="BL108" s="147">
        <f t="shared" si="129"/>
        <v>3</v>
      </c>
      <c r="BM108" s="147">
        <f>BM101+BM104+BM106</f>
        <v>0</v>
      </c>
      <c r="BN108" s="147">
        <f t="shared" si="129"/>
        <v>0</v>
      </c>
      <c r="BO108" s="147">
        <f t="shared" si="129"/>
        <v>0</v>
      </c>
      <c r="BP108" s="147">
        <f t="shared" si="129"/>
        <v>0</v>
      </c>
      <c r="BQ108" s="147">
        <f t="shared" si="129"/>
        <v>2</v>
      </c>
      <c r="BR108" s="147">
        <f t="shared" ref="BR108:CE108" si="130">BR101+BR104+BR106</f>
        <v>2</v>
      </c>
      <c r="BS108" s="147">
        <f t="shared" si="130"/>
        <v>2</v>
      </c>
      <c r="BT108" s="147">
        <f t="shared" si="130"/>
        <v>3</v>
      </c>
      <c r="BU108" s="147">
        <f t="shared" si="130"/>
        <v>2</v>
      </c>
      <c r="BV108" s="147">
        <f t="shared" si="130"/>
        <v>0</v>
      </c>
      <c r="BW108" s="147">
        <f t="shared" si="130"/>
        <v>0</v>
      </c>
      <c r="BX108" s="147">
        <f t="shared" si="130"/>
        <v>0</v>
      </c>
      <c r="BY108" s="147">
        <f t="shared" si="130"/>
        <v>0</v>
      </c>
      <c r="BZ108" s="147">
        <f t="shared" si="130"/>
        <v>0</v>
      </c>
      <c r="CA108" s="147">
        <f t="shared" si="130"/>
        <v>0</v>
      </c>
      <c r="CB108" s="147">
        <f t="shared" si="130"/>
        <v>0</v>
      </c>
      <c r="CC108" s="147">
        <f t="shared" si="130"/>
        <v>1</v>
      </c>
      <c r="CD108" s="147">
        <f t="shared" si="130"/>
        <v>2</v>
      </c>
      <c r="CE108" s="147">
        <f t="shared" si="130"/>
        <v>2</v>
      </c>
      <c r="CF108" s="147">
        <f t="shared" ref="CF108:CS108" si="131">CF101+CF104+CF106</f>
        <v>2</v>
      </c>
      <c r="CG108" s="147">
        <f t="shared" si="131"/>
        <v>3</v>
      </c>
      <c r="CH108" s="147">
        <f t="shared" si="131"/>
        <v>2</v>
      </c>
      <c r="CI108" s="147">
        <f t="shared" si="131"/>
        <v>2</v>
      </c>
      <c r="CJ108" s="147">
        <f>CJ101+CJ104+CJ106</f>
        <v>2</v>
      </c>
      <c r="CK108" s="147">
        <f>CK101+CK104+CK106</f>
        <v>3</v>
      </c>
      <c r="CL108" s="147">
        <f t="shared" ref="CL108" si="132">CL101+CL104+CL106</f>
        <v>0</v>
      </c>
      <c r="CM108" s="147">
        <f t="shared" ref="CM108" si="133">CM101+CM104+CM106</f>
        <v>3</v>
      </c>
      <c r="CN108" s="147">
        <f t="shared" ref="CN108:CR108" si="134">CN101+CN104+CN106</f>
        <v>0</v>
      </c>
      <c r="CO108" s="147">
        <f t="shared" si="134"/>
        <v>0</v>
      </c>
      <c r="CP108" s="147">
        <f t="shared" ref="CP108:CQ108" si="135">CP101+CP104+CP106</f>
        <v>0</v>
      </c>
      <c r="CQ108" s="147">
        <f t="shared" si="135"/>
        <v>0</v>
      </c>
      <c r="CR108" s="147">
        <f t="shared" si="134"/>
        <v>0</v>
      </c>
      <c r="CS108" s="147">
        <f t="shared" si="131"/>
        <v>0</v>
      </c>
      <c r="CT108" s="146" t="s">
        <v>114</v>
      </c>
      <c r="CU108" s="149"/>
      <c r="CV108" s="149"/>
      <c r="CW108" s="149"/>
      <c r="CX108" s="149"/>
      <c r="DB108"/>
      <c r="DC108"/>
      <c r="DD108"/>
      <c r="DE108"/>
      <c r="DF108"/>
      <c r="DG108"/>
      <c r="DH108"/>
      <c r="DI108"/>
      <c r="DJ108"/>
      <c r="DK108"/>
    </row>
    <row r="109" spans="1:115" ht="66.599999999999994" hidden="1" customHeight="1" x14ac:dyDescent="0.3">
      <c r="A109" s="104" t="s">
        <v>112</v>
      </c>
      <c r="B109" s="145"/>
      <c r="C109" s="145">
        <f>IF(OR(AND(A108=3, C108=0),AND(A108=3, C108=1)),0,1)</f>
        <v>1</v>
      </c>
      <c r="D109" s="145">
        <f t="shared" ref="D109:T109" si="136">IF(OR(AND(C108=3, D108=0),AND(C108=3, D108=1)),0,1)</f>
        <v>1</v>
      </c>
      <c r="E109" s="145">
        <f t="shared" si="136"/>
        <v>1</v>
      </c>
      <c r="F109" s="145">
        <f t="shared" si="136"/>
        <v>1</v>
      </c>
      <c r="G109" s="145">
        <f t="shared" si="136"/>
        <v>1</v>
      </c>
      <c r="H109" s="145">
        <f t="shared" si="136"/>
        <v>1</v>
      </c>
      <c r="I109" s="145">
        <f t="shared" si="136"/>
        <v>1</v>
      </c>
      <c r="J109" s="145">
        <f t="shared" si="136"/>
        <v>0</v>
      </c>
      <c r="K109" s="145">
        <f t="shared" si="136"/>
        <v>1</v>
      </c>
      <c r="L109" s="145">
        <f t="shared" si="136"/>
        <v>1</v>
      </c>
      <c r="M109" s="145">
        <f t="shared" si="136"/>
        <v>1</v>
      </c>
      <c r="N109" s="145">
        <f t="shared" si="136"/>
        <v>1</v>
      </c>
      <c r="O109" s="145">
        <f t="shared" si="136"/>
        <v>1</v>
      </c>
      <c r="P109" s="145">
        <f t="shared" si="136"/>
        <v>1</v>
      </c>
      <c r="Q109" s="145">
        <f t="shared" si="136"/>
        <v>1</v>
      </c>
      <c r="R109" s="145">
        <f t="shared" si="136"/>
        <v>1</v>
      </c>
      <c r="S109" s="145">
        <f t="shared" si="136"/>
        <v>1</v>
      </c>
      <c r="T109" s="145">
        <f t="shared" si="136"/>
        <v>1</v>
      </c>
      <c r="U109" s="147">
        <f t="shared" ref="U109:BL109" si="137">IF(OR(AND(T108=3, U108=0),AND(T108=3, U108=1)),0,1)</f>
        <v>1</v>
      </c>
      <c r="V109" s="145">
        <f t="shared" si="137"/>
        <v>1</v>
      </c>
      <c r="W109" s="145">
        <f t="shared" si="137"/>
        <v>1</v>
      </c>
      <c r="X109" s="145">
        <f t="shared" si="137"/>
        <v>1</v>
      </c>
      <c r="Y109" s="145">
        <f t="shared" si="137"/>
        <v>1</v>
      </c>
      <c r="Z109" s="147">
        <f t="shared" si="137"/>
        <v>1</v>
      </c>
      <c r="AA109" s="145">
        <f t="shared" si="137"/>
        <v>1</v>
      </c>
      <c r="AB109" s="145">
        <f t="shared" si="137"/>
        <v>1</v>
      </c>
      <c r="AC109" s="147">
        <f t="shared" si="137"/>
        <v>1</v>
      </c>
      <c r="AD109" s="145">
        <f t="shared" si="137"/>
        <v>1</v>
      </c>
      <c r="AE109" s="145">
        <f t="shared" si="137"/>
        <v>1</v>
      </c>
      <c r="AF109" s="145">
        <f t="shared" si="137"/>
        <v>1</v>
      </c>
      <c r="AG109" s="147">
        <f t="shared" si="137"/>
        <v>1</v>
      </c>
      <c r="AH109" s="145">
        <f t="shared" si="137"/>
        <v>1</v>
      </c>
      <c r="AI109" s="145">
        <f t="shared" si="137"/>
        <v>1</v>
      </c>
      <c r="AJ109" s="147">
        <f t="shared" si="137"/>
        <v>0</v>
      </c>
      <c r="AK109" s="145">
        <f t="shared" si="137"/>
        <v>1</v>
      </c>
      <c r="AL109" s="145">
        <f t="shared" si="137"/>
        <v>1</v>
      </c>
      <c r="AM109" s="145">
        <f t="shared" si="137"/>
        <v>1</v>
      </c>
      <c r="AN109" s="148">
        <f t="shared" si="137"/>
        <v>1</v>
      </c>
      <c r="AO109" s="145">
        <f t="shared" si="137"/>
        <v>1</v>
      </c>
      <c r="AP109" s="145">
        <f t="shared" si="137"/>
        <v>1</v>
      </c>
      <c r="AQ109" s="145">
        <f t="shared" si="137"/>
        <v>1</v>
      </c>
      <c r="AR109" s="145">
        <f t="shared" si="137"/>
        <v>1</v>
      </c>
      <c r="AS109" s="145">
        <f t="shared" si="137"/>
        <v>1</v>
      </c>
      <c r="AT109" s="145">
        <f t="shared" si="137"/>
        <v>1</v>
      </c>
      <c r="AU109" s="145">
        <f t="shared" si="137"/>
        <v>1</v>
      </c>
      <c r="AV109" s="145">
        <f t="shared" si="137"/>
        <v>0</v>
      </c>
      <c r="AW109" s="145">
        <f t="shared" si="137"/>
        <v>1</v>
      </c>
      <c r="AX109" s="145">
        <f t="shared" si="137"/>
        <v>1</v>
      </c>
      <c r="AY109" s="145">
        <f t="shared" si="137"/>
        <v>1</v>
      </c>
      <c r="AZ109" s="145">
        <f t="shared" si="137"/>
        <v>1</v>
      </c>
      <c r="BA109" s="145">
        <f t="shared" si="137"/>
        <v>1</v>
      </c>
      <c r="BB109" s="145">
        <f t="shared" si="137"/>
        <v>1</v>
      </c>
      <c r="BC109" s="145">
        <f t="shared" si="137"/>
        <v>1</v>
      </c>
      <c r="BD109" s="145">
        <f>IF(OR(AND(BC108=3, BD108=0),AND(BC108=3, BD108=1)),0,1)</f>
        <v>1</v>
      </c>
      <c r="BE109" s="145">
        <f t="shared" si="137"/>
        <v>1</v>
      </c>
      <c r="BF109" s="148">
        <f t="shared" si="137"/>
        <v>1</v>
      </c>
      <c r="BG109" s="145">
        <f t="shared" si="137"/>
        <v>1</v>
      </c>
      <c r="BH109" s="145">
        <f t="shared" si="137"/>
        <v>1</v>
      </c>
      <c r="BI109" s="145">
        <f t="shared" si="137"/>
        <v>1</v>
      </c>
      <c r="BJ109" s="145">
        <f t="shared" si="137"/>
        <v>1</v>
      </c>
      <c r="BK109" s="145">
        <f t="shared" si="137"/>
        <v>1</v>
      </c>
      <c r="BL109" s="145">
        <f t="shared" si="137"/>
        <v>1</v>
      </c>
      <c r="BM109" s="145">
        <f>IF(OR(AND(BK108=3, BM108=0),AND(BK108=3, BM108=1)),0,1)</f>
        <v>0</v>
      </c>
      <c r="BN109" s="145">
        <f>IF(OR(AND(BL108=3, BN108=0),AND(BL108=3, BN108=1)),0,1)</f>
        <v>0</v>
      </c>
      <c r="BO109" s="145">
        <f t="shared" ref="BO109:BV109" si="138">IF(AND(BN108=3, BO108=0),0,1)</f>
        <v>1</v>
      </c>
      <c r="BP109" s="145">
        <f t="shared" si="138"/>
        <v>1</v>
      </c>
      <c r="BQ109" s="145">
        <f t="shared" si="138"/>
        <v>1</v>
      </c>
      <c r="BR109" s="145">
        <f t="shared" si="138"/>
        <v>1</v>
      </c>
      <c r="BS109" s="145">
        <f t="shared" si="138"/>
        <v>1</v>
      </c>
      <c r="BT109" s="145">
        <f t="shared" si="138"/>
        <v>1</v>
      </c>
      <c r="BU109" s="147">
        <f t="shared" si="138"/>
        <v>1</v>
      </c>
      <c r="BV109" s="145">
        <f t="shared" si="138"/>
        <v>1</v>
      </c>
      <c r="BW109" s="145">
        <f t="shared" ref="BW109:CD109" si="139">IF(AND(BV108=3, BW108=0),0,1)</f>
        <v>1</v>
      </c>
      <c r="BX109" s="145">
        <f t="shared" si="139"/>
        <v>1</v>
      </c>
      <c r="BY109" s="145">
        <f t="shared" si="139"/>
        <v>1</v>
      </c>
      <c r="BZ109" s="145">
        <f t="shared" si="139"/>
        <v>1</v>
      </c>
      <c r="CA109" s="145">
        <f t="shared" si="139"/>
        <v>1</v>
      </c>
      <c r="CB109" s="145">
        <f t="shared" si="139"/>
        <v>1</v>
      </c>
      <c r="CC109" s="145">
        <f t="shared" si="139"/>
        <v>1</v>
      </c>
      <c r="CD109" s="145">
        <f t="shared" si="139"/>
        <v>1</v>
      </c>
      <c r="CE109" s="145">
        <f>IF(AND(CD108=3, CE108=0),0,1)</f>
        <v>1</v>
      </c>
      <c r="CF109" s="145">
        <f>IF(AND(CE108=3, CF108=0),0,1)</f>
        <v>1</v>
      </c>
      <c r="CG109" s="145">
        <f>IF(AND(CF108=3, CG108=0),0,1)</f>
        <v>1</v>
      </c>
      <c r="CH109" s="145">
        <f>IF(AND(CE108=3, CH108=0),0,1)</f>
        <v>1</v>
      </c>
      <c r="CI109" s="145">
        <f>IF(AND(CE108=3, CI108=0),0,1)</f>
        <v>1</v>
      </c>
      <c r="CJ109" s="145">
        <f>IF(AND(CE108=3, CJ108=0),0,1)</f>
        <v>1</v>
      </c>
      <c r="CK109" s="145">
        <f>IF(AND(CE108=3, CK108=0),0,1)</f>
        <v>1</v>
      </c>
      <c r="CL109" s="145">
        <f>IF(AND(CE108=3, CL108=0),0,1)</f>
        <v>1</v>
      </c>
      <c r="CM109" s="145">
        <f>IF(AND(CE108=3, CM108=0),0,1)</f>
        <v>1</v>
      </c>
      <c r="CN109" s="145">
        <f>IF(AND(CE108=3, CN108=0),0,1)</f>
        <v>1</v>
      </c>
      <c r="CO109" s="145">
        <f>IF(AND(CE108=3, CO108=0),0,1)</f>
        <v>1</v>
      </c>
      <c r="CP109" s="145">
        <f>IF(AND(CD108=3, CP108=0),0,1)</f>
        <v>1</v>
      </c>
      <c r="CQ109" s="145">
        <f>IF(AND(CE108=3, CQ108=0),0,1)</f>
        <v>1</v>
      </c>
      <c r="CR109" s="145">
        <f>IF(AND(CF108=3, CR108=0),0,1)</f>
        <v>1</v>
      </c>
      <c r="CS109" s="145">
        <f>IF(AND(CG108=3, CS108=0),0,1)</f>
        <v>0</v>
      </c>
      <c r="CT109" s="104" t="s">
        <v>112</v>
      </c>
      <c r="DB109"/>
      <c r="DC109"/>
      <c r="DD109"/>
      <c r="DE109"/>
      <c r="DF109"/>
      <c r="DG109"/>
      <c r="DH109"/>
      <c r="DI109"/>
      <c r="DJ109"/>
      <c r="DK109"/>
    </row>
    <row r="110" spans="1:115" ht="66.599999999999994" hidden="1" customHeight="1" x14ac:dyDescent="0.3">
      <c r="A110" s="104" t="s">
        <v>113</v>
      </c>
      <c r="B110" s="145"/>
      <c r="C110" s="145">
        <v>1</v>
      </c>
      <c r="D110" s="145">
        <v>1</v>
      </c>
      <c r="E110" s="145">
        <v>1</v>
      </c>
      <c r="F110" s="145">
        <v>1</v>
      </c>
      <c r="G110" s="145">
        <v>1</v>
      </c>
      <c r="H110" s="145">
        <v>1</v>
      </c>
      <c r="I110" s="145">
        <v>1</v>
      </c>
      <c r="J110" s="145">
        <v>1</v>
      </c>
      <c r="K110" s="145">
        <v>1</v>
      </c>
      <c r="L110" s="145">
        <v>1</v>
      </c>
      <c r="M110" s="145">
        <v>1</v>
      </c>
      <c r="N110" s="145">
        <v>1</v>
      </c>
      <c r="O110" s="145">
        <v>1</v>
      </c>
      <c r="P110" s="145">
        <v>1</v>
      </c>
      <c r="Q110" s="145">
        <v>1</v>
      </c>
      <c r="R110" s="145">
        <v>1</v>
      </c>
      <c r="S110" s="145">
        <v>1</v>
      </c>
      <c r="T110" s="145">
        <v>1</v>
      </c>
      <c r="U110" s="147">
        <v>0</v>
      </c>
      <c r="V110" s="145">
        <v>0</v>
      </c>
      <c r="W110" s="145">
        <v>0</v>
      </c>
      <c r="X110" s="145">
        <v>0</v>
      </c>
      <c r="Y110" s="145">
        <v>0</v>
      </c>
      <c r="Z110" s="147">
        <v>1</v>
      </c>
      <c r="AA110" s="145">
        <v>1</v>
      </c>
      <c r="AB110" s="145">
        <v>1</v>
      </c>
      <c r="AC110" s="147">
        <v>0</v>
      </c>
      <c r="AD110" s="145">
        <v>0</v>
      </c>
      <c r="AE110" s="145">
        <v>0</v>
      </c>
      <c r="AF110" s="145">
        <v>0</v>
      </c>
      <c r="AG110" s="147">
        <v>1</v>
      </c>
      <c r="AH110" s="145">
        <v>1</v>
      </c>
      <c r="AI110" s="145">
        <v>1</v>
      </c>
      <c r="AJ110" s="147">
        <v>0</v>
      </c>
      <c r="AK110" s="145">
        <v>0</v>
      </c>
      <c r="AL110" s="145">
        <v>0</v>
      </c>
      <c r="AM110" s="145">
        <v>0</v>
      </c>
      <c r="AN110" s="148">
        <v>0</v>
      </c>
      <c r="AO110" s="145">
        <v>1</v>
      </c>
      <c r="AP110" s="145">
        <v>1</v>
      </c>
      <c r="AQ110" s="145">
        <v>1</v>
      </c>
      <c r="AR110" s="145">
        <v>1</v>
      </c>
      <c r="AS110" s="145">
        <v>1</v>
      </c>
      <c r="AT110" s="145">
        <v>1</v>
      </c>
      <c r="AU110" s="145">
        <v>1</v>
      </c>
      <c r="AV110" s="145">
        <v>1</v>
      </c>
      <c r="AW110" s="145">
        <v>1</v>
      </c>
      <c r="AX110" s="145">
        <v>1</v>
      </c>
      <c r="AY110" s="145">
        <v>1</v>
      </c>
      <c r="AZ110" s="145">
        <v>1</v>
      </c>
      <c r="BA110" s="145">
        <v>1</v>
      </c>
      <c r="BB110" s="145">
        <v>1</v>
      </c>
      <c r="BC110" s="145">
        <v>1</v>
      </c>
      <c r="BD110" s="145">
        <v>1</v>
      </c>
      <c r="BE110" s="145">
        <v>1</v>
      </c>
      <c r="BF110" s="148">
        <v>1</v>
      </c>
      <c r="BG110" s="145">
        <v>1</v>
      </c>
      <c r="BH110" s="145">
        <v>1</v>
      </c>
      <c r="BI110" s="145">
        <v>1</v>
      </c>
      <c r="BJ110" s="145">
        <v>1</v>
      </c>
      <c r="BK110" s="145">
        <v>1</v>
      </c>
      <c r="BL110" s="145">
        <v>1</v>
      </c>
      <c r="BM110" s="145">
        <v>0</v>
      </c>
      <c r="BN110" s="145">
        <v>0</v>
      </c>
      <c r="BO110" s="145">
        <v>0</v>
      </c>
      <c r="BP110" s="145">
        <v>0</v>
      </c>
      <c r="BQ110" s="145">
        <v>1</v>
      </c>
      <c r="BR110" s="145">
        <v>1</v>
      </c>
      <c r="BS110" s="145">
        <v>1</v>
      </c>
      <c r="BT110" s="145">
        <v>1</v>
      </c>
      <c r="BU110" s="147">
        <v>1</v>
      </c>
      <c r="BV110" s="145">
        <v>0</v>
      </c>
      <c r="BW110" s="145">
        <v>0</v>
      </c>
      <c r="BX110" s="145">
        <v>0</v>
      </c>
      <c r="BY110" s="145">
        <v>0</v>
      </c>
      <c r="BZ110" s="145">
        <v>0</v>
      </c>
      <c r="CA110" s="145">
        <v>0</v>
      </c>
      <c r="CB110" s="145">
        <v>0</v>
      </c>
      <c r="CC110" s="145">
        <v>0</v>
      </c>
      <c r="CD110" s="145">
        <v>1</v>
      </c>
      <c r="CE110" s="145">
        <v>1</v>
      </c>
      <c r="CF110" s="145">
        <v>1</v>
      </c>
      <c r="CG110" s="145">
        <v>1</v>
      </c>
      <c r="CH110" s="145">
        <v>1</v>
      </c>
      <c r="CI110" s="145">
        <v>1</v>
      </c>
      <c r="CJ110" s="145">
        <v>1</v>
      </c>
      <c r="CK110" s="145">
        <v>1</v>
      </c>
      <c r="CL110" s="145">
        <v>1</v>
      </c>
      <c r="CM110" s="145">
        <v>1</v>
      </c>
      <c r="CN110" s="145">
        <v>1</v>
      </c>
      <c r="CO110" s="145">
        <v>1</v>
      </c>
      <c r="CP110" s="145">
        <v>1</v>
      </c>
      <c r="CQ110" s="145">
        <v>1</v>
      </c>
      <c r="CR110" s="145">
        <v>1</v>
      </c>
      <c r="CS110" s="145">
        <v>1</v>
      </c>
      <c r="CT110" s="104" t="s">
        <v>113</v>
      </c>
      <c r="DB110"/>
      <c r="DC110"/>
      <c r="DD110"/>
      <c r="DE110"/>
      <c r="DF110"/>
      <c r="DG110"/>
      <c r="DH110"/>
      <c r="DI110"/>
      <c r="DJ110"/>
      <c r="DK110"/>
    </row>
    <row r="111" spans="1:115" ht="66.599999999999994" hidden="1" customHeight="1" x14ac:dyDescent="0.3">
      <c r="A111" s="104" t="s">
        <v>129</v>
      </c>
      <c r="B111" s="145"/>
      <c r="C111" s="145">
        <f t="shared" ref="C111:AH111" si="140">IF(C84&gt;$B$120,1,0)</f>
        <v>1</v>
      </c>
      <c r="D111" s="145">
        <f t="shared" si="140"/>
        <v>1</v>
      </c>
      <c r="E111" s="145">
        <f t="shared" si="140"/>
        <v>1</v>
      </c>
      <c r="F111" s="145">
        <f t="shared" si="140"/>
        <v>1</v>
      </c>
      <c r="G111" s="145">
        <f t="shared" si="140"/>
        <v>1</v>
      </c>
      <c r="H111" s="145">
        <f t="shared" si="140"/>
        <v>1</v>
      </c>
      <c r="I111" s="145">
        <f t="shared" si="140"/>
        <v>1</v>
      </c>
      <c r="J111" s="145">
        <f t="shared" si="140"/>
        <v>1</v>
      </c>
      <c r="K111" s="145">
        <f t="shared" si="140"/>
        <v>1</v>
      </c>
      <c r="L111" s="145">
        <f t="shared" si="140"/>
        <v>1</v>
      </c>
      <c r="M111" s="145">
        <f t="shared" si="140"/>
        <v>1</v>
      </c>
      <c r="N111" s="145">
        <f t="shared" si="140"/>
        <v>1</v>
      </c>
      <c r="O111" s="145">
        <f t="shared" si="140"/>
        <v>1</v>
      </c>
      <c r="P111" s="145">
        <f t="shared" si="140"/>
        <v>1</v>
      </c>
      <c r="Q111" s="145">
        <f t="shared" si="140"/>
        <v>1</v>
      </c>
      <c r="R111" s="145">
        <f t="shared" si="140"/>
        <v>1</v>
      </c>
      <c r="S111" s="145">
        <f t="shared" si="140"/>
        <v>1</v>
      </c>
      <c r="T111" s="145">
        <f t="shared" si="140"/>
        <v>1</v>
      </c>
      <c r="U111" s="147">
        <f t="shared" si="140"/>
        <v>0</v>
      </c>
      <c r="V111" s="145">
        <f t="shared" si="140"/>
        <v>0</v>
      </c>
      <c r="W111" s="145">
        <f t="shared" si="140"/>
        <v>0</v>
      </c>
      <c r="X111" s="145">
        <f t="shared" si="140"/>
        <v>0</v>
      </c>
      <c r="Y111" s="145">
        <f t="shared" si="140"/>
        <v>0</v>
      </c>
      <c r="Z111" s="147">
        <f t="shared" si="140"/>
        <v>1</v>
      </c>
      <c r="AA111" s="145">
        <f t="shared" si="140"/>
        <v>1</v>
      </c>
      <c r="AB111" s="145">
        <f t="shared" si="140"/>
        <v>1</v>
      </c>
      <c r="AC111" s="147">
        <f t="shared" si="140"/>
        <v>0</v>
      </c>
      <c r="AD111" s="145">
        <f t="shared" si="140"/>
        <v>0</v>
      </c>
      <c r="AE111" s="145">
        <f t="shared" si="140"/>
        <v>0</v>
      </c>
      <c r="AF111" s="145">
        <f t="shared" si="140"/>
        <v>0</v>
      </c>
      <c r="AG111" s="147">
        <f t="shared" si="140"/>
        <v>1</v>
      </c>
      <c r="AH111" s="145">
        <f t="shared" si="140"/>
        <v>1</v>
      </c>
      <c r="AI111" s="145">
        <f t="shared" ref="AI111:BN111" si="141">IF(AI84&gt;$B$120,1,0)</f>
        <v>1</v>
      </c>
      <c r="AJ111" s="147">
        <f t="shared" si="141"/>
        <v>0</v>
      </c>
      <c r="AK111" s="145">
        <f t="shared" si="141"/>
        <v>0</v>
      </c>
      <c r="AL111" s="145">
        <f t="shared" si="141"/>
        <v>0</v>
      </c>
      <c r="AM111" s="145">
        <f t="shared" si="141"/>
        <v>0</v>
      </c>
      <c r="AN111" s="148">
        <f t="shared" si="141"/>
        <v>0</v>
      </c>
      <c r="AO111" s="145">
        <f t="shared" si="141"/>
        <v>1</v>
      </c>
      <c r="AP111" s="145">
        <f t="shared" si="141"/>
        <v>0</v>
      </c>
      <c r="AQ111" s="145">
        <f t="shared" si="141"/>
        <v>1</v>
      </c>
      <c r="AR111" s="145">
        <f t="shared" si="141"/>
        <v>1</v>
      </c>
      <c r="AS111" s="145">
        <f t="shared" si="141"/>
        <v>1</v>
      </c>
      <c r="AT111" s="145">
        <f t="shared" si="141"/>
        <v>1</v>
      </c>
      <c r="AU111" s="145">
        <f t="shared" si="141"/>
        <v>1</v>
      </c>
      <c r="AV111" s="145">
        <f t="shared" si="141"/>
        <v>1</v>
      </c>
      <c r="AW111" s="145">
        <f t="shared" si="141"/>
        <v>0</v>
      </c>
      <c r="AX111" s="145">
        <f t="shared" si="141"/>
        <v>1</v>
      </c>
      <c r="AY111" s="145">
        <f t="shared" si="141"/>
        <v>1</v>
      </c>
      <c r="AZ111" s="145">
        <f t="shared" si="141"/>
        <v>1</v>
      </c>
      <c r="BA111" s="145">
        <f t="shared" si="141"/>
        <v>1</v>
      </c>
      <c r="BB111" s="145">
        <f t="shared" si="141"/>
        <v>1</v>
      </c>
      <c r="BC111" s="145">
        <f t="shared" si="141"/>
        <v>1</v>
      </c>
      <c r="BD111" s="145">
        <f t="shared" si="141"/>
        <v>1</v>
      </c>
      <c r="BE111" s="145">
        <f t="shared" si="141"/>
        <v>1</v>
      </c>
      <c r="BF111" s="148">
        <f t="shared" si="141"/>
        <v>1</v>
      </c>
      <c r="BG111" s="145">
        <f t="shared" si="141"/>
        <v>1</v>
      </c>
      <c r="BH111" s="145">
        <f t="shared" si="141"/>
        <v>1</v>
      </c>
      <c r="BI111" s="145">
        <f t="shared" si="141"/>
        <v>1</v>
      </c>
      <c r="BJ111" s="145">
        <f t="shared" si="141"/>
        <v>1</v>
      </c>
      <c r="BK111" s="145">
        <f t="shared" si="141"/>
        <v>1</v>
      </c>
      <c r="BL111" s="145">
        <f t="shared" si="141"/>
        <v>1</v>
      </c>
      <c r="BM111" s="145">
        <f t="shared" si="141"/>
        <v>0</v>
      </c>
      <c r="BN111" s="145">
        <f t="shared" si="141"/>
        <v>0</v>
      </c>
      <c r="BO111" s="145">
        <f t="shared" ref="BO111:CG111" si="142">IF(BO84&gt;$B$120,1,0)</f>
        <v>0</v>
      </c>
      <c r="BP111" s="145">
        <f t="shared" si="142"/>
        <v>0</v>
      </c>
      <c r="BQ111" s="145">
        <f t="shared" si="142"/>
        <v>1</v>
      </c>
      <c r="BR111" s="145">
        <f t="shared" si="142"/>
        <v>1</v>
      </c>
      <c r="BS111" s="145">
        <f t="shared" si="142"/>
        <v>1</v>
      </c>
      <c r="BT111" s="145">
        <f t="shared" si="142"/>
        <v>1</v>
      </c>
      <c r="BU111" s="147">
        <f t="shared" si="142"/>
        <v>1</v>
      </c>
      <c r="BV111" s="145">
        <f t="shared" si="142"/>
        <v>0</v>
      </c>
      <c r="BW111" s="145">
        <f t="shared" si="142"/>
        <v>0</v>
      </c>
      <c r="BX111" s="145">
        <f t="shared" si="142"/>
        <v>0</v>
      </c>
      <c r="BY111" s="145">
        <f t="shared" si="142"/>
        <v>0</v>
      </c>
      <c r="BZ111" s="145">
        <f t="shared" si="142"/>
        <v>0</v>
      </c>
      <c r="CA111" s="145">
        <f t="shared" si="142"/>
        <v>0</v>
      </c>
      <c r="CB111" s="145">
        <f t="shared" si="142"/>
        <v>0</v>
      </c>
      <c r="CC111" s="145">
        <f t="shared" si="142"/>
        <v>0</v>
      </c>
      <c r="CD111" s="145">
        <f t="shared" si="142"/>
        <v>1</v>
      </c>
      <c r="CE111" s="145">
        <f t="shared" si="142"/>
        <v>1</v>
      </c>
      <c r="CF111" s="145">
        <f t="shared" si="142"/>
        <v>1</v>
      </c>
      <c r="CG111" s="145">
        <f t="shared" si="142"/>
        <v>1</v>
      </c>
      <c r="CH111" s="145">
        <f t="shared" ref="CH111:CS111" si="143">IF(CH84&gt;$B$120,1,0)</f>
        <v>1</v>
      </c>
      <c r="CI111" s="145">
        <f t="shared" si="143"/>
        <v>1</v>
      </c>
      <c r="CJ111" s="145">
        <f t="shared" si="143"/>
        <v>1</v>
      </c>
      <c r="CK111" s="145">
        <f t="shared" si="143"/>
        <v>1</v>
      </c>
      <c r="CL111" s="145">
        <f t="shared" ref="CL111" si="144">IF(CL84&gt;$B$120,1,0)</f>
        <v>0</v>
      </c>
      <c r="CM111" s="145">
        <f t="shared" ref="CM111" si="145">IF(CM84&gt;$B$120,1,0)</f>
        <v>1</v>
      </c>
      <c r="CN111" s="145">
        <f t="shared" ref="CN111:CR111" si="146">IF(CN84&gt;$B$120,1,0)</f>
        <v>0</v>
      </c>
      <c r="CO111" s="145">
        <f t="shared" si="146"/>
        <v>1</v>
      </c>
      <c r="CP111" s="145">
        <f t="shared" ref="CP111:CQ111" si="147">IF(CP84&gt;$B$120,1,0)</f>
        <v>1</v>
      </c>
      <c r="CQ111" s="145">
        <f t="shared" si="147"/>
        <v>1</v>
      </c>
      <c r="CR111" s="145">
        <f t="shared" si="146"/>
        <v>0</v>
      </c>
      <c r="CS111" s="145">
        <f t="shared" si="143"/>
        <v>0</v>
      </c>
      <c r="CT111" s="104"/>
      <c r="DB111"/>
      <c r="DC111"/>
      <c r="DD111"/>
      <c r="DE111"/>
      <c r="DF111"/>
      <c r="DG111"/>
      <c r="DH111"/>
      <c r="DI111"/>
      <c r="DJ111"/>
      <c r="DK111"/>
    </row>
    <row r="112" spans="1:115" ht="66.599999999999994" hidden="1" customHeight="1" x14ac:dyDescent="0.3">
      <c r="A112" s="150" t="s">
        <v>130</v>
      </c>
      <c r="B112" s="36"/>
      <c r="C112" s="36">
        <f t="shared" ref="C112:AH112" si="148">$B$120</f>
        <v>7</v>
      </c>
      <c r="D112" s="36">
        <f t="shared" si="148"/>
        <v>7</v>
      </c>
      <c r="E112" s="36">
        <f t="shared" si="148"/>
        <v>7</v>
      </c>
      <c r="F112" s="36">
        <f t="shared" si="148"/>
        <v>7</v>
      </c>
      <c r="G112" s="36">
        <f t="shared" si="148"/>
        <v>7</v>
      </c>
      <c r="H112" s="36">
        <f t="shared" si="148"/>
        <v>7</v>
      </c>
      <c r="I112" s="36">
        <f t="shared" si="148"/>
        <v>7</v>
      </c>
      <c r="J112" s="36">
        <f t="shared" si="148"/>
        <v>7</v>
      </c>
      <c r="K112" s="36">
        <f t="shared" si="148"/>
        <v>7</v>
      </c>
      <c r="L112" s="36">
        <f t="shared" si="148"/>
        <v>7</v>
      </c>
      <c r="M112" s="36">
        <f t="shared" si="148"/>
        <v>7</v>
      </c>
      <c r="N112" s="36">
        <f t="shared" si="148"/>
        <v>7</v>
      </c>
      <c r="O112" s="36">
        <f t="shared" si="148"/>
        <v>7</v>
      </c>
      <c r="P112" s="36">
        <f t="shared" si="148"/>
        <v>7</v>
      </c>
      <c r="Q112" s="36">
        <f t="shared" si="148"/>
        <v>7</v>
      </c>
      <c r="R112" s="36">
        <f t="shared" si="148"/>
        <v>7</v>
      </c>
      <c r="S112" s="36">
        <f t="shared" si="148"/>
        <v>7</v>
      </c>
      <c r="T112" s="36">
        <f t="shared" si="148"/>
        <v>7</v>
      </c>
      <c r="U112" s="149">
        <f t="shared" si="148"/>
        <v>7</v>
      </c>
      <c r="V112" s="36">
        <f t="shared" si="148"/>
        <v>7</v>
      </c>
      <c r="W112" s="36">
        <f t="shared" si="148"/>
        <v>7</v>
      </c>
      <c r="X112" s="36">
        <f t="shared" si="148"/>
        <v>7</v>
      </c>
      <c r="Y112" s="36">
        <f t="shared" si="148"/>
        <v>7</v>
      </c>
      <c r="Z112" s="149">
        <f t="shared" si="148"/>
        <v>7</v>
      </c>
      <c r="AA112" s="36">
        <f t="shared" si="148"/>
        <v>7</v>
      </c>
      <c r="AB112" s="36">
        <f t="shared" si="148"/>
        <v>7</v>
      </c>
      <c r="AC112" s="149">
        <f t="shared" si="148"/>
        <v>7</v>
      </c>
      <c r="AD112" s="36">
        <f t="shared" si="148"/>
        <v>7</v>
      </c>
      <c r="AE112" s="36">
        <f t="shared" si="148"/>
        <v>7</v>
      </c>
      <c r="AF112" s="36">
        <f t="shared" si="148"/>
        <v>7</v>
      </c>
      <c r="AG112" s="149">
        <f t="shared" si="148"/>
        <v>7</v>
      </c>
      <c r="AH112" s="36">
        <f t="shared" si="148"/>
        <v>7</v>
      </c>
      <c r="AI112" s="36">
        <f t="shared" ref="AI112:BN112" si="149">$B$120</f>
        <v>7</v>
      </c>
      <c r="AJ112" s="149">
        <f t="shared" si="149"/>
        <v>7</v>
      </c>
      <c r="AK112" s="36">
        <f t="shared" si="149"/>
        <v>7</v>
      </c>
      <c r="AL112" s="36">
        <f t="shared" si="149"/>
        <v>7</v>
      </c>
      <c r="AM112" s="36">
        <f t="shared" si="149"/>
        <v>7</v>
      </c>
      <c r="AN112" s="151">
        <f t="shared" si="149"/>
        <v>7</v>
      </c>
      <c r="AO112" s="36">
        <f t="shared" si="149"/>
        <v>7</v>
      </c>
      <c r="AP112" s="36">
        <f t="shared" si="149"/>
        <v>7</v>
      </c>
      <c r="AQ112" s="36">
        <f t="shared" si="149"/>
        <v>7</v>
      </c>
      <c r="AR112" s="36">
        <f t="shared" si="149"/>
        <v>7</v>
      </c>
      <c r="AS112" s="36">
        <f t="shared" si="149"/>
        <v>7</v>
      </c>
      <c r="AT112" s="36">
        <f t="shared" si="149"/>
        <v>7</v>
      </c>
      <c r="AU112" s="36">
        <f t="shared" si="149"/>
        <v>7</v>
      </c>
      <c r="AV112" s="36">
        <f t="shared" si="149"/>
        <v>7</v>
      </c>
      <c r="AW112" s="36">
        <f t="shared" si="149"/>
        <v>7</v>
      </c>
      <c r="AX112" s="36">
        <f t="shared" si="149"/>
        <v>7</v>
      </c>
      <c r="AY112" s="36">
        <f t="shared" si="149"/>
        <v>7</v>
      </c>
      <c r="AZ112" s="36">
        <f t="shared" si="149"/>
        <v>7</v>
      </c>
      <c r="BA112" s="36">
        <f t="shared" si="149"/>
        <v>7</v>
      </c>
      <c r="BB112" s="36">
        <f t="shared" si="149"/>
        <v>7</v>
      </c>
      <c r="BC112" s="36">
        <f t="shared" si="149"/>
        <v>7</v>
      </c>
      <c r="BD112" s="36">
        <f t="shared" si="149"/>
        <v>7</v>
      </c>
      <c r="BE112" s="36">
        <f t="shared" si="149"/>
        <v>7</v>
      </c>
      <c r="BF112" s="151">
        <f t="shared" si="149"/>
        <v>7</v>
      </c>
      <c r="BG112" s="36">
        <f t="shared" si="149"/>
        <v>7</v>
      </c>
      <c r="BH112" s="36">
        <f t="shared" si="149"/>
        <v>7</v>
      </c>
      <c r="BI112" s="36">
        <f t="shared" si="149"/>
        <v>7</v>
      </c>
      <c r="BJ112" s="36">
        <f t="shared" si="149"/>
        <v>7</v>
      </c>
      <c r="BK112" s="36">
        <f t="shared" si="149"/>
        <v>7</v>
      </c>
      <c r="BL112" s="36">
        <f t="shared" si="149"/>
        <v>7</v>
      </c>
      <c r="BM112" s="36">
        <f t="shared" si="149"/>
        <v>7</v>
      </c>
      <c r="BN112" s="36">
        <f t="shared" si="149"/>
        <v>7</v>
      </c>
      <c r="BO112" s="36">
        <f t="shared" ref="BO112:CS112" si="150">$B$120</f>
        <v>7</v>
      </c>
      <c r="BP112" s="36">
        <f t="shared" si="150"/>
        <v>7</v>
      </c>
      <c r="BQ112" s="36">
        <f t="shared" si="150"/>
        <v>7</v>
      </c>
      <c r="BR112" s="36">
        <f t="shared" si="150"/>
        <v>7</v>
      </c>
      <c r="BS112" s="36">
        <f t="shared" si="150"/>
        <v>7</v>
      </c>
      <c r="BT112" s="36">
        <f t="shared" si="150"/>
        <v>7</v>
      </c>
      <c r="BU112" s="149">
        <f t="shared" si="150"/>
        <v>7</v>
      </c>
      <c r="BV112" s="36">
        <f t="shared" si="150"/>
        <v>7</v>
      </c>
      <c r="BW112" s="36">
        <f t="shared" si="150"/>
        <v>7</v>
      </c>
      <c r="BX112" s="36">
        <f t="shared" si="150"/>
        <v>7</v>
      </c>
      <c r="BY112" s="36">
        <f t="shared" si="150"/>
        <v>7</v>
      </c>
      <c r="BZ112" s="36">
        <f t="shared" si="150"/>
        <v>7</v>
      </c>
      <c r="CA112" s="36">
        <f t="shared" si="150"/>
        <v>7</v>
      </c>
      <c r="CB112" s="36">
        <f t="shared" si="150"/>
        <v>7</v>
      </c>
      <c r="CC112" s="36">
        <f t="shared" si="150"/>
        <v>7</v>
      </c>
      <c r="CD112" s="36">
        <f t="shared" si="150"/>
        <v>7</v>
      </c>
      <c r="CE112" s="36">
        <f t="shared" si="150"/>
        <v>7</v>
      </c>
      <c r="CF112" s="36">
        <f t="shared" si="150"/>
        <v>7</v>
      </c>
      <c r="CG112" s="36">
        <f t="shared" si="150"/>
        <v>7</v>
      </c>
      <c r="CH112" s="36">
        <f t="shared" si="150"/>
        <v>7</v>
      </c>
      <c r="CI112" s="36">
        <f t="shared" si="150"/>
        <v>7</v>
      </c>
      <c r="CJ112" s="36">
        <f t="shared" si="150"/>
        <v>7</v>
      </c>
      <c r="CK112" s="36">
        <f t="shared" si="150"/>
        <v>7</v>
      </c>
      <c r="CL112" s="36">
        <f t="shared" si="150"/>
        <v>7</v>
      </c>
      <c r="CM112" s="36">
        <f t="shared" si="150"/>
        <v>7</v>
      </c>
      <c r="CN112" s="36">
        <f t="shared" si="150"/>
        <v>7</v>
      </c>
      <c r="CO112" s="36">
        <f t="shared" si="150"/>
        <v>7</v>
      </c>
      <c r="CP112" s="36">
        <f t="shared" si="150"/>
        <v>7</v>
      </c>
      <c r="CQ112" s="36">
        <f t="shared" si="150"/>
        <v>7</v>
      </c>
      <c r="CR112" s="36">
        <f t="shared" si="150"/>
        <v>7</v>
      </c>
      <c r="CS112" s="36">
        <f t="shared" si="150"/>
        <v>7</v>
      </c>
      <c r="CT112" s="150"/>
      <c r="DB112"/>
      <c r="DC112"/>
      <c r="DD112"/>
      <c r="DE112"/>
      <c r="DF112"/>
      <c r="DG112"/>
      <c r="DH112"/>
      <c r="DI112"/>
      <c r="DJ112"/>
      <c r="DK112"/>
    </row>
    <row r="113" spans="1:115" ht="66.599999999999994" hidden="1" customHeight="1" x14ac:dyDescent="0.3">
      <c r="A113" s="150" t="s">
        <v>131</v>
      </c>
      <c r="B113" s="36"/>
      <c r="C113" s="36">
        <f t="shared" ref="C113:AH113" si="151">$B$119</f>
        <v>22</v>
      </c>
      <c r="D113" s="36">
        <f t="shared" si="151"/>
        <v>22</v>
      </c>
      <c r="E113" s="36">
        <f t="shared" si="151"/>
        <v>22</v>
      </c>
      <c r="F113" s="36">
        <f t="shared" si="151"/>
        <v>22</v>
      </c>
      <c r="G113" s="36">
        <f t="shared" si="151"/>
        <v>22</v>
      </c>
      <c r="H113" s="36">
        <f t="shared" si="151"/>
        <v>22</v>
      </c>
      <c r="I113" s="36">
        <f t="shared" si="151"/>
        <v>22</v>
      </c>
      <c r="J113" s="36">
        <f t="shared" si="151"/>
        <v>22</v>
      </c>
      <c r="K113" s="36">
        <f t="shared" si="151"/>
        <v>22</v>
      </c>
      <c r="L113" s="36">
        <f t="shared" si="151"/>
        <v>22</v>
      </c>
      <c r="M113" s="36">
        <f t="shared" si="151"/>
        <v>22</v>
      </c>
      <c r="N113" s="36">
        <f t="shared" si="151"/>
        <v>22</v>
      </c>
      <c r="O113" s="36">
        <f t="shared" si="151"/>
        <v>22</v>
      </c>
      <c r="P113" s="36">
        <f t="shared" si="151"/>
        <v>22</v>
      </c>
      <c r="Q113" s="36">
        <f t="shared" si="151"/>
        <v>22</v>
      </c>
      <c r="R113" s="36">
        <f t="shared" si="151"/>
        <v>22</v>
      </c>
      <c r="S113" s="36">
        <f t="shared" si="151"/>
        <v>22</v>
      </c>
      <c r="T113" s="36">
        <f t="shared" si="151"/>
        <v>22</v>
      </c>
      <c r="U113" s="149">
        <f t="shared" si="151"/>
        <v>22</v>
      </c>
      <c r="V113" s="36">
        <f t="shared" si="151"/>
        <v>22</v>
      </c>
      <c r="W113" s="36">
        <f t="shared" si="151"/>
        <v>22</v>
      </c>
      <c r="X113" s="36">
        <f t="shared" si="151"/>
        <v>22</v>
      </c>
      <c r="Y113" s="36">
        <f t="shared" si="151"/>
        <v>22</v>
      </c>
      <c r="Z113" s="149">
        <f t="shared" si="151"/>
        <v>22</v>
      </c>
      <c r="AA113" s="36">
        <f t="shared" si="151"/>
        <v>22</v>
      </c>
      <c r="AB113" s="36">
        <f t="shared" si="151"/>
        <v>22</v>
      </c>
      <c r="AC113" s="149">
        <f t="shared" si="151"/>
        <v>22</v>
      </c>
      <c r="AD113" s="36">
        <f t="shared" si="151"/>
        <v>22</v>
      </c>
      <c r="AE113" s="36">
        <f t="shared" si="151"/>
        <v>22</v>
      </c>
      <c r="AF113" s="36">
        <f t="shared" si="151"/>
        <v>22</v>
      </c>
      <c r="AG113" s="149">
        <f t="shared" si="151"/>
        <v>22</v>
      </c>
      <c r="AH113" s="36">
        <f t="shared" si="151"/>
        <v>22</v>
      </c>
      <c r="AI113" s="36">
        <f t="shared" ref="AI113:BN113" si="152">$B$119</f>
        <v>22</v>
      </c>
      <c r="AJ113" s="149">
        <f t="shared" si="152"/>
        <v>22</v>
      </c>
      <c r="AK113" s="36">
        <f t="shared" si="152"/>
        <v>22</v>
      </c>
      <c r="AL113" s="36">
        <f t="shared" si="152"/>
        <v>22</v>
      </c>
      <c r="AM113" s="36">
        <f t="shared" si="152"/>
        <v>22</v>
      </c>
      <c r="AN113" s="151">
        <f t="shared" si="152"/>
        <v>22</v>
      </c>
      <c r="AO113" s="36">
        <f t="shared" si="152"/>
        <v>22</v>
      </c>
      <c r="AP113" s="36">
        <f t="shared" si="152"/>
        <v>22</v>
      </c>
      <c r="AQ113" s="36">
        <f t="shared" si="152"/>
        <v>22</v>
      </c>
      <c r="AR113" s="36">
        <f t="shared" si="152"/>
        <v>22</v>
      </c>
      <c r="AS113" s="36">
        <f t="shared" si="152"/>
        <v>22</v>
      </c>
      <c r="AT113" s="36">
        <f t="shared" si="152"/>
        <v>22</v>
      </c>
      <c r="AU113" s="36">
        <f t="shared" si="152"/>
        <v>22</v>
      </c>
      <c r="AV113" s="36">
        <f t="shared" si="152"/>
        <v>22</v>
      </c>
      <c r="AW113" s="36">
        <f t="shared" si="152"/>
        <v>22</v>
      </c>
      <c r="AX113" s="36">
        <f t="shared" si="152"/>
        <v>22</v>
      </c>
      <c r="AY113" s="36">
        <f t="shared" si="152"/>
        <v>22</v>
      </c>
      <c r="AZ113" s="36">
        <f t="shared" si="152"/>
        <v>22</v>
      </c>
      <c r="BA113" s="36">
        <f t="shared" si="152"/>
        <v>22</v>
      </c>
      <c r="BB113" s="36">
        <f t="shared" si="152"/>
        <v>22</v>
      </c>
      <c r="BC113" s="36">
        <f t="shared" si="152"/>
        <v>22</v>
      </c>
      <c r="BD113" s="36">
        <f t="shared" si="152"/>
        <v>22</v>
      </c>
      <c r="BE113" s="36">
        <f t="shared" si="152"/>
        <v>22</v>
      </c>
      <c r="BF113" s="151">
        <f t="shared" si="152"/>
        <v>22</v>
      </c>
      <c r="BG113" s="36">
        <f t="shared" si="152"/>
        <v>22</v>
      </c>
      <c r="BH113" s="36">
        <f t="shared" si="152"/>
        <v>22</v>
      </c>
      <c r="BI113" s="36">
        <f t="shared" si="152"/>
        <v>22</v>
      </c>
      <c r="BJ113" s="36">
        <f t="shared" si="152"/>
        <v>22</v>
      </c>
      <c r="BK113" s="36">
        <f t="shared" si="152"/>
        <v>22</v>
      </c>
      <c r="BL113" s="36">
        <f t="shared" si="152"/>
        <v>22</v>
      </c>
      <c r="BM113" s="36">
        <f t="shared" si="152"/>
        <v>22</v>
      </c>
      <c r="BN113" s="36">
        <f t="shared" si="152"/>
        <v>22</v>
      </c>
      <c r="BO113" s="36">
        <f t="shared" ref="BO113:CS113" si="153">$B$119</f>
        <v>22</v>
      </c>
      <c r="BP113" s="36">
        <f t="shared" si="153"/>
        <v>22</v>
      </c>
      <c r="BQ113" s="36">
        <f t="shared" si="153"/>
        <v>22</v>
      </c>
      <c r="BR113" s="36">
        <f t="shared" si="153"/>
        <v>22</v>
      </c>
      <c r="BS113" s="36">
        <f t="shared" si="153"/>
        <v>22</v>
      </c>
      <c r="BT113" s="36">
        <f t="shared" si="153"/>
        <v>22</v>
      </c>
      <c r="BU113" s="149">
        <f t="shared" si="153"/>
        <v>22</v>
      </c>
      <c r="BV113" s="36">
        <f t="shared" si="153"/>
        <v>22</v>
      </c>
      <c r="BW113" s="36">
        <f t="shared" si="153"/>
        <v>22</v>
      </c>
      <c r="BX113" s="36">
        <f t="shared" si="153"/>
        <v>22</v>
      </c>
      <c r="BY113" s="36">
        <f t="shared" si="153"/>
        <v>22</v>
      </c>
      <c r="BZ113" s="36">
        <f t="shared" si="153"/>
        <v>22</v>
      </c>
      <c r="CA113" s="36">
        <f t="shared" si="153"/>
        <v>22</v>
      </c>
      <c r="CB113" s="36">
        <f t="shared" si="153"/>
        <v>22</v>
      </c>
      <c r="CC113" s="36">
        <f t="shared" si="153"/>
        <v>22</v>
      </c>
      <c r="CD113" s="36">
        <f t="shared" si="153"/>
        <v>22</v>
      </c>
      <c r="CE113" s="36">
        <f t="shared" si="153"/>
        <v>22</v>
      </c>
      <c r="CF113" s="36">
        <f t="shared" si="153"/>
        <v>22</v>
      </c>
      <c r="CG113" s="36">
        <f t="shared" si="153"/>
        <v>22</v>
      </c>
      <c r="CH113" s="36">
        <f t="shared" si="153"/>
        <v>22</v>
      </c>
      <c r="CI113" s="36">
        <f t="shared" si="153"/>
        <v>22</v>
      </c>
      <c r="CJ113" s="36">
        <f t="shared" si="153"/>
        <v>22</v>
      </c>
      <c r="CK113" s="36">
        <f t="shared" si="153"/>
        <v>22</v>
      </c>
      <c r="CL113" s="36">
        <f t="shared" si="153"/>
        <v>22</v>
      </c>
      <c r="CM113" s="36">
        <f t="shared" si="153"/>
        <v>22</v>
      </c>
      <c r="CN113" s="36">
        <f t="shared" si="153"/>
        <v>22</v>
      </c>
      <c r="CO113" s="36">
        <f t="shared" si="153"/>
        <v>22</v>
      </c>
      <c r="CP113" s="36">
        <f t="shared" si="153"/>
        <v>22</v>
      </c>
      <c r="CQ113" s="36">
        <f t="shared" si="153"/>
        <v>22</v>
      </c>
      <c r="CR113" s="36">
        <f t="shared" si="153"/>
        <v>22</v>
      </c>
      <c r="CS113" s="36">
        <f t="shared" si="153"/>
        <v>22</v>
      </c>
      <c r="CT113" s="150"/>
      <c r="DB113"/>
      <c r="DC113"/>
      <c r="DD113"/>
      <c r="DE113"/>
      <c r="DF113"/>
      <c r="DG113"/>
      <c r="DH113"/>
      <c r="DI113"/>
      <c r="DJ113"/>
      <c r="DK113"/>
    </row>
    <row r="114" spans="1:115" ht="78.599999999999994" customHeight="1" x14ac:dyDescent="0.3">
      <c r="A114" s="104" t="s">
        <v>157</v>
      </c>
      <c r="B114" s="145"/>
      <c r="C114" s="29">
        <f>C107+C106+C104+C101</f>
        <v>4</v>
      </c>
      <c r="D114" s="29">
        <f t="shared" ref="D114:BO114" si="154">D107+D106+D104+D101</f>
        <v>3</v>
      </c>
      <c r="E114" s="29">
        <f t="shared" si="154"/>
        <v>2</v>
      </c>
      <c r="F114" s="29">
        <f t="shared" si="154"/>
        <v>1</v>
      </c>
      <c r="G114" s="29">
        <f t="shared" si="154"/>
        <v>4</v>
      </c>
      <c r="H114" s="29">
        <f t="shared" si="154"/>
        <v>4</v>
      </c>
      <c r="I114" s="29">
        <f t="shared" si="154"/>
        <v>4</v>
      </c>
      <c r="J114" s="29">
        <f t="shared" si="154"/>
        <v>2</v>
      </c>
      <c r="K114" s="29">
        <f t="shared" si="154"/>
        <v>2</v>
      </c>
      <c r="L114" s="29">
        <f t="shared" si="154"/>
        <v>4</v>
      </c>
      <c r="M114" s="29">
        <f t="shared" si="154"/>
        <v>4</v>
      </c>
      <c r="N114" s="29">
        <f t="shared" si="154"/>
        <v>4</v>
      </c>
      <c r="O114" s="29">
        <f t="shared" si="154"/>
        <v>4</v>
      </c>
      <c r="P114" s="29">
        <f t="shared" si="154"/>
        <v>4</v>
      </c>
      <c r="Q114" s="29">
        <f t="shared" si="154"/>
        <v>3</v>
      </c>
      <c r="R114" s="29">
        <f t="shared" si="154"/>
        <v>2</v>
      </c>
      <c r="S114" s="29">
        <f t="shared" si="154"/>
        <v>2</v>
      </c>
      <c r="T114" s="29">
        <f t="shared" si="154"/>
        <v>2</v>
      </c>
      <c r="U114" s="29">
        <f t="shared" si="154"/>
        <v>0</v>
      </c>
      <c r="V114" s="29">
        <f t="shared" si="154"/>
        <v>0</v>
      </c>
      <c r="W114" s="29">
        <f t="shared" si="154"/>
        <v>0</v>
      </c>
      <c r="X114" s="29">
        <f t="shared" si="154"/>
        <v>0</v>
      </c>
      <c r="Y114" s="29">
        <f t="shared" si="154"/>
        <v>0</v>
      </c>
      <c r="Z114" s="29">
        <f t="shared" si="154"/>
        <v>4</v>
      </c>
      <c r="AA114" s="29">
        <f t="shared" si="154"/>
        <v>4</v>
      </c>
      <c r="AB114" s="29">
        <f t="shared" si="154"/>
        <v>3</v>
      </c>
      <c r="AC114" s="29">
        <f t="shared" si="154"/>
        <v>0</v>
      </c>
      <c r="AD114" s="29">
        <f t="shared" si="154"/>
        <v>0</v>
      </c>
      <c r="AE114" s="29">
        <f t="shared" si="154"/>
        <v>0</v>
      </c>
      <c r="AF114" s="29">
        <f t="shared" si="154"/>
        <v>2</v>
      </c>
      <c r="AG114" s="29">
        <f t="shared" si="154"/>
        <v>3</v>
      </c>
      <c r="AH114" s="29">
        <f t="shared" si="154"/>
        <v>4</v>
      </c>
      <c r="AI114" s="29">
        <f t="shared" si="154"/>
        <v>4</v>
      </c>
      <c r="AJ114" s="29">
        <f t="shared" si="154"/>
        <v>0</v>
      </c>
      <c r="AK114" s="29">
        <f t="shared" si="154"/>
        <v>0</v>
      </c>
      <c r="AL114" s="29">
        <f t="shared" si="154"/>
        <v>0</v>
      </c>
      <c r="AM114" s="29">
        <f t="shared" si="154"/>
        <v>0</v>
      </c>
      <c r="AN114" s="29">
        <f t="shared" si="154"/>
        <v>1</v>
      </c>
      <c r="AO114" s="29">
        <f t="shared" si="154"/>
        <v>2</v>
      </c>
      <c r="AP114" s="29">
        <f t="shared" si="154"/>
        <v>0</v>
      </c>
      <c r="AQ114" s="29">
        <f t="shared" si="154"/>
        <v>4</v>
      </c>
      <c r="AR114" s="29">
        <f t="shared" si="154"/>
        <v>4</v>
      </c>
      <c r="AS114" s="29">
        <f t="shared" si="154"/>
        <v>4</v>
      </c>
      <c r="AT114" s="29">
        <f t="shared" si="154"/>
        <v>4</v>
      </c>
      <c r="AU114" s="29">
        <f t="shared" si="154"/>
        <v>4</v>
      </c>
      <c r="AV114" s="29">
        <f t="shared" si="154"/>
        <v>1</v>
      </c>
      <c r="AW114" s="29">
        <f t="shared" si="154"/>
        <v>1</v>
      </c>
      <c r="AX114" s="29">
        <f t="shared" si="154"/>
        <v>1</v>
      </c>
      <c r="AY114" s="29">
        <f t="shared" si="154"/>
        <v>4</v>
      </c>
      <c r="AZ114" s="29">
        <f t="shared" si="154"/>
        <v>4</v>
      </c>
      <c r="BA114" s="29">
        <f t="shared" si="154"/>
        <v>4</v>
      </c>
      <c r="BB114" s="29">
        <f t="shared" si="154"/>
        <v>4</v>
      </c>
      <c r="BC114" s="29">
        <f t="shared" si="154"/>
        <v>4</v>
      </c>
      <c r="BD114" s="29">
        <f t="shared" si="154"/>
        <v>4</v>
      </c>
      <c r="BE114" s="29">
        <f t="shared" si="154"/>
        <v>4</v>
      </c>
      <c r="BF114" s="29">
        <f t="shared" si="154"/>
        <v>4</v>
      </c>
      <c r="BG114" s="29">
        <f t="shared" si="154"/>
        <v>3</v>
      </c>
      <c r="BH114" s="29">
        <f t="shared" si="154"/>
        <v>1</v>
      </c>
      <c r="BI114" s="29">
        <f t="shared" si="154"/>
        <v>2</v>
      </c>
      <c r="BJ114" s="29">
        <f t="shared" si="154"/>
        <v>1</v>
      </c>
      <c r="BK114" s="29">
        <f t="shared" si="154"/>
        <v>4</v>
      </c>
      <c r="BL114" s="29">
        <f t="shared" si="154"/>
        <v>4</v>
      </c>
      <c r="BM114" s="29">
        <f t="shared" si="154"/>
        <v>1</v>
      </c>
      <c r="BN114" s="29">
        <f t="shared" si="154"/>
        <v>1</v>
      </c>
      <c r="BO114" s="29">
        <f t="shared" si="154"/>
        <v>0</v>
      </c>
      <c r="BP114" s="29">
        <f t="shared" ref="BP114:CF114" si="155">BP107+BP106+BP104+BP101</f>
        <v>0</v>
      </c>
      <c r="BQ114" s="29">
        <f t="shared" si="155"/>
        <v>3</v>
      </c>
      <c r="BR114" s="29">
        <f t="shared" si="155"/>
        <v>3</v>
      </c>
      <c r="BS114" s="29">
        <f t="shared" si="155"/>
        <v>3</v>
      </c>
      <c r="BT114" s="29">
        <f t="shared" si="155"/>
        <v>4</v>
      </c>
      <c r="BU114" s="29">
        <f t="shared" si="155"/>
        <v>3</v>
      </c>
      <c r="BV114" s="29">
        <f t="shared" si="155"/>
        <v>0</v>
      </c>
      <c r="BW114" s="29">
        <f t="shared" si="155"/>
        <v>0</v>
      </c>
      <c r="BX114" s="29">
        <f t="shared" si="155"/>
        <v>0</v>
      </c>
      <c r="BY114" s="29">
        <f t="shared" si="155"/>
        <v>0</v>
      </c>
      <c r="BZ114" s="29">
        <f t="shared" si="155"/>
        <v>0</v>
      </c>
      <c r="CA114" s="29">
        <f t="shared" si="155"/>
        <v>0</v>
      </c>
      <c r="CB114" s="29">
        <f t="shared" si="155"/>
        <v>0</v>
      </c>
      <c r="CC114" s="29">
        <f t="shared" si="155"/>
        <v>1</v>
      </c>
      <c r="CD114" s="29">
        <f t="shared" si="155"/>
        <v>3</v>
      </c>
      <c r="CE114" s="29">
        <f t="shared" si="155"/>
        <v>3</v>
      </c>
      <c r="CF114" s="29">
        <f t="shared" si="155"/>
        <v>3</v>
      </c>
      <c r="CG114" s="29">
        <f t="shared" ref="CG114:CS114" si="156">CG107+CG106+CG104+CG101</f>
        <v>4</v>
      </c>
      <c r="CH114" s="29">
        <f t="shared" si="156"/>
        <v>3</v>
      </c>
      <c r="CI114" s="29">
        <f t="shared" si="156"/>
        <v>3</v>
      </c>
      <c r="CJ114" s="29">
        <f t="shared" si="156"/>
        <v>3</v>
      </c>
      <c r="CK114" s="29">
        <f t="shared" ref="CK114" si="157">CK107+CK106+CK104+CK101</f>
        <v>4</v>
      </c>
      <c r="CL114" s="29">
        <f t="shared" ref="CL114" si="158">CL107+CL106+CL104+CL101</f>
        <v>0</v>
      </c>
      <c r="CM114" s="29">
        <f t="shared" ref="CM114" si="159">CM107+CM106+CM104+CM101</f>
        <v>4</v>
      </c>
      <c r="CN114" s="29">
        <f t="shared" ref="CN114:CR114" si="160">CN107+CN106+CN104+CN101</f>
        <v>0</v>
      </c>
      <c r="CO114" s="29">
        <f t="shared" si="160"/>
        <v>0</v>
      </c>
      <c r="CP114" s="29">
        <f t="shared" ref="CP114:CQ114" si="161">CP107+CP106+CP104+CP101</f>
        <v>0</v>
      </c>
      <c r="CQ114" s="29">
        <f t="shared" si="161"/>
        <v>0</v>
      </c>
      <c r="CR114" s="29">
        <f t="shared" si="160"/>
        <v>0</v>
      </c>
      <c r="CS114" s="29">
        <f t="shared" si="156"/>
        <v>0</v>
      </c>
      <c r="CT114" s="104" t="s">
        <v>157</v>
      </c>
      <c r="CW114" s="104" t="s">
        <v>175</v>
      </c>
      <c r="CX114" s="152">
        <f>100*CX106/COUNT(CX80:CX105)</f>
        <v>16</v>
      </c>
      <c r="DB114"/>
      <c r="DC114"/>
      <c r="DD114"/>
      <c r="DE114"/>
      <c r="DF114"/>
      <c r="DG114"/>
      <c r="DH114"/>
      <c r="DI114"/>
      <c r="DJ114"/>
      <c r="DK114"/>
    </row>
    <row r="115" spans="1:115" s="154" customFormat="1" x14ac:dyDescent="0.3">
      <c r="A115" s="33" t="s">
        <v>150</v>
      </c>
      <c r="B115" s="153">
        <v>0.08</v>
      </c>
      <c r="C115" s="71"/>
      <c r="R115" s="71"/>
      <c r="T115" s="155"/>
      <c r="U115" s="49"/>
      <c r="V115" s="155"/>
      <c r="W115" s="155"/>
      <c r="X115" s="155"/>
      <c r="Y115" s="155"/>
      <c r="Z115" s="49"/>
      <c r="AA115" s="155"/>
      <c r="AB115" s="155"/>
      <c r="AC115" s="49"/>
      <c r="AD115" s="155"/>
      <c r="AE115" s="155"/>
      <c r="AF115" s="155"/>
      <c r="AG115" s="49"/>
      <c r="AH115" s="155"/>
      <c r="AI115" s="155"/>
      <c r="AJ115" s="49"/>
      <c r="AK115" s="155"/>
      <c r="AL115" s="155"/>
      <c r="AM115" s="155"/>
      <c r="AN115" s="71"/>
      <c r="AO115" s="155"/>
      <c r="AP115" s="155"/>
      <c r="AQ115" s="155"/>
      <c r="AR115" s="155"/>
      <c r="AS115" s="155"/>
      <c r="AT115" s="155"/>
      <c r="AU115" s="155"/>
      <c r="AV115" s="155"/>
      <c r="AW115" s="155"/>
      <c r="AX115" s="155"/>
      <c r="AY115" s="155"/>
      <c r="AZ115" s="155"/>
      <c r="BA115" s="155"/>
      <c r="BB115" s="155"/>
      <c r="BC115" s="155"/>
      <c r="BD115" s="155"/>
      <c r="BE115" s="155"/>
      <c r="BF115" s="71"/>
      <c r="BG115" s="155"/>
      <c r="BH115" s="155"/>
      <c r="BI115" s="155"/>
      <c r="BJ115" s="155"/>
      <c r="BK115" s="155"/>
      <c r="BL115" s="155"/>
      <c r="BM115" s="155"/>
      <c r="BN115" s="155"/>
      <c r="BO115" s="155"/>
      <c r="BU115" s="155"/>
      <c r="CD115" s="71"/>
      <c r="CT115" s="156"/>
      <c r="CU115" s="36"/>
      <c r="CV115" s="36"/>
      <c r="CW115" s="36"/>
      <c r="CX115" s="36"/>
      <c r="DB115"/>
      <c r="DC115"/>
      <c r="DD115"/>
      <c r="DE115"/>
      <c r="DF115"/>
      <c r="DG115"/>
      <c r="DH115"/>
      <c r="DI115"/>
      <c r="DJ115"/>
      <c r="DK115"/>
    </row>
    <row r="116" spans="1:115" s="154" customFormat="1" x14ac:dyDescent="0.3">
      <c r="A116" s="33" t="s">
        <v>149</v>
      </c>
      <c r="B116" s="153">
        <v>0.19</v>
      </c>
      <c r="C116" s="71"/>
      <c r="R116" s="71"/>
      <c r="T116" s="155"/>
      <c r="U116" s="49"/>
      <c r="V116" s="155"/>
      <c r="W116" s="155"/>
      <c r="X116" s="155"/>
      <c r="Y116" s="155"/>
      <c r="Z116" s="49"/>
      <c r="AA116" s="155"/>
      <c r="AB116" s="155"/>
      <c r="AC116" s="49"/>
      <c r="AD116" s="155"/>
      <c r="AE116" s="155"/>
      <c r="AF116" s="155"/>
      <c r="AG116" s="49"/>
      <c r="AH116" s="155"/>
      <c r="AI116" s="155"/>
      <c r="AJ116" s="49"/>
      <c r="AK116" s="155"/>
      <c r="AL116" s="155"/>
      <c r="AM116" s="155"/>
      <c r="AN116" s="71"/>
      <c r="AO116" s="155"/>
      <c r="AP116" s="155"/>
      <c r="AQ116" s="155"/>
      <c r="AR116" s="155"/>
      <c r="AS116" s="155"/>
      <c r="AT116" s="155"/>
      <c r="AU116" s="155"/>
      <c r="AV116" s="155"/>
      <c r="AW116" s="155"/>
      <c r="AX116" s="155"/>
      <c r="AY116" s="155"/>
      <c r="AZ116" s="155"/>
      <c r="BA116" s="155"/>
      <c r="BB116" s="155"/>
      <c r="BC116" s="155"/>
      <c r="BD116" s="155"/>
      <c r="BE116" s="155"/>
      <c r="BF116" s="71"/>
      <c r="BG116" s="155"/>
      <c r="BH116" s="155"/>
      <c r="BI116" s="155"/>
      <c r="BJ116" s="155"/>
      <c r="BK116" s="155"/>
      <c r="BL116" s="155"/>
      <c r="BM116" s="155"/>
      <c r="BN116" s="155"/>
      <c r="BO116" s="155"/>
      <c r="BU116" s="155"/>
      <c r="CD116" s="71"/>
      <c r="CT116" s="156"/>
      <c r="CU116" s="36"/>
      <c r="CV116" s="36"/>
      <c r="CW116" s="36"/>
      <c r="CX116" s="36"/>
    </row>
    <row r="117" spans="1:115" s="154" customFormat="1" x14ac:dyDescent="0.3">
      <c r="A117" s="33" t="s">
        <v>151</v>
      </c>
      <c r="B117" s="153">
        <v>0.85</v>
      </c>
      <c r="C117" s="71"/>
      <c r="R117" s="71"/>
      <c r="T117" s="155"/>
      <c r="U117" s="49"/>
      <c r="V117" s="155"/>
      <c r="W117" s="155"/>
      <c r="X117" s="155"/>
      <c r="Y117" s="155"/>
      <c r="Z117" s="49"/>
      <c r="AA117" s="155"/>
      <c r="AB117" s="155"/>
      <c r="AC117" s="49"/>
      <c r="AD117" s="155"/>
      <c r="AE117" s="155"/>
      <c r="AF117" s="155"/>
      <c r="AG117" s="49"/>
      <c r="AH117" s="155"/>
      <c r="AI117" s="155"/>
      <c r="AJ117" s="49"/>
      <c r="AK117" s="155"/>
      <c r="AL117" s="155"/>
      <c r="AM117" s="155"/>
      <c r="AN117" s="71"/>
      <c r="AO117" s="155"/>
      <c r="AP117" s="155"/>
      <c r="AQ117" s="155"/>
      <c r="AR117" s="155"/>
      <c r="AS117" s="155"/>
      <c r="AT117" s="155"/>
      <c r="AU117" s="155"/>
      <c r="AV117" s="155"/>
      <c r="AW117" s="155"/>
      <c r="AX117" s="155"/>
      <c r="AY117" s="155"/>
      <c r="AZ117" s="155"/>
      <c r="BA117" s="155"/>
      <c r="BB117" s="155"/>
      <c r="BC117" s="155"/>
      <c r="BD117" s="155"/>
      <c r="BE117" s="155"/>
      <c r="BF117" s="71"/>
      <c r="BG117" s="155"/>
      <c r="BH117" s="155"/>
      <c r="BI117" s="155"/>
      <c r="BJ117" s="155"/>
      <c r="BK117" s="155"/>
      <c r="BL117" s="155"/>
      <c r="BM117" s="155"/>
      <c r="BN117" s="155"/>
      <c r="BO117" s="155"/>
      <c r="BU117" s="155"/>
      <c r="CD117" s="71"/>
      <c r="CT117" s="156"/>
      <c r="CU117" s="36"/>
      <c r="CV117" s="36"/>
      <c r="CW117" s="36"/>
      <c r="CX117" s="36"/>
    </row>
    <row r="118" spans="1:115" s="154" customFormat="1" x14ac:dyDescent="0.3">
      <c r="A118" s="154" t="s">
        <v>152</v>
      </c>
      <c r="B118" s="157">
        <v>-0.04</v>
      </c>
      <c r="C118" s="71"/>
      <c r="R118" s="71"/>
      <c r="T118" s="155"/>
      <c r="U118" s="49"/>
      <c r="V118" s="155"/>
      <c r="W118" s="155"/>
      <c r="X118" s="155"/>
      <c r="Y118" s="155"/>
      <c r="Z118" s="49"/>
      <c r="AA118" s="155"/>
      <c r="AB118" s="155"/>
      <c r="AC118" s="49"/>
      <c r="AD118" s="155"/>
      <c r="AE118" s="155"/>
      <c r="AF118" s="155"/>
      <c r="AG118" s="49"/>
      <c r="AH118" s="155"/>
      <c r="AI118" s="155"/>
      <c r="AJ118" s="49"/>
      <c r="AK118" s="155"/>
      <c r="AL118" s="155"/>
      <c r="AM118" s="155"/>
      <c r="AN118" s="71"/>
      <c r="AO118" s="155"/>
      <c r="AP118" s="155"/>
      <c r="AQ118" s="155"/>
      <c r="AR118" s="155"/>
      <c r="AS118" s="155"/>
      <c r="AT118" s="155"/>
      <c r="AU118" s="155"/>
      <c r="AV118" s="155"/>
      <c r="AW118" s="155"/>
      <c r="AX118" s="155"/>
      <c r="AY118" s="155"/>
      <c r="AZ118" s="155"/>
      <c r="BA118" s="155"/>
      <c r="BB118" s="155"/>
      <c r="BC118" s="155"/>
      <c r="BD118" s="155"/>
      <c r="BE118" s="155"/>
      <c r="BF118" s="71"/>
      <c r="BG118" s="155"/>
      <c r="BH118" s="155"/>
      <c r="BI118" s="155"/>
      <c r="BJ118" s="155"/>
      <c r="BK118" s="155"/>
      <c r="BL118" s="155"/>
      <c r="BM118" s="155"/>
      <c r="BN118" s="155"/>
      <c r="BO118" s="155"/>
      <c r="BU118" s="155"/>
      <c r="CD118" s="71"/>
      <c r="CT118" s="156"/>
      <c r="CU118" s="36"/>
      <c r="CV118" s="36"/>
      <c r="CW118" s="36"/>
      <c r="CX118" s="36"/>
    </row>
    <row r="119" spans="1:115" x14ac:dyDescent="0.3">
      <c r="A119" s="33" t="s">
        <v>131</v>
      </c>
      <c r="B119" s="33">
        <v>22</v>
      </c>
      <c r="C119" s="71"/>
      <c r="R119" s="71"/>
      <c r="T119" s="49"/>
      <c r="V119" s="49"/>
      <c r="W119" s="49"/>
      <c r="X119" s="49"/>
      <c r="Y119" s="49"/>
      <c r="AA119" s="49"/>
      <c r="AB119" s="49"/>
      <c r="AD119" s="49"/>
      <c r="AE119" s="49"/>
      <c r="AF119" s="49"/>
      <c r="AH119" s="49"/>
      <c r="AI119" s="49"/>
      <c r="AK119" s="49"/>
      <c r="AL119" s="49"/>
      <c r="AM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G119" s="49"/>
      <c r="BH119" s="49"/>
      <c r="BI119" s="49"/>
      <c r="BJ119" s="49"/>
      <c r="BK119" s="49"/>
      <c r="BL119" s="49"/>
      <c r="BM119" s="49"/>
      <c r="BN119" s="49"/>
      <c r="BO119" s="49"/>
      <c r="CD119" s="71"/>
      <c r="CT119" s="74"/>
    </row>
    <row r="120" spans="1:115" x14ac:dyDescent="0.3">
      <c r="A120" s="33" t="s">
        <v>130</v>
      </c>
      <c r="B120" s="33">
        <v>7</v>
      </c>
      <c r="C120" s="71"/>
      <c r="R120" s="71"/>
      <c r="T120" s="49"/>
      <c r="V120" s="49"/>
      <c r="W120" s="49"/>
      <c r="X120" s="49"/>
      <c r="Y120" s="49"/>
      <c r="AA120" s="49"/>
      <c r="AB120" s="49"/>
      <c r="AD120" s="49"/>
      <c r="AE120" s="49"/>
      <c r="AF120" s="49"/>
      <c r="AH120" s="49"/>
      <c r="AI120" s="49"/>
      <c r="AK120" s="49"/>
      <c r="AL120" s="49"/>
      <c r="AM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G120" s="49"/>
      <c r="BH120" s="49"/>
      <c r="BI120" s="49"/>
      <c r="BJ120" s="49"/>
      <c r="BK120" s="49"/>
      <c r="BL120" s="49"/>
      <c r="BM120" s="49"/>
      <c r="BN120" s="49"/>
      <c r="BO120" s="49"/>
      <c r="CD120" s="71"/>
      <c r="CT120" s="74"/>
    </row>
    <row r="121" spans="1:115" x14ac:dyDescent="0.3">
      <c r="C121" s="71"/>
      <c r="R121" s="71"/>
      <c r="T121" s="49"/>
      <c r="V121" s="49"/>
      <c r="W121" s="49"/>
      <c r="X121" s="49"/>
      <c r="Y121" s="49"/>
      <c r="AA121" s="49"/>
      <c r="AB121" s="49"/>
      <c r="AD121" s="49"/>
      <c r="AE121" s="49"/>
      <c r="AF121" s="49"/>
      <c r="AH121" s="49"/>
      <c r="AI121" s="49"/>
      <c r="AK121" s="49"/>
      <c r="AL121" s="49"/>
      <c r="AM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G121" s="49"/>
      <c r="BH121" s="49"/>
      <c r="BI121" s="49"/>
      <c r="BJ121" s="49"/>
      <c r="BK121" s="49"/>
      <c r="BL121" s="49"/>
      <c r="BM121" s="49"/>
      <c r="BN121" s="49"/>
      <c r="BO121" s="49"/>
      <c r="CD121" s="71"/>
      <c r="CT121" s="74"/>
    </row>
    <row r="122" spans="1:115" x14ac:dyDescent="0.3">
      <c r="C122" s="71"/>
      <c r="R122" s="71"/>
      <c r="T122" s="49"/>
      <c r="V122" s="49"/>
      <c r="W122" s="49"/>
      <c r="X122" s="49"/>
      <c r="Y122" s="49"/>
      <c r="AA122" s="49"/>
      <c r="AB122" s="49"/>
      <c r="AD122" s="49"/>
      <c r="AE122" s="49"/>
      <c r="AF122" s="49"/>
      <c r="AH122" s="49"/>
      <c r="AI122" s="49"/>
      <c r="AK122" s="49"/>
      <c r="AL122" s="49"/>
      <c r="AM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G122" s="49"/>
      <c r="BH122" s="49"/>
      <c r="BI122" s="49"/>
      <c r="BJ122" s="49"/>
      <c r="BK122" s="49"/>
      <c r="BL122" s="49"/>
      <c r="BM122" s="49"/>
      <c r="BN122" s="49"/>
      <c r="BO122" s="49"/>
      <c r="CD122" s="71"/>
      <c r="CT122" s="74"/>
    </row>
    <row r="123" spans="1:115" x14ac:dyDescent="0.3">
      <c r="C123" s="71"/>
      <c r="R123" s="71"/>
      <c r="T123" s="49"/>
      <c r="V123" s="49"/>
      <c r="W123" s="49"/>
      <c r="X123" s="49"/>
      <c r="Y123" s="49"/>
      <c r="AA123" s="49"/>
      <c r="AB123" s="49"/>
      <c r="AD123" s="49"/>
      <c r="AE123" s="49"/>
      <c r="AF123" s="49"/>
      <c r="AH123" s="49"/>
      <c r="AI123" s="49"/>
      <c r="AK123" s="49"/>
      <c r="AL123" s="49"/>
      <c r="AM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G123" s="49"/>
      <c r="BH123" s="49"/>
      <c r="BI123" s="49"/>
      <c r="BJ123" s="49"/>
      <c r="BK123" s="49"/>
      <c r="BL123" s="49"/>
      <c r="BM123" s="49"/>
      <c r="BN123" s="49"/>
      <c r="BO123" s="49"/>
      <c r="CD123" s="71"/>
      <c r="CT123" s="74"/>
    </row>
    <row r="124" spans="1:115" x14ac:dyDescent="0.3">
      <c r="C124" s="71"/>
      <c r="R124" s="71"/>
      <c r="T124" s="49"/>
      <c r="V124" s="49"/>
      <c r="W124" s="49"/>
      <c r="X124" s="49"/>
      <c r="Y124" s="49"/>
      <c r="AA124" s="49"/>
      <c r="AB124" s="49"/>
      <c r="AD124" s="49"/>
      <c r="AE124" s="49"/>
      <c r="AF124" s="49"/>
      <c r="AH124" s="49"/>
      <c r="AI124" s="49"/>
      <c r="AK124" s="49"/>
      <c r="AL124" s="49"/>
      <c r="AM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G124" s="49"/>
      <c r="BH124" s="49"/>
      <c r="BI124" s="49"/>
      <c r="BJ124" s="49"/>
      <c r="BK124" s="49"/>
      <c r="BL124" s="49"/>
      <c r="BM124" s="49"/>
      <c r="BN124" s="49"/>
      <c r="BO124" s="49"/>
      <c r="CD124" s="71"/>
      <c r="CT124" s="74"/>
    </row>
    <row r="125" spans="1:115" x14ac:dyDescent="0.3">
      <c r="C125" s="71"/>
      <c r="R125" s="71"/>
      <c r="T125" s="49"/>
      <c r="V125" s="49"/>
      <c r="W125" s="49"/>
      <c r="X125" s="49"/>
      <c r="Y125" s="49"/>
      <c r="AA125" s="49"/>
      <c r="AB125" s="49"/>
      <c r="AD125" s="49"/>
      <c r="AE125" s="49"/>
      <c r="AF125" s="49"/>
      <c r="AH125" s="49"/>
      <c r="AI125" s="49"/>
      <c r="AK125" s="49"/>
      <c r="AL125" s="49"/>
      <c r="AM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G125" s="49"/>
      <c r="BH125" s="49"/>
      <c r="BI125" s="49"/>
      <c r="BJ125" s="49"/>
      <c r="BK125" s="49"/>
      <c r="BL125" s="49"/>
      <c r="BM125" s="49"/>
      <c r="BN125" s="49"/>
      <c r="BO125" s="49"/>
      <c r="CD125" s="71"/>
      <c r="CT125" s="74"/>
    </row>
    <row r="126" spans="1:115" x14ac:dyDescent="0.3">
      <c r="C126" s="71"/>
      <c r="R126" s="71"/>
      <c r="T126" s="49"/>
      <c r="V126" s="49"/>
      <c r="W126" s="49"/>
      <c r="X126" s="49"/>
      <c r="Y126" s="49"/>
      <c r="AA126" s="49"/>
      <c r="AB126" s="49"/>
      <c r="AD126" s="49"/>
      <c r="AE126" s="49"/>
      <c r="AF126" s="49"/>
      <c r="AH126" s="49"/>
      <c r="AI126" s="49"/>
      <c r="AK126" s="49"/>
      <c r="AL126" s="49"/>
      <c r="AM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G126" s="49"/>
      <c r="BH126" s="49"/>
      <c r="BI126" s="49"/>
      <c r="BJ126" s="49"/>
      <c r="BK126" s="49"/>
      <c r="BL126" s="49"/>
      <c r="BM126" s="49"/>
      <c r="BN126" s="49"/>
      <c r="BO126" s="49"/>
      <c r="CD126" s="71"/>
      <c r="CT126" s="74"/>
    </row>
    <row r="127" spans="1:115" x14ac:dyDescent="0.3">
      <c r="C127" s="71"/>
      <c r="R127" s="71"/>
      <c r="T127" s="49"/>
      <c r="V127" s="49"/>
      <c r="W127" s="49"/>
      <c r="X127" s="49"/>
      <c r="Y127" s="49"/>
      <c r="AA127" s="49"/>
      <c r="AB127" s="49"/>
      <c r="AD127" s="49"/>
      <c r="AE127" s="49"/>
      <c r="AF127" s="49"/>
      <c r="AH127" s="49"/>
      <c r="AI127" s="49"/>
      <c r="AK127" s="49"/>
      <c r="AL127" s="49"/>
      <c r="AM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G127" s="49"/>
      <c r="BH127" s="49"/>
      <c r="BI127" s="49"/>
      <c r="BJ127" s="49"/>
      <c r="BK127" s="49"/>
      <c r="BL127" s="49"/>
      <c r="BM127" s="49"/>
      <c r="BN127" s="49"/>
      <c r="BO127" s="49"/>
      <c r="CD127" s="71"/>
      <c r="CT127" s="74"/>
    </row>
    <row r="128" spans="1:115" x14ac:dyDescent="0.3">
      <c r="B128" s="74"/>
      <c r="C128" s="74"/>
      <c r="T128" s="49"/>
      <c r="V128" s="49"/>
      <c r="W128" s="49"/>
      <c r="X128" s="49"/>
      <c r="Y128" s="49"/>
      <c r="AA128" s="49"/>
      <c r="AB128" s="49"/>
      <c r="AD128" s="49"/>
      <c r="AE128" s="49"/>
      <c r="AF128" s="49"/>
      <c r="AH128" s="49"/>
      <c r="AI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CT128" s="74"/>
    </row>
    <row r="129" spans="2:98" x14ac:dyDescent="0.3">
      <c r="B129" s="74"/>
      <c r="C129" s="74"/>
      <c r="T129" s="49"/>
      <c r="V129" s="49"/>
      <c r="W129" s="49"/>
      <c r="X129" s="49"/>
      <c r="Y129" s="49"/>
      <c r="AA129" s="49"/>
      <c r="AB129" s="49"/>
      <c r="AD129" s="49"/>
      <c r="AE129" s="49"/>
      <c r="AF129" s="49"/>
      <c r="AH129" s="49"/>
      <c r="AI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CT129" s="74"/>
    </row>
    <row r="130" spans="2:98" x14ac:dyDescent="0.3">
      <c r="B130" s="74"/>
      <c r="C130" s="74"/>
      <c r="T130" s="49"/>
      <c r="V130" s="49"/>
      <c r="W130" s="49"/>
      <c r="X130" s="49"/>
      <c r="Y130" s="49"/>
      <c r="AA130" s="49"/>
      <c r="AB130" s="49"/>
      <c r="AD130" s="49"/>
      <c r="AE130" s="49"/>
      <c r="AF130" s="49"/>
      <c r="AH130" s="49"/>
      <c r="AI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CT130" s="74"/>
    </row>
    <row r="131" spans="2:98" x14ac:dyDescent="0.3">
      <c r="B131" s="74"/>
      <c r="C131" s="74"/>
      <c r="T131" s="49"/>
      <c r="V131" s="49"/>
      <c r="W131" s="49"/>
      <c r="X131" s="49"/>
      <c r="Y131" s="49"/>
      <c r="AA131" s="49"/>
      <c r="AB131" s="49"/>
      <c r="AD131" s="49"/>
      <c r="AE131" s="49"/>
      <c r="AF131" s="49"/>
      <c r="AH131" s="49"/>
      <c r="AI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CT131" s="74"/>
    </row>
    <row r="132" spans="2:98" x14ac:dyDescent="0.3">
      <c r="B132" s="74"/>
      <c r="C132" s="74"/>
      <c r="T132" s="49"/>
      <c r="V132" s="49"/>
      <c r="W132" s="49"/>
      <c r="X132" s="49"/>
      <c r="Y132" s="49"/>
      <c r="AA132" s="49"/>
      <c r="AB132" s="49"/>
      <c r="AD132" s="49"/>
      <c r="AE132" s="49"/>
      <c r="AF132" s="49"/>
      <c r="AH132" s="49"/>
      <c r="AI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CT132" s="74"/>
    </row>
    <row r="133" spans="2:98" x14ac:dyDescent="0.3">
      <c r="B133" s="74"/>
      <c r="C133" s="74"/>
      <c r="T133" s="49"/>
      <c r="V133" s="49"/>
      <c r="W133" s="49"/>
      <c r="X133" s="49"/>
      <c r="Y133" s="49"/>
      <c r="AA133" s="49"/>
      <c r="AB133" s="49"/>
      <c r="AD133" s="49"/>
      <c r="AE133" s="49"/>
      <c r="AF133" s="49"/>
      <c r="AH133" s="49"/>
      <c r="AI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CT133" s="74"/>
    </row>
    <row r="134" spans="2:98" x14ac:dyDescent="0.3">
      <c r="B134" s="74"/>
      <c r="C134" s="74"/>
      <c r="T134" s="49"/>
      <c r="V134" s="49"/>
      <c r="W134" s="49"/>
      <c r="X134" s="49"/>
      <c r="Y134" s="49"/>
      <c r="AA134" s="49"/>
      <c r="AB134" s="49"/>
      <c r="AD134" s="49"/>
      <c r="AE134" s="49"/>
      <c r="AF134" s="49"/>
      <c r="AH134" s="49"/>
      <c r="AI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CT134" s="74"/>
    </row>
    <row r="135" spans="2:98" x14ac:dyDescent="0.3">
      <c r="B135" s="74"/>
      <c r="C135" s="74"/>
      <c r="T135" s="49"/>
      <c r="V135" s="49"/>
      <c r="W135" s="49"/>
      <c r="X135" s="49"/>
      <c r="Y135" s="49"/>
      <c r="AA135" s="49"/>
      <c r="AB135" s="49"/>
      <c r="AD135" s="49"/>
      <c r="AE135" s="49"/>
      <c r="AF135" s="49"/>
      <c r="AH135" s="49"/>
      <c r="AI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CT135" s="74"/>
    </row>
    <row r="136" spans="2:98" x14ac:dyDescent="0.3">
      <c r="B136" s="74"/>
      <c r="C136" s="74"/>
      <c r="T136" s="49"/>
      <c r="V136" s="49"/>
      <c r="W136" s="49"/>
      <c r="X136" s="49"/>
      <c r="Y136" s="49"/>
      <c r="AA136" s="49"/>
      <c r="AB136" s="49"/>
      <c r="AD136" s="49"/>
      <c r="AE136" s="49"/>
      <c r="AF136" s="49"/>
      <c r="AH136" s="49"/>
      <c r="AI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CT136" s="74"/>
    </row>
    <row r="137" spans="2:98" x14ac:dyDescent="0.3">
      <c r="B137" s="74"/>
      <c r="C137" s="74"/>
      <c r="T137" s="49"/>
      <c r="V137" s="49"/>
      <c r="W137" s="49"/>
      <c r="X137" s="49"/>
      <c r="Y137" s="49"/>
      <c r="AA137" s="49"/>
      <c r="AB137" s="49"/>
      <c r="AD137" s="49"/>
      <c r="AE137" s="49"/>
      <c r="AF137" s="49"/>
      <c r="AH137" s="49"/>
      <c r="AI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CT137" s="74"/>
    </row>
    <row r="138" spans="2:98" x14ac:dyDescent="0.3">
      <c r="B138" s="74"/>
      <c r="C138" s="74"/>
      <c r="T138" s="49"/>
      <c r="V138" s="49"/>
      <c r="W138" s="49"/>
      <c r="X138" s="49"/>
      <c r="Y138" s="49"/>
      <c r="AA138" s="49"/>
      <c r="AB138" s="49"/>
      <c r="AD138" s="49"/>
      <c r="AE138" s="49"/>
      <c r="AF138" s="49"/>
      <c r="AH138" s="49"/>
      <c r="AI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CT138" s="74"/>
    </row>
    <row r="139" spans="2:98" x14ac:dyDescent="0.3">
      <c r="B139" s="74"/>
      <c r="C139" s="74"/>
      <c r="T139" s="49"/>
      <c r="V139" s="49"/>
      <c r="W139" s="49"/>
      <c r="X139" s="49"/>
      <c r="Y139" s="49"/>
      <c r="AA139" s="49"/>
      <c r="AB139" s="49"/>
      <c r="AD139" s="49"/>
      <c r="AE139" s="49"/>
      <c r="AF139" s="49"/>
      <c r="AH139" s="49"/>
      <c r="AI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CT139" s="74"/>
    </row>
    <row r="140" spans="2:98" x14ac:dyDescent="0.3">
      <c r="B140" s="74"/>
      <c r="C140" s="74"/>
      <c r="T140" s="49"/>
      <c r="V140" s="49"/>
      <c r="W140" s="49"/>
      <c r="X140" s="49"/>
      <c r="Y140" s="49"/>
      <c r="AA140" s="49"/>
      <c r="AB140" s="49"/>
      <c r="AD140" s="49"/>
      <c r="AE140" s="49"/>
      <c r="AF140" s="49"/>
      <c r="AH140" s="49"/>
      <c r="AI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CT140" s="74"/>
    </row>
    <row r="141" spans="2:98" x14ac:dyDescent="0.3">
      <c r="B141" s="74"/>
      <c r="C141" s="74"/>
      <c r="T141" s="49"/>
      <c r="V141" s="49"/>
      <c r="W141" s="49"/>
      <c r="X141" s="49"/>
      <c r="Y141" s="49"/>
      <c r="AA141" s="49"/>
      <c r="AB141" s="49"/>
      <c r="AD141" s="49"/>
      <c r="AE141" s="49"/>
      <c r="AF141" s="49"/>
      <c r="AH141" s="49"/>
      <c r="AI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CT141" s="74"/>
    </row>
    <row r="142" spans="2:98" x14ac:dyDescent="0.3">
      <c r="B142" s="74"/>
      <c r="C142" s="74"/>
      <c r="T142" s="49"/>
      <c r="V142" s="49"/>
      <c r="W142" s="49"/>
      <c r="X142" s="49"/>
      <c r="Y142" s="49"/>
      <c r="AA142" s="49"/>
      <c r="AB142" s="49"/>
      <c r="AD142" s="49"/>
      <c r="AE142" s="49"/>
      <c r="AF142" s="49"/>
      <c r="AH142" s="49"/>
      <c r="AI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CT142" s="74"/>
    </row>
    <row r="143" spans="2:98" x14ac:dyDescent="0.3">
      <c r="B143" s="74"/>
      <c r="C143" s="74"/>
      <c r="T143" s="49"/>
      <c r="V143" s="49"/>
      <c r="W143" s="49"/>
      <c r="X143" s="49"/>
      <c r="Y143" s="49"/>
      <c r="AA143" s="49"/>
      <c r="AB143" s="49"/>
      <c r="AD143" s="49"/>
      <c r="AE143" s="49"/>
      <c r="AF143" s="49"/>
      <c r="AH143" s="49"/>
      <c r="AI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CT143" s="74"/>
    </row>
    <row r="144" spans="2:98" x14ac:dyDescent="0.3">
      <c r="B144" s="74"/>
      <c r="C144" s="74"/>
      <c r="T144" s="49"/>
      <c r="V144" s="49"/>
      <c r="W144" s="49"/>
      <c r="X144" s="49"/>
      <c r="Y144" s="49"/>
      <c r="AA144" s="49"/>
      <c r="AB144" s="49"/>
      <c r="AD144" s="49"/>
      <c r="AE144" s="49"/>
      <c r="AF144" s="49"/>
      <c r="AH144" s="49"/>
      <c r="AI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CT144" s="74"/>
    </row>
    <row r="145" spans="2:98" x14ac:dyDescent="0.3">
      <c r="B145" s="74"/>
      <c r="C145" s="74"/>
      <c r="T145" s="49"/>
      <c r="V145" s="49"/>
      <c r="W145" s="49"/>
      <c r="X145" s="49"/>
      <c r="Y145" s="49"/>
      <c r="AA145" s="49"/>
      <c r="AB145" s="49"/>
      <c r="AD145" s="49"/>
      <c r="AE145" s="49"/>
      <c r="AF145" s="49"/>
      <c r="AH145" s="49"/>
      <c r="AI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CT145" s="74"/>
    </row>
    <row r="146" spans="2:98" x14ac:dyDescent="0.3">
      <c r="B146" s="74"/>
      <c r="C146" s="74"/>
      <c r="T146" s="49"/>
      <c r="V146" s="49"/>
      <c r="W146" s="49"/>
      <c r="X146" s="49"/>
      <c r="Y146" s="49"/>
      <c r="AA146" s="49"/>
      <c r="AB146" s="49"/>
      <c r="AD146" s="49"/>
      <c r="AE146" s="49"/>
      <c r="AF146" s="49"/>
      <c r="AH146" s="49"/>
      <c r="AI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CT146" s="74"/>
    </row>
    <row r="147" spans="2:98" x14ac:dyDescent="0.3">
      <c r="B147" s="74"/>
      <c r="C147" s="74"/>
      <c r="T147" s="49"/>
      <c r="V147" s="49"/>
      <c r="W147" s="49"/>
      <c r="X147" s="49"/>
      <c r="Y147" s="49"/>
      <c r="AA147" s="49"/>
      <c r="AB147" s="49"/>
      <c r="AD147" s="49"/>
      <c r="AE147" s="49"/>
      <c r="AF147" s="49"/>
      <c r="AH147" s="49"/>
      <c r="AI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CT147" s="74"/>
    </row>
    <row r="148" spans="2:98" x14ac:dyDescent="0.3">
      <c r="B148" s="74"/>
      <c r="C148" s="74"/>
      <c r="T148" s="49"/>
      <c r="V148" s="49"/>
      <c r="W148" s="49"/>
      <c r="X148" s="49"/>
      <c r="Y148" s="49"/>
      <c r="AA148" s="49"/>
      <c r="AB148" s="49"/>
      <c r="AD148" s="49"/>
      <c r="AE148" s="49"/>
      <c r="AF148" s="49"/>
      <c r="AH148" s="49"/>
      <c r="AI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CT148" s="74"/>
    </row>
    <row r="149" spans="2:98" x14ac:dyDescent="0.3">
      <c r="B149" s="74"/>
      <c r="C149" s="74"/>
      <c r="T149" s="49"/>
      <c r="V149" s="49"/>
      <c r="W149" s="49"/>
      <c r="X149" s="49"/>
      <c r="Y149" s="49"/>
      <c r="AA149" s="49"/>
      <c r="AB149" s="49"/>
      <c r="AD149" s="49"/>
      <c r="AE149" s="49"/>
      <c r="AF149" s="49"/>
      <c r="AH149" s="49"/>
      <c r="AI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CT149" s="74"/>
    </row>
    <row r="150" spans="2:98" x14ac:dyDescent="0.3">
      <c r="B150" s="74"/>
      <c r="C150" s="74"/>
      <c r="T150" s="49"/>
      <c r="V150" s="49"/>
      <c r="W150" s="49"/>
      <c r="X150" s="49"/>
      <c r="Y150" s="49"/>
      <c r="AA150" s="49"/>
      <c r="AB150" s="49"/>
      <c r="AD150" s="49"/>
      <c r="AE150" s="49"/>
      <c r="AF150" s="49"/>
      <c r="AH150" s="49"/>
      <c r="AI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CT150" s="74"/>
    </row>
    <row r="151" spans="2:98" x14ac:dyDescent="0.3">
      <c r="B151" s="74"/>
      <c r="C151" s="74"/>
      <c r="T151" s="49"/>
      <c r="V151" s="49"/>
      <c r="W151" s="49"/>
      <c r="X151" s="49"/>
      <c r="Y151" s="49"/>
      <c r="AA151" s="49"/>
      <c r="AB151" s="49"/>
      <c r="AD151" s="49"/>
      <c r="AE151" s="49"/>
      <c r="AF151" s="49"/>
      <c r="AH151" s="49"/>
      <c r="AI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CT151" s="74"/>
    </row>
    <row r="152" spans="2:98" x14ac:dyDescent="0.3">
      <c r="B152" s="74"/>
      <c r="C152" s="74"/>
      <c r="T152" s="49"/>
      <c r="V152" s="49"/>
      <c r="W152" s="49"/>
      <c r="X152" s="49"/>
      <c r="Y152" s="49"/>
      <c r="AA152" s="49"/>
      <c r="AB152" s="49"/>
      <c r="AD152" s="49"/>
      <c r="AE152" s="49"/>
      <c r="AF152" s="49"/>
      <c r="AH152" s="49"/>
      <c r="AI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CT152" s="74"/>
    </row>
    <row r="153" spans="2:98" x14ac:dyDescent="0.3">
      <c r="B153" s="74"/>
      <c r="C153" s="74"/>
      <c r="T153" s="49"/>
      <c r="V153" s="49"/>
      <c r="W153" s="49"/>
      <c r="X153" s="49"/>
      <c r="Y153" s="49"/>
      <c r="AA153" s="49"/>
      <c r="AB153" s="49"/>
      <c r="AD153" s="49"/>
      <c r="AE153" s="49"/>
      <c r="AF153" s="49"/>
      <c r="AH153" s="49"/>
      <c r="AI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CT153" s="74"/>
    </row>
    <row r="154" spans="2:98" x14ac:dyDescent="0.3">
      <c r="B154" s="74"/>
      <c r="C154" s="74"/>
      <c r="T154" s="49"/>
      <c r="V154" s="49"/>
      <c r="W154" s="49"/>
      <c r="X154" s="49"/>
      <c r="Y154" s="49"/>
      <c r="AA154" s="49"/>
      <c r="AB154" s="49"/>
      <c r="AD154" s="49"/>
      <c r="AE154" s="49"/>
      <c r="AF154" s="49"/>
      <c r="AH154" s="49"/>
      <c r="AI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CT154" s="74"/>
    </row>
    <row r="155" spans="2:98" x14ac:dyDescent="0.3">
      <c r="B155" s="74"/>
      <c r="C155" s="74"/>
      <c r="T155" s="49"/>
      <c r="V155" s="49"/>
      <c r="W155" s="49"/>
      <c r="X155" s="49"/>
      <c r="Y155" s="49"/>
      <c r="AA155" s="49"/>
      <c r="AB155" s="49"/>
      <c r="AD155" s="49"/>
      <c r="AE155" s="49"/>
      <c r="AF155" s="49"/>
      <c r="AH155" s="49"/>
      <c r="AI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CT155" s="74"/>
    </row>
    <row r="156" spans="2:98" x14ac:dyDescent="0.3">
      <c r="B156" s="74"/>
      <c r="C156" s="74"/>
      <c r="T156" s="49"/>
      <c r="V156" s="49"/>
      <c r="W156" s="49"/>
      <c r="X156" s="49"/>
      <c r="Y156" s="49"/>
      <c r="AA156" s="49"/>
      <c r="AB156" s="49"/>
      <c r="AD156" s="49"/>
      <c r="AE156" s="49"/>
      <c r="AF156" s="49"/>
      <c r="AH156" s="49"/>
      <c r="AI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CT156" s="74"/>
    </row>
    <row r="157" spans="2:98" x14ac:dyDescent="0.3">
      <c r="B157" s="74"/>
      <c r="C157" s="74"/>
      <c r="T157" s="49"/>
      <c r="V157" s="49"/>
      <c r="W157" s="49"/>
      <c r="X157" s="49"/>
      <c r="Y157" s="49"/>
      <c r="AA157" s="49"/>
      <c r="AB157" s="49"/>
      <c r="AD157" s="49"/>
      <c r="AE157" s="49"/>
      <c r="AF157" s="49"/>
      <c r="AH157" s="49"/>
      <c r="AI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CT157" s="74"/>
    </row>
    <row r="158" spans="2:98" x14ac:dyDescent="0.3">
      <c r="B158" s="74"/>
      <c r="C158" s="74"/>
      <c r="T158" s="49"/>
      <c r="V158" s="49"/>
      <c r="W158" s="49"/>
      <c r="X158" s="49"/>
      <c r="Y158" s="49"/>
      <c r="AA158" s="49"/>
      <c r="AB158" s="49"/>
      <c r="AD158" s="49"/>
      <c r="AE158" s="49"/>
      <c r="AF158" s="49"/>
      <c r="AH158" s="49"/>
      <c r="AI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CT158" s="74"/>
    </row>
    <row r="159" spans="2:98" x14ac:dyDescent="0.3">
      <c r="B159" s="74"/>
      <c r="C159" s="74"/>
      <c r="T159" s="49"/>
      <c r="V159" s="49"/>
      <c r="W159" s="49"/>
      <c r="X159" s="49"/>
      <c r="Y159" s="49"/>
      <c r="AA159" s="49"/>
      <c r="AB159" s="49"/>
      <c r="AD159" s="49"/>
      <c r="AE159" s="49"/>
      <c r="AF159" s="49"/>
      <c r="AH159" s="49"/>
      <c r="AI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CT159" s="74"/>
    </row>
    <row r="160" spans="2:98" x14ac:dyDescent="0.3">
      <c r="B160" s="74"/>
      <c r="C160" s="74"/>
      <c r="T160" s="49"/>
      <c r="V160" s="49"/>
      <c r="W160" s="49"/>
      <c r="X160" s="49"/>
      <c r="Y160" s="49"/>
      <c r="AA160" s="49"/>
      <c r="AB160" s="49"/>
      <c r="AD160" s="49"/>
      <c r="AE160" s="49"/>
      <c r="AF160" s="49"/>
      <c r="AH160" s="49"/>
      <c r="AI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CT160" s="74"/>
    </row>
    <row r="161" spans="2:98" x14ac:dyDescent="0.3">
      <c r="B161" s="74"/>
      <c r="C161" s="74"/>
      <c r="T161" s="49"/>
      <c r="V161" s="49"/>
      <c r="W161" s="49"/>
      <c r="X161" s="49"/>
      <c r="Y161" s="49"/>
      <c r="AA161" s="49"/>
      <c r="AB161" s="49"/>
      <c r="AD161" s="49"/>
      <c r="AE161" s="49"/>
      <c r="AF161" s="49"/>
      <c r="AH161" s="49"/>
      <c r="AI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CT161" s="74"/>
    </row>
    <row r="162" spans="2:98" x14ac:dyDescent="0.3">
      <c r="B162" s="74"/>
      <c r="C162" s="74"/>
      <c r="T162" s="49"/>
      <c r="V162" s="49"/>
      <c r="W162" s="49"/>
      <c r="X162" s="49"/>
      <c r="Y162" s="49"/>
      <c r="AA162" s="49"/>
      <c r="AB162" s="49"/>
      <c r="AD162" s="49"/>
      <c r="AE162" s="49"/>
      <c r="AF162" s="49"/>
      <c r="AH162" s="49"/>
      <c r="AI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CT162" s="74"/>
    </row>
    <row r="163" spans="2:98" x14ac:dyDescent="0.3">
      <c r="B163" s="74"/>
      <c r="C163" s="74"/>
      <c r="T163" s="49"/>
      <c r="V163" s="49"/>
      <c r="W163" s="49"/>
      <c r="X163" s="49"/>
      <c r="Y163" s="49"/>
      <c r="AA163" s="49"/>
      <c r="AB163" s="49"/>
      <c r="AD163" s="49"/>
      <c r="AE163" s="49"/>
      <c r="AF163" s="49"/>
      <c r="AH163" s="49"/>
      <c r="AI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CT163" s="74"/>
    </row>
    <row r="164" spans="2:98" x14ac:dyDescent="0.3">
      <c r="B164" s="74"/>
      <c r="C164" s="74"/>
      <c r="T164" s="49"/>
      <c r="V164" s="49"/>
      <c r="W164" s="49"/>
      <c r="X164" s="49"/>
      <c r="Y164" s="49"/>
      <c r="AA164" s="49"/>
      <c r="AB164" s="49"/>
      <c r="AD164" s="49"/>
      <c r="AE164" s="49"/>
      <c r="AF164" s="49"/>
      <c r="AH164" s="49"/>
      <c r="AI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CT164" s="74"/>
    </row>
    <row r="165" spans="2:98" x14ac:dyDescent="0.3">
      <c r="B165" s="74"/>
      <c r="C165" s="74"/>
      <c r="T165" s="49"/>
      <c r="V165" s="49"/>
      <c r="W165" s="49"/>
      <c r="X165" s="49"/>
      <c r="Y165" s="49"/>
      <c r="AA165" s="49"/>
      <c r="AB165" s="49"/>
      <c r="AD165" s="49"/>
      <c r="AE165" s="49"/>
      <c r="AF165" s="49"/>
      <c r="AH165" s="49"/>
      <c r="AI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CT165" s="74"/>
    </row>
    <row r="166" spans="2:98" x14ac:dyDescent="0.3">
      <c r="B166" s="74"/>
      <c r="C166" s="74"/>
      <c r="T166" s="49"/>
      <c r="V166" s="49"/>
      <c r="W166" s="49"/>
      <c r="X166" s="49"/>
      <c r="Y166" s="49"/>
      <c r="AA166" s="49"/>
      <c r="AB166" s="49"/>
      <c r="AD166" s="49"/>
      <c r="AE166" s="49"/>
      <c r="AF166" s="49"/>
      <c r="AH166" s="49"/>
      <c r="AI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CT166" s="74"/>
    </row>
    <row r="167" spans="2:98" x14ac:dyDescent="0.3">
      <c r="B167" s="74"/>
      <c r="C167" s="74"/>
      <c r="T167" s="49"/>
      <c r="V167" s="49"/>
      <c r="W167" s="49"/>
      <c r="X167" s="49"/>
      <c r="Y167" s="49"/>
      <c r="AA167" s="49"/>
      <c r="AB167" s="49"/>
      <c r="AD167" s="49"/>
      <c r="AE167" s="49"/>
      <c r="AF167" s="49"/>
      <c r="AH167" s="49"/>
      <c r="AI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CT167" s="74"/>
    </row>
    <row r="168" spans="2:98" x14ac:dyDescent="0.3">
      <c r="B168" s="74"/>
      <c r="C168" s="74"/>
      <c r="T168" s="49"/>
      <c r="V168" s="49"/>
      <c r="W168" s="49"/>
      <c r="X168" s="49"/>
      <c r="Y168" s="49"/>
      <c r="AA168" s="49"/>
      <c r="AB168" s="49"/>
      <c r="AD168" s="49"/>
      <c r="AE168" s="49"/>
      <c r="AF168" s="49"/>
      <c r="AH168" s="49"/>
      <c r="AI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CT168" s="74"/>
    </row>
    <row r="169" spans="2:98" x14ac:dyDescent="0.3">
      <c r="B169" s="74"/>
      <c r="C169" s="74"/>
      <c r="T169" s="49"/>
      <c r="V169" s="49"/>
      <c r="W169" s="49"/>
      <c r="X169" s="49"/>
      <c r="Y169" s="49"/>
      <c r="AA169" s="49"/>
      <c r="AB169" s="49"/>
      <c r="AD169" s="49"/>
      <c r="AE169" s="49"/>
      <c r="AF169" s="49"/>
      <c r="AH169" s="49"/>
      <c r="AI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CT169" s="74"/>
    </row>
    <row r="170" spans="2:98" x14ac:dyDescent="0.3">
      <c r="B170" s="74"/>
      <c r="C170" s="74"/>
      <c r="T170" s="49"/>
      <c r="V170" s="49"/>
      <c r="W170" s="49"/>
      <c r="X170" s="49"/>
      <c r="Y170" s="49"/>
      <c r="AA170" s="49"/>
      <c r="AB170" s="49"/>
      <c r="AD170" s="49"/>
      <c r="AE170" s="49"/>
      <c r="AF170" s="49"/>
      <c r="AH170" s="49"/>
      <c r="AI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CT170" s="74"/>
    </row>
    <row r="171" spans="2:98" x14ac:dyDescent="0.3">
      <c r="B171" s="74"/>
      <c r="C171" s="74"/>
      <c r="T171" s="49"/>
      <c r="V171" s="49"/>
      <c r="W171" s="49"/>
      <c r="X171" s="49"/>
      <c r="Y171" s="49"/>
      <c r="AA171" s="49"/>
      <c r="AB171" s="49"/>
      <c r="AD171" s="49"/>
      <c r="AE171" s="49"/>
      <c r="AF171" s="49"/>
      <c r="AH171" s="49"/>
      <c r="AI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CT171" s="74"/>
    </row>
    <row r="172" spans="2:98" x14ac:dyDescent="0.3">
      <c r="B172" s="74"/>
      <c r="C172" s="74"/>
      <c r="T172" s="49"/>
      <c r="V172" s="49"/>
      <c r="W172" s="49"/>
      <c r="X172" s="49"/>
      <c r="Y172" s="49"/>
      <c r="AA172" s="49"/>
      <c r="AB172" s="49"/>
      <c r="AD172" s="49"/>
      <c r="AE172" s="49"/>
      <c r="AF172" s="49"/>
      <c r="AH172" s="49"/>
      <c r="AI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CT172" s="74"/>
    </row>
    <row r="173" spans="2:98" x14ac:dyDescent="0.3">
      <c r="B173" s="74"/>
      <c r="C173" s="74"/>
      <c r="T173" s="49"/>
      <c r="V173" s="49"/>
      <c r="W173" s="49"/>
      <c r="X173" s="49"/>
      <c r="Y173" s="49"/>
      <c r="AA173" s="49"/>
      <c r="AB173" s="49"/>
      <c r="AD173" s="49"/>
      <c r="AE173" s="49"/>
      <c r="AF173" s="49"/>
      <c r="AH173" s="49"/>
      <c r="AI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CT173" s="74"/>
    </row>
    <row r="174" spans="2:98" x14ac:dyDescent="0.3">
      <c r="B174" s="74"/>
      <c r="C174" s="74"/>
      <c r="T174" s="49"/>
      <c r="V174" s="49"/>
      <c r="W174" s="49"/>
      <c r="X174" s="49"/>
      <c r="Y174" s="49"/>
      <c r="AA174" s="49"/>
      <c r="AB174" s="49"/>
      <c r="AD174" s="49"/>
      <c r="AE174" s="49"/>
      <c r="AF174" s="49"/>
      <c r="AH174" s="49"/>
      <c r="AI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CT174" s="74"/>
    </row>
    <row r="175" spans="2:98" x14ac:dyDescent="0.3">
      <c r="B175" s="74"/>
      <c r="C175" s="74"/>
      <c r="T175" s="49"/>
      <c r="V175" s="49"/>
      <c r="W175" s="49"/>
      <c r="X175" s="49"/>
      <c r="Y175" s="49"/>
      <c r="AA175" s="49"/>
      <c r="AB175" s="49"/>
      <c r="AD175" s="49"/>
      <c r="AE175" s="49"/>
      <c r="AF175" s="49"/>
      <c r="AH175" s="49"/>
      <c r="AI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CT175" s="74"/>
    </row>
    <row r="176" spans="2:98" x14ac:dyDescent="0.3">
      <c r="B176" s="74"/>
      <c r="C176" s="74"/>
      <c r="T176" s="49"/>
      <c r="V176" s="49"/>
      <c r="W176" s="49"/>
      <c r="X176" s="49"/>
      <c r="Y176" s="49"/>
      <c r="AA176" s="49"/>
      <c r="AB176" s="49"/>
      <c r="AD176" s="49"/>
      <c r="AE176" s="49"/>
      <c r="AF176" s="49"/>
      <c r="AH176" s="49"/>
      <c r="AI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CT176" s="74"/>
    </row>
    <row r="177" spans="2:98" x14ac:dyDescent="0.3">
      <c r="B177" s="74"/>
      <c r="C177" s="74"/>
      <c r="T177" s="49"/>
      <c r="V177" s="49"/>
      <c r="W177" s="49"/>
      <c r="X177" s="49"/>
      <c r="Y177" s="49"/>
      <c r="AA177" s="49"/>
      <c r="AB177" s="49"/>
      <c r="AD177" s="49"/>
      <c r="AE177" s="49"/>
      <c r="AF177" s="49"/>
      <c r="AH177" s="49"/>
      <c r="AI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CT177" s="74"/>
    </row>
    <row r="178" spans="2:98" x14ac:dyDescent="0.3">
      <c r="B178" s="74"/>
      <c r="C178" s="74"/>
      <c r="T178" s="49"/>
      <c r="V178" s="49"/>
      <c r="W178" s="49"/>
      <c r="X178" s="49"/>
      <c r="Y178" s="49"/>
      <c r="AA178" s="49"/>
      <c r="AB178" s="49"/>
      <c r="AD178" s="49"/>
      <c r="AE178" s="49"/>
      <c r="AF178" s="49"/>
      <c r="AH178" s="49"/>
      <c r="AI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CT178" s="74"/>
    </row>
    <row r="179" spans="2:98" x14ac:dyDescent="0.3">
      <c r="B179" s="74"/>
      <c r="C179" s="74"/>
      <c r="T179" s="49"/>
      <c r="V179" s="49"/>
      <c r="W179" s="49"/>
      <c r="X179" s="49"/>
      <c r="Y179" s="49"/>
      <c r="AA179" s="49"/>
      <c r="AB179" s="49"/>
      <c r="AD179" s="49"/>
      <c r="AE179" s="49"/>
      <c r="AF179" s="49"/>
      <c r="AH179" s="49"/>
      <c r="AI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CT179" s="74"/>
    </row>
    <row r="180" spans="2:98" x14ac:dyDescent="0.3">
      <c r="B180" s="74"/>
      <c r="C180" s="74"/>
      <c r="T180" s="49"/>
      <c r="V180" s="49"/>
      <c r="W180" s="49"/>
      <c r="X180" s="49"/>
      <c r="Y180" s="49"/>
      <c r="AA180" s="49"/>
      <c r="AB180" s="49"/>
      <c r="AD180" s="49"/>
      <c r="AE180" s="49"/>
      <c r="AF180" s="49"/>
      <c r="AH180" s="49"/>
      <c r="AI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CT180" s="74"/>
    </row>
    <row r="181" spans="2:98" x14ac:dyDescent="0.3">
      <c r="B181" s="74"/>
      <c r="C181" s="74"/>
      <c r="T181" s="49"/>
      <c r="V181" s="49"/>
      <c r="W181" s="49"/>
      <c r="X181" s="49"/>
      <c r="Y181" s="49"/>
      <c r="AA181" s="49"/>
      <c r="AB181" s="49"/>
      <c r="AD181" s="49"/>
      <c r="AE181" s="49"/>
      <c r="AF181" s="49"/>
      <c r="AH181" s="49"/>
      <c r="AI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CT181" s="74"/>
    </row>
    <row r="182" spans="2:98" x14ac:dyDescent="0.3">
      <c r="B182" s="74"/>
      <c r="C182" s="74"/>
      <c r="T182" s="49"/>
      <c r="V182" s="49"/>
      <c r="W182" s="49"/>
      <c r="X182" s="49"/>
      <c r="Y182" s="49"/>
      <c r="AA182" s="49"/>
      <c r="AB182" s="49"/>
      <c r="AD182" s="49"/>
      <c r="AE182" s="49"/>
      <c r="AF182" s="49"/>
      <c r="AH182" s="49"/>
      <c r="AI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CT182" s="74"/>
    </row>
    <row r="183" spans="2:98" x14ac:dyDescent="0.3">
      <c r="B183" s="74"/>
      <c r="C183" s="74"/>
      <c r="T183" s="49"/>
      <c r="V183" s="49"/>
      <c r="W183" s="49"/>
      <c r="X183" s="49"/>
      <c r="Y183" s="49"/>
      <c r="AA183" s="49"/>
      <c r="AB183" s="49"/>
      <c r="AD183" s="49"/>
      <c r="AE183" s="49"/>
      <c r="AF183" s="49"/>
      <c r="AH183" s="49"/>
      <c r="AI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CT183" s="74"/>
    </row>
    <row r="184" spans="2:98" x14ac:dyDescent="0.3">
      <c r="B184" s="74"/>
      <c r="C184" s="74"/>
      <c r="T184" s="49"/>
      <c r="V184" s="49"/>
      <c r="W184" s="49"/>
      <c r="X184" s="49"/>
      <c r="Y184" s="49"/>
      <c r="AA184" s="49"/>
      <c r="AB184" s="49"/>
      <c r="AD184" s="49"/>
      <c r="AE184" s="49"/>
      <c r="AF184" s="49"/>
      <c r="AH184" s="49"/>
      <c r="AI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CT184" s="74"/>
    </row>
    <row r="185" spans="2:98" x14ac:dyDescent="0.3">
      <c r="B185" s="74"/>
      <c r="C185" s="74"/>
      <c r="T185" s="49"/>
      <c r="V185" s="49"/>
      <c r="W185" s="49"/>
      <c r="X185" s="49"/>
      <c r="Y185" s="49"/>
      <c r="AA185" s="49"/>
      <c r="AB185" s="49"/>
      <c r="AD185" s="49"/>
      <c r="AE185" s="49"/>
      <c r="AF185" s="49"/>
      <c r="AH185" s="49"/>
      <c r="AI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CT185" s="74"/>
    </row>
    <row r="186" spans="2:98" x14ac:dyDescent="0.3">
      <c r="B186" s="74"/>
      <c r="C186" s="74"/>
      <c r="T186" s="49"/>
      <c r="V186" s="49"/>
      <c r="W186" s="49"/>
      <c r="X186" s="49"/>
      <c r="Y186" s="49"/>
      <c r="AA186" s="49"/>
      <c r="AB186" s="49"/>
      <c r="AD186" s="49"/>
      <c r="AE186" s="49"/>
      <c r="AF186" s="49"/>
      <c r="AH186" s="49"/>
      <c r="AI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CT186" s="74"/>
    </row>
    <row r="187" spans="2:98" x14ac:dyDescent="0.3">
      <c r="B187" s="74"/>
      <c r="C187" s="74"/>
      <c r="T187" s="49"/>
      <c r="V187" s="49"/>
      <c r="W187" s="49"/>
      <c r="X187" s="49"/>
      <c r="Y187" s="49"/>
      <c r="AA187" s="49"/>
      <c r="AB187" s="49"/>
      <c r="AD187" s="49"/>
      <c r="AE187" s="49"/>
      <c r="AF187" s="49"/>
      <c r="AH187" s="49"/>
      <c r="AI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CT187" s="74"/>
    </row>
    <row r="188" spans="2:98" x14ac:dyDescent="0.3">
      <c r="B188" s="74"/>
      <c r="C188" s="74"/>
      <c r="T188" s="49"/>
      <c r="V188" s="49"/>
      <c r="W188" s="49"/>
      <c r="X188" s="49"/>
      <c r="Y188" s="49"/>
      <c r="AA188" s="49"/>
      <c r="AB188" s="49"/>
      <c r="AD188" s="49"/>
      <c r="AE188" s="49"/>
      <c r="AF188" s="49"/>
      <c r="AH188" s="49"/>
      <c r="AI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CT188" s="74"/>
    </row>
    <row r="189" spans="2:98" x14ac:dyDescent="0.3">
      <c r="B189" s="74"/>
      <c r="C189" s="74"/>
      <c r="T189" s="49"/>
      <c r="V189" s="49"/>
      <c r="W189" s="49"/>
      <c r="X189" s="49"/>
      <c r="Y189" s="49"/>
      <c r="AA189" s="49"/>
      <c r="AB189" s="49"/>
      <c r="AD189" s="49"/>
      <c r="AE189" s="49"/>
      <c r="AF189" s="49"/>
      <c r="AH189" s="49"/>
      <c r="AI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CT189" s="74"/>
    </row>
    <row r="190" spans="2:98" x14ac:dyDescent="0.3">
      <c r="B190" s="74"/>
      <c r="C190" s="74"/>
      <c r="T190" s="49"/>
      <c r="V190" s="49"/>
      <c r="W190" s="49"/>
      <c r="X190" s="49"/>
      <c r="Y190" s="49"/>
      <c r="AA190" s="49"/>
      <c r="AB190" s="49"/>
      <c r="AD190" s="49"/>
      <c r="AE190" s="49"/>
      <c r="AF190" s="49"/>
      <c r="AH190" s="49"/>
      <c r="AI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CT190" s="74"/>
    </row>
    <row r="191" spans="2:98" x14ac:dyDescent="0.3">
      <c r="B191" s="74"/>
      <c r="C191" s="74"/>
      <c r="T191" s="49"/>
      <c r="V191" s="49"/>
      <c r="W191" s="49"/>
      <c r="X191" s="49"/>
      <c r="Y191" s="49"/>
      <c r="AA191" s="49"/>
      <c r="AB191" s="49"/>
      <c r="AD191" s="49"/>
      <c r="AE191" s="49"/>
      <c r="AF191" s="49"/>
      <c r="AH191" s="49"/>
      <c r="AI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CT191" s="74"/>
    </row>
    <row r="192" spans="2:98" x14ac:dyDescent="0.3">
      <c r="B192" s="74"/>
      <c r="C192" s="74"/>
      <c r="T192" s="49"/>
      <c r="V192" s="49"/>
      <c r="W192" s="49"/>
      <c r="X192" s="49"/>
      <c r="Y192" s="49"/>
      <c r="AA192" s="49"/>
      <c r="AB192" s="49"/>
      <c r="AD192" s="49"/>
      <c r="AE192" s="49"/>
      <c r="AF192" s="49"/>
      <c r="AH192" s="49"/>
      <c r="AI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CT192" s="74"/>
    </row>
    <row r="193" spans="2:98" x14ac:dyDescent="0.3">
      <c r="B193" s="74"/>
      <c r="C193" s="74"/>
      <c r="T193" s="49"/>
      <c r="V193" s="49"/>
      <c r="W193" s="49"/>
      <c r="X193" s="49"/>
      <c r="Y193" s="49"/>
      <c r="AA193" s="49"/>
      <c r="AB193" s="49"/>
      <c r="AD193" s="49"/>
      <c r="AE193" s="49"/>
      <c r="AF193" s="49"/>
      <c r="AH193" s="49"/>
      <c r="AI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CT193" s="74"/>
    </row>
    <row r="194" spans="2:98" x14ac:dyDescent="0.3">
      <c r="B194" s="74"/>
      <c r="C194" s="74"/>
      <c r="T194" s="49"/>
      <c r="V194" s="49"/>
      <c r="W194" s="49"/>
      <c r="X194" s="49"/>
      <c r="Y194" s="49"/>
      <c r="AA194" s="49"/>
      <c r="AB194" s="49"/>
      <c r="AD194" s="49"/>
      <c r="AE194" s="49"/>
      <c r="AF194" s="49"/>
      <c r="AH194" s="49"/>
      <c r="AI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CT194" s="74"/>
    </row>
    <row r="195" spans="2:98" x14ac:dyDescent="0.3">
      <c r="B195" s="74"/>
      <c r="C195" s="74"/>
      <c r="T195" s="49"/>
      <c r="V195" s="49"/>
      <c r="W195" s="49"/>
      <c r="X195" s="49"/>
      <c r="Y195" s="49"/>
      <c r="AA195" s="49"/>
      <c r="AB195" s="49"/>
      <c r="AD195" s="49"/>
      <c r="AE195" s="49"/>
      <c r="AF195" s="49"/>
      <c r="AH195" s="49"/>
      <c r="AI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CT195" s="74"/>
    </row>
    <row r="196" spans="2:98" x14ac:dyDescent="0.3">
      <c r="B196" s="74"/>
      <c r="C196" s="74"/>
      <c r="T196" s="49"/>
      <c r="V196" s="49"/>
      <c r="W196" s="49"/>
      <c r="X196" s="49"/>
      <c r="Y196" s="49"/>
      <c r="AA196" s="49"/>
      <c r="AB196" s="49"/>
      <c r="AD196" s="49"/>
      <c r="AE196" s="49"/>
      <c r="AF196" s="49"/>
      <c r="AH196" s="49"/>
      <c r="AI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CT196" s="74"/>
    </row>
    <row r="197" spans="2:98" x14ac:dyDescent="0.3">
      <c r="B197" s="74"/>
      <c r="C197" s="74"/>
      <c r="T197" s="49"/>
      <c r="V197" s="49"/>
      <c r="W197" s="49"/>
      <c r="X197" s="49"/>
      <c r="Y197" s="49"/>
      <c r="AA197" s="49"/>
      <c r="AB197" s="49"/>
      <c r="AD197" s="49"/>
      <c r="AE197" s="49"/>
      <c r="AF197" s="49"/>
      <c r="AH197" s="49"/>
      <c r="AI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CT197" s="74"/>
    </row>
    <row r="198" spans="2:98" x14ac:dyDescent="0.3">
      <c r="B198" s="74"/>
      <c r="C198" s="74"/>
      <c r="T198" s="49"/>
      <c r="V198" s="49"/>
      <c r="W198" s="49"/>
      <c r="X198" s="49"/>
      <c r="Y198" s="49"/>
      <c r="AA198" s="49"/>
      <c r="AB198" s="49"/>
      <c r="AD198" s="49"/>
      <c r="AE198" s="49"/>
      <c r="AF198" s="49"/>
      <c r="AH198" s="49"/>
      <c r="AI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CT198" s="74"/>
    </row>
    <row r="199" spans="2:98" x14ac:dyDescent="0.3">
      <c r="B199" s="74"/>
      <c r="C199" s="74"/>
      <c r="T199" s="49"/>
      <c r="V199" s="49"/>
      <c r="W199" s="49"/>
      <c r="X199" s="49"/>
      <c r="Y199" s="49"/>
      <c r="AA199" s="49"/>
      <c r="AB199" s="49"/>
      <c r="AD199" s="49"/>
      <c r="AE199" s="49"/>
      <c r="AF199" s="49"/>
      <c r="AH199" s="49"/>
      <c r="AI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CT199" s="74"/>
    </row>
    <row r="200" spans="2:98" x14ac:dyDescent="0.3">
      <c r="B200" s="74"/>
      <c r="C200" s="74"/>
      <c r="T200" s="49"/>
      <c r="V200" s="49"/>
      <c r="W200" s="49"/>
      <c r="X200" s="49"/>
      <c r="Y200" s="49"/>
      <c r="AA200" s="49"/>
      <c r="AB200" s="49"/>
      <c r="AD200" s="49"/>
      <c r="AE200" s="49"/>
      <c r="AF200" s="49"/>
      <c r="AH200" s="49"/>
      <c r="AI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CT200" s="74"/>
    </row>
    <row r="201" spans="2:98" x14ac:dyDescent="0.3">
      <c r="B201" s="74"/>
      <c r="C201" s="74"/>
      <c r="T201" s="49"/>
      <c r="V201" s="49"/>
      <c r="W201" s="49"/>
      <c r="X201" s="49"/>
      <c r="Y201" s="49"/>
      <c r="AA201" s="49"/>
      <c r="AB201" s="49"/>
      <c r="AD201" s="49"/>
      <c r="AE201" s="49"/>
      <c r="AF201" s="49"/>
      <c r="AH201" s="49"/>
      <c r="AI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CT201" s="74"/>
    </row>
    <row r="202" spans="2:98" x14ac:dyDescent="0.3">
      <c r="B202" s="74"/>
      <c r="C202" s="74"/>
      <c r="T202" s="49"/>
      <c r="V202" s="49"/>
      <c r="W202" s="49"/>
      <c r="X202" s="49"/>
      <c r="Y202" s="49"/>
      <c r="AA202" s="49"/>
      <c r="AB202" s="49"/>
      <c r="AD202" s="49"/>
      <c r="AE202" s="49"/>
      <c r="AF202" s="49"/>
      <c r="AH202" s="49"/>
      <c r="AI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CT202" s="74"/>
    </row>
    <row r="203" spans="2:98" x14ac:dyDescent="0.3">
      <c r="B203" s="74"/>
      <c r="C203" s="74"/>
      <c r="T203" s="49"/>
      <c r="V203" s="49"/>
      <c r="W203" s="49"/>
      <c r="X203" s="49"/>
      <c r="Y203" s="49"/>
      <c r="AA203" s="49"/>
      <c r="AB203" s="49"/>
      <c r="AD203" s="49"/>
      <c r="AE203" s="49"/>
      <c r="AF203" s="49"/>
      <c r="AH203" s="49"/>
      <c r="AI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CT203" s="74"/>
    </row>
    <row r="204" spans="2:98" x14ac:dyDescent="0.3">
      <c r="B204" s="74"/>
      <c r="C204" s="74"/>
      <c r="T204" s="49"/>
      <c r="V204" s="49"/>
      <c r="W204" s="49"/>
      <c r="X204" s="49"/>
      <c r="Y204" s="49"/>
      <c r="AA204" s="49"/>
      <c r="AB204" s="49"/>
      <c r="AD204" s="49"/>
      <c r="AE204" s="49"/>
      <c r="AF204" s="49"/>
      <c r="AH204" s="49"/>
      <c r="AI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CT204" s="74"/>
    </row>
    <row r="205" spans="2:98" x14ac:dyDescent="0.3">
      <c r="B205" s="74"/>
      <c r="C205" s="74"/>
      <c r="T205" s="49"/>
      <c r="V205" s="49"/>
      <c r="W205" s="49"/>
      <c r="X205" s="49"/>
      <c r="Y205" s="49"/>
      <c r="AA205" s="49"/>
      <c r="AB205" s="49"/>
      <c r="AD205" s="49"/>
      <c r="AE205" s="49"/>
      <c r="AF205" s="49"/>
      <c r="AH205" s="49"/>
      <c r="AI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CT205" s="74"/>
    </row>
    <row r="206" spans="2:98" x14ac:dyDescent="0.3">
      <c r="B206" s="74"/>
      <c r="C206" s="74"/>
      <c r="T206" s="49"/>
      <c r="V206" s="49"/>
      <c r="W206" s="49"/>
      <c r="X206" s="49"/>
      <c r="Y206" s="49"/>
      <c r="AA206" s="49"/>
      <c r="AB206" s="49"/>
      <c r="AD206" s="49"/>
      <c r="AE206" s="49"/>
      <c r="AF206" s="49"/>
      <c r="AH206" s="49"/>
      <c r="AI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CT206" s="74"/>
    </row>
    <row r="207" spans="2:98" x14ac:dyDescent="0.3">
      <c r="B207" s="74"/>
      <c r="C207" s="74"/>
      <c r="T207" s="49"/>
      <c r="V207" s="49"/>
      <c r="W207" s="49"/>
      <c r="X207" s="49"/>
      <c r="Y207" s="49"/>
      <c r="AA207" s="49"/>
      <c r="AB207" s="49"/>
      <c r="AD207" s="49"/>
      <c r="AE207" s="49"/>
      <c r="AF207" s="49"/>
      <c r="AH207" s="49"/>
      <c r="AI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CT207" s="74"/>
    </row>
    <row r="208" spans="2:98" x14ac:dyDescent="0.3">
      <c r="B208" s="74"/>
      <c r="C208" s="74"/>
      <c r="T208" s="49"/>
      <c r="V208" s="49"/>
      <c r="W208" s="49"/>
      <c r="X208" s="49"/>
      <c r="Y208" s="49"/>
      <c r="AA208" s="49"/>
      <c r="AB208" s="49"/>
      <c r="AD208" s="49"/>
      <c r="AE208" s="49"/>
      <c r="AF208" s="49"/>
      <c r="AH208" s="49"/>
      <c r="AI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CT208" s="74"/>
    </row>
    <row r="209" spans="2:98" x14ac:dyDescent="0.3">
      <c r="B209" s="74"/>
      <c r="C209" s="74"/>
      <c r="T209" s="49"/>
      <c r="V209" s="49"/>
      <c r="W209" s="49"/>
      <c r="X209" s="49"/>
      <c r="Y209" s="49"/>
      <c r="AA209" s="49"/>
      <c r="AB209" s="49"/>
      <c r="AD209" s="49"/>
      <c r="AE209" s="49"/>
      <c r="AF209" s="49"/>
      <c r="AH209" s="49"/>
      <c r="AI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CT209" s="74"/>
    </row>
    <row r="210" spans="2:98" x14ac:dyDescent="0.3">
      <c r="B210" s="74"/>
      <c r="C210" s="74"/>
      <c r="T210" s="49"/>
      <c r="V210" s="49"/>
      <c r="W210" s="49"/>
      <c r="X210" s="49"/>
      <c r="Y210" s="49"/>
      <c r="AA210" s="49"/>
      <c r="AB210" s="49"/>
      <c r="AD210" s="49"/>
      <c r="AE210" s="49"/>
      <c r="AF210" s="49"/>
      <c r="AH210" s="49"/>
      <c r="AI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CT210" s="74"/>
    </row>
    <row r="211" spans="2:98" x14ac:dyDescent="0.3">
      <c r="B211" s="74"/>
      <c r="C211" s="74"/>
      <c r="T211" s="49"/>
      <c r="V211" s="49"/>
      <c r="W211" s="49"/>
      <c r="X211" s="49"/>
      <c r="Y211" s="49"/>
      <c r="AA211" s="49"/>
      <c r="AB211" s="49"/>
      <c r="AD211" s="49"/>
      <c r="AE211" s="49"/>
      <c r="AF211" s="49"/>
      <c r="AH211" s="49"/>
      <c r="AI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CT211" s="74"/>
    </row>
    <row r="212" spans="2:98" x14ac:dyDescent="0.3">
      <c r="B212" s="74"/>
      <c r="C212" s="74"/>
      <c r="T212" s="49"/>
      <c r="V212" s="49"/>
      <c r="W212" s="49"/>
      <c r="X212" s="49"/>
      <c r="Y212" s="49"/>
      <c r="AA212" s="49"/>
      <c r="AB212" s="49"/>
      <c r="AD212" s="49"/>
      <c r="AE212" s="49"/>
      <c r="AF212" s="49"/>
      <c r="AH212" s="49"/>
      <c r="AI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CT212" s="74"/>
    </row>
    <row r="213" spans="2:98" x14ac:dyDescent="0.3">
      <c r="B213" s="74"/>
      <c r="C213" s="74"/>
      <c r="T213" s="49"/>
      <c r="V213" s="49"/>
      <c r="W213" s="49"/>
      <c r="X213" s="49"/>
      <c r="Y213" s="49"/>
      <c r="AA213" s="49"/>
      <c r="AB213" s="49"/>
      <c r="AD213" s="49"/>
      <c r="AE213" s="49"/>
      <c r="AF213" s="49"/>
      <c r="AH213" s="49"/>
      <c r="AI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CT213" s="74"/>
    </row>
    <row r="214" spans="2:98" x14ac:dyDescent="0.3">
      <c r="B214" s="74"/>
      <c r="C214" s="74"/>
      <c r="T214" s="49"/>
      <c r="V214" s="49"/>
      <c r="W214" s="49"/>
      <c r="X214" s="49"/>
      <c r="Y214" s="49"/>
      <c r="AA214" s="49"/>
      <c r="AB214" s="49"/>
      <c r="AD214" s="49"/>
      <c r="AE214" s="49"/>
      <c r="AF214" s="49"/>
      <c r="AH214" s="49"/>
      <c r="AI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CT214" s="74"/>
    </row>
    <row r="215" spans="2:98" x14ac:dyDescent="0.3">
      <c r="B215" s="74"/>
      <c r="C215" s="74"/>
      <c r="T215" s="49"/>
      <c r="V215" s="49"/>
      <c r="W215" s="49"/>
      <c r="X215" s="49"/>
      <c r="Y215" s="49"/>
      <c r="AA215" s="49"/>
      <c r="AB215" s="49"/>
      <c r="AD215" s="49"/>
      <c r="AE215" s="49"/>
      <c r="AF215" s="49"/>
      <c r="AH215" s="49"/>
      <c r="AI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CT215" s="74"/>
    </row>
    <row r="216" spans="2:98" x14ac:dyDescent="0.3">
      <c r="B216" s="74"/>
      <c r="C216" s="74"/>
      <c r="T216" s="49"/>
      <c r="V216" s="49"/>
      <c r="W216" s="49"/>
      <c r="X216" s="49"/>
      <c r="Y216" s="49"/>
      <c r="AA216" s="49"/>
      <c r="AB216" s="49"/>
      <c r="AD216" s="49"/>
      <c r="AE216" s="49"/>
      <c r="AF216" s="49"/>
      <c r="AH216" s="49"/>
      <c r="AI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CT216" s="74"/>
    </row>
    <row r="217" spans="2:98" x14ac:dyDescent="0.3">
      <c r="B217" s="74"/>
      <c r="C217" s="74"/>
      <c r="T217" s="49"/>
      <c r="V217" s="49"/>
      <c r="W217" s="49"/>
      <c r="X217" s="49"/>
      <c r="Y217" s="49"/>
      <c r="AA217" s="49"/>
      <c r="AB217" s="49"/>
      <c r="AD217" s="49"/>
      <c r="AE217" s="49"/>
      <c r="AF217" s="49"/>
      <c r="AH217" s="49"/>
      <c r="AI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CT217" s="74"/>
    </row>
    <row r="218" spans="2:98" x14ac:dyDescent="0.3">
      <c r="B218" s="74"/>
      <c r="C218" s="74"/>
      <c r="T218" s="49"/>
      <c r="V218" s="49"/>
      <c r="W218" s="49"/>
      <c r="X218" s="49"/>
      <c r="Y218" s="49"/>
      <c r="AA218" s="49"/>
      <c r="AB218" s="49"/>
      <c r="AD218" s="49"/>
      <c r="AE218" s="49"/>
      <c r="AF218" s="49"/>
      <c r="AH218" s="49"/>
      <c r="AI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CT218" s="74"/>
    </row>
    <row r="219" spans="2:98" x14ac:dyDescent="0.3">
      <c r="B219" s="74"/>
      <c r="C219" s="74"/>
      <c r="T219" s="49"/>
      <c r="V219" s="49"/>
      <c r="W219" s="49"/>
      <c r="X219" s="49"/>
      <c r="Y219" s="49"/>
      <c r="AA219" s="49"/>
      <c r="AB219" s="49"/>
      <c r="AD219" s="49"/>
      <c r="AE219" s="49"/>
      <c r="AF219" s="49"/>
      <c r="AH219" s="49"/>
      <c r="AI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CT219" s="74"/>
    </row>
    <row r="220" spans="2:98" x14ac:dyDescent="0.3">
      <c r="B220" s="74"/>
      <c r="C220" s="74"/>
      <c r="T220" s="49"/>
      <c r="V220" s="49"/>
      <c r="W220" s="49"/>
      <c r="X220" s="49"/>
      <c r="Y220" s="49"/>
      <c r="AA220" s="49"/>
      <c r="AB220" s="49"/>
      <c r="AD220" s="49"/>
      <c r="AE220" s="49"/>
      <c r="AF220" s="49"/>
      <c r="AH220" s="49"/>
      <c r="AI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CT220" s="74"/>
    </row>
    <row r="221" spans="2:98" x14ac:dyDescent="0.3">
      <c r="B221" s="74"/>
      <c r="C221" s="74"/>
      <c r="T221" s="49"/>
      <c r="V221" s="49"/>
      <c r="W221" s="49"/>
      <c r="X221" s="49"/>
      <c r="Y221" s="49"/>
      <c r="AA221" s="49"/>
      <c r="AB221" s="49"/>
      <c r="AD221" s="49"/>
      <c r="AE221" s="49"/>
      <c r="AF221" s="49"/>
      <c r="AH221" s="49"/>
      <c r="AI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CT221" s="74"/>
    </row>
    <row r="222" spans="2:98" x14ac:dyDescent="0.3">
      <c r="B222" s="74"/>
      <c r="C222" s="74"/>
      <c r="T222" s="49"/>
      <c r="V222" s="49"/>
      <c r="W222" s="49"/>
      <c r="X222" s="49"/>
      <c r="Y222" s="49"/>
      <c r="AA222" s="49"/>
      <c r="AB222" s="49"/>
      <c r="AD222" s="49"/>
      <c r="AE222" s="49"/>
      <c r="AF222" s="49"/>
      <c r="AH222" s="49"/>
      <c r="AI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CT222" s="74"/>
    </row>
    <row r="223" spans="2:98" x14ac:dyDescent="0.3">
      <c r="B223" s="74"/>
      <c r="C223" s="74"/>
      <c r="T223" s="49"/>
      <c r="V223" s="49"/>
      <c r="W223" s="49"/>
      <c r="X223" s="49"/>
      <c r="Y223" s="49"/>
      <c r="AA223" s="49"/>
      <c r="AB223" s="49"/>
      <c r="AD223" s="49"/>
      <c r="AE223" s="49"/>
      <c r="AF223" s="49"/>
      <c r="AH223" s="49"/>
      <c r="AI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CT223" s="74"/>
    </row>
    <row r="224" spans="2:98" x14ac:dyDescent="0.3">
      <c r="B224" s="74"/>
      <c r="C224" s="74"/>
      <c r="T224" s="49"/>
      <c r="V224" s="49"/>
      <c r="W224" s="49"/>
      <c r="X224" s="49"/>
      <c r="Y224" s="49"/>
      <c r="AA224" s="49"/>
      <c r="AB224" s="49"/>
      <c r="AD224" s="49"/>
      <c r="AE224" s="49"/>
      <c r="AF224" s="49"/>
      <c r="AH224" s="49"/>
      <c r="AI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CT224" s="74"/>
    </row>
    <row r="225" spans="1:98" x14ac:dyDescent="0.3">
      <c r="B225" s="74"/>
      <c r="C225" s="74"/>
      <c r="T225" s="49"/>
      <c r="V225" s="49"/>
      <c r="W225" s="49"/>
      <c r="X225" s="49"/>
      <c r="Y225" s="49"/>
      <c r="AA225" s="49"/>
      <c r="AB225" s="49"/>
      <c r="AD225" s="49"/>
      <c r="AE225" s="49"/>
      <c r="AF225" s="49"/>
      <c r="AH225" s="49"/>
      <c r="AI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CT225" s="74"/>
    </row>
    <row r="226" spans="1:98" x14ac:dyDescent="0.3">
      <c r="B226" s="74"/>
      <c r="C226" s="74"/>
      <c r="T226" s="49"/>
      <c r="V226" s="49"/>
      <c r="W226" s="49"/>
      <c r="X226" s="49"/>
      <c r="Y226" s="49"/>
      <c r="AA226" s="49"/>
      <c r="AB226" s="49"/>
      <c r="AD226" s="49"/>
      <c r="AE226" s="49"/>
      <c r="AF226" s="49"/>
      <c r="AH226" s="49"/>
      <c r="AI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CT226" s="74"/>
    </row>
    <row r="227" spans="1:98" x14ac:dyDescent="0.3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  <c r="BY227" s="74"/>
      <c r="BZ227" s="74"/>
      <c r="CA227" s="74"/>
      <c r="CB227" s="74"/>
      <c r="CC227" s="74"/>
      <c r="CD227" s="158"/>
      <c r="CE227" s="74"/>
      <c r="CF227" s="74"/>
      <c r="CG227" s="74"/>
      <c r="CH227" s="74"/>
      <c r="CI227" s="74"/>
      <c r="CJ227" s="74"/>
      <c r="CK227" s="74"/>
      <c r="CL227" s="74"/>
      <c r="CM227" s="74"/>
      <c r="CN227" s="74"/>
      <c r="CO227" s="74"/>
      <c r="CP227" s="74"/>
      <c r="CQ227" s="74"/>
      <c r="CR227" s="74"/>
      <c r="CS227" s="74"/>
      <c r="CT227" s="74"/>
    </row>
    <row r="228" spans="1:98" x14ac:dyDescent="0.3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  <c r="CA228" s="74"/>
      <c r="CB228" s="74"/>
      <c r="CC228" s="74"/>
      <c r="CD228" s="158"/>
      <c r="CE228" s="74"/>
      <c r="CF228" s="74"/>
      <c r="CG228" s="74"/>
      <c r="CH228" s="74"/>
      <c r="CI228" s="74"/>
      <c r="CJ228" s="74"/>
      <c r="CK228" s="74"/>
      <c r="CL228" s="74"/>
      <c r="CM228" s="74"/>
      <c r="CN228" s="74"/>
      <c r="CO228" s="74"/>
      <c r="CP228" s="74"/>
      <c r="CQ228" s="74"/>
      <c r="CR228" s="74"/>
      <c r="CS228" s="74"/>
      <c r="CT228" s="74"/>
    </row>
    <row r="229" spans="1:98" x14ac:dyDescent="0.3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  <c r="CA229" s="74"/>
      <c r="CB229" s="74"/>
      <c r="CC229" s="74"/>
      <c r="CD229" s="158"/>
      <c r="CE229" s="74"/>
      <c r="CF229" s="74"/>
      <c r="CG229" s="74"/>
      <c r="CH229" s="74"/>
      <c r="CI229" s="74"/>
      <c r="CJ229" s="74"/>
      <c r="CK229" s="74"/>
      <c r="CL229" s="74"/>
      <c r="CM229" s="74"/>
      <c r="CN229" s="74"/>
      <c r="CO229" s="74"/>
      <c r="CP229" s="74"/>
      <c r="CQ229" s="74"/>
      <c r="CR229" s="74"/>
      <c r="CS229" s="74"/>
      <c r="CT229" s="74"/>
    </row>
    <row r="230" spans="1:98" x14ac:dyDescent="0.3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  <c r="CA230" s="74"/>
      <c r="CB230" s="74"/>
      <c r="CC230" s="74"/>
      <c r="CD230" s="158"/>
      <c r="CE230" s="74"/>
      <c r="CF230" s="74"/>
      <c r="CG230" s="74"/>
      <c r="CH230" s="74"/>
      <c r="CI230" s="74"/>
      <c r="CJ230" s="74"/>
      <c r="CK230" s="74"/>
      <c r="CL230" s="74"/>
      <c r="CM230" s="74"/>
      <c r="CN230" s="74"/>
      <c r="CO230" s="74"/>
      <c r="CP230" s="74"/>
      <c r="CQ230" s="74"/>
      <c r="CR230" s="74"/>
      <c r="CS230" s="74"/>
      <c r="CT230" s="74"/>
    </row>
    <row r="231" spans="1:98" x14ac:dyDescent="0.3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  <c r="CA231" s="74"/>
      <c r="CB231" s="74"/>
      <c r="CC231" s="74"/>
      <c r="CD231" s="158"/>
      <c r="CE231" s="74"/>
      <c r="CF231" s="74"/>
      <c r="CG231" s="74"/>
      <c r="CH231" s="74"/>
      <c r="CI231" s="74"/>
      <c r="CJ231" s="74"/>
      <c r="CK231" s="74"/>
      <c r="CL231" s="74"/>
      <c r="CM231" s="74"/>
      <c r="CN231" s="74"/>
      <c r="CO231" s="74"/>
      <c r="CP231" s="74"/>
      <c r="CQ231" s="74"/>
      <c r="CR231" s="74"/>
      <c r="CS231" s="74"/>
      <c r="CT231" s="74"/>
    </row>
    <row r="232" spans="1:98" x14ac:dyDescent="0.3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  <c r="CA232" s="74"/>
      <c r="CB232" s="74"/>
      <c r="CC232" s="74"/>
      <c r="CD232" s="158"/>
      <c r="CE232" s="74"/>
      <c r="CF232" s="74"/>
      <c r="CG232" s="74"/>
      <c r="CH232" s="74"/>
      <c r="CI232" s="74"/>
      <c r="CJ232" s="74"/>
      <c r="CK232" s="74"/>
      <c r="CL232" s="74"/>
      <c r="CM232" s="74"/>
      <c r="CN232" s="74"/>
      <c r="CO232" s="74"/>
      <c r="CP232" s="74"/>
      <c r="CQ232" s="74"/>
      <c r="CR232" s="74"/>
      <c r="CS232" s="74"/>
      <c r="CT232" s="74"/>
    </row>
    <row r="233" spans="1:98" x14ac:dyDescent="0.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158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</row>
    <row r="234" spans="1:98" x14ac:dyDescent="0.3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  <c r="CA234" s="74"/>
      <c r="CB234" s="74"/>
      <c r="CC234" s="74"/>
      <c r="CD234" s="158"/>
      <c r="CE234" s="74"/>
      <c r="CF234" s="74"/>
      <c r="CG234" s="74"/>
      <c r="CH234" s="74"/>
      <c r="CI234" s="74"/>
      <c r="CJ234" s="74"/>
      <c r="CK234" s="74"/>
      <c r="CL234" s="74"/>
      <c r="CM234" s="74"/>
      <c r="CN234" s="74"/>
      <c r="CO234" s="74"/>
      <c r="CP234" s="74"/>
      <c r="CQ234" s="74"/>
      <c r="CR234" s="74"/>
      <c r="CS234" s="74"/>
      <c r="CT234" s="74"/>
    </row>
    <row r="235" spans="1:98" x14ac:dyDescent="0.3">
      <c r="T235" s="49"/>
      <c r="V235" s="49"/>
      <c r="W235" s="49"/>
      <c r="X235" s="49"/>
      <c r="Y235" s="49"/>
      <c r="AA235" s="49"/>
      <c r="AB235" s="49"/>
      <c r="AD235" s="49"/>
      <c r="AE235" s="49"/>
      <c r="AF235" s="49"/>
      <c r="AH235" s="49"/>
      <c r="AI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CT235" s="74"/>
    </row>
    <row r="236" spans="1:98" x14ac:dyDescent="0.3">
      <c r="T236" s="49"/>
      <c r="V236" s="49"/>
      <c r="W236" s="49"/>
      <c r="X236" s="49"/>
      <c r="Y236" s="49"/>
      <c r="AA236" s="49"/>
      <c r="AB236" s="49"/>
      <c r="AD236" s="49"/>
      <c r="AE236" s="49"/>
      <c r="AF236" s="49"/>
      <c r="AH236" s="49"/>
      <c r="AI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CT236" s="74"/>
    </row>
    <row r="237" spans="1:98" x14ac:dyDescent="0.3">
      <c r="T237" s="49"/>
      <c r="V237" s="49"/>
      <c r="W237" s="49"/>
      <c r="X237" s="49"/>
      <c r="Y237" s="49"/>
      <c r="AA237" s="49"/>
      <c r="AB237" s="49"/>
      <c r="AD237" s="49"/>
      <c r="AE237" s="49"/>
      <c r="AF237" s="49"/>
      <c r="AH237" s="49"/>
      <c r="AI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CT237" s="74"/>
    </row>
    <row r="238" spans="1:98" x14ac:dyDescent="0.3">
      <c r="T238" s="49"/>
      <c r="V238" s="49"/>
      <c r="W238" s="49"/>
      <c r="X238" s="49"/>
      <c r="Y238" s="49"/>
      <c r="AA238" s="49"/>
      <c r="AB238" s="49"/>
      <c r="AD238" s="49"/>
      <c r="AE238" s="49"/>
      <c r="AF238" s="49"/>
      <c r="AH238" s="49"/>
      <c r="AI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CT238" s="74"/>
    </row>
    <row r="239" spans="1:98" x14ac:dyDescent="0.3">
      <c r="T239" s="49"/>
      <c r="V239" s="49"/>
      <c r="W239" s="49"/>
      <c r="X239" s="49"/>
      <c r="Y239" s="49"/>
      <c r="AA239" s="49"/>
      <c r="AB239" s="49"/>
      <c r="AD239" s="49"/>
      <c r="AE239" s="49"/>
      <c r="AF239" s="49"/>
      <c r="AH239" s="49"/>
      <c r="AI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CT239" s="74"/>
    </row>
    <row r="240" spans="1:98" x14ac:dyDescent="0.3">
      <c r="T240" s="49"/>
      <c r="V240" s="49"/>
      <c r="W240" s="49"/>
      <c r="X240" s="49"/>
      <c r="Y240" s="49"/>
      <c r="AA240" s="49"/>
      <c r="AB240" s="49"/>
      <c r="AD240" s="49"/>
      <c r="AE240" s="49"/>
      <c r="AF240" s="49"/>
      <c r="AH240" s="49"/>
      <c r="AI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CT240" s="74"/>
    </row>
    <row r="241" spans="1:114" x14ac:dyDescent="0.3">
      <c r="T241" s="49"/>
      <c r="V241" s="49"/>
      <c r="W241" s="49"/>
      <c r="X241" s="49"/>
      <c r="Y241" s="49"/>
      <c r="AA241" s="49"/>
      <c r="AB241" s="49"/>
      <c r="AD241" s="49"/>
      <c r="AE241" s="49"/>
      <c r="AF241" s="49"/>
      <c r="AH241" s="49"/>
      <c r="AI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CT241" s="74"/>
    </row>
    <row r="242" spans="1:114" x14ac:dyDescent="0.3">
      <c r="T242" s="49"/>
      <c r="V242" s="49"/>
      <c r="W242" s="49"/>
      <c r="X242" s="49"/>
      <c r="Y242" s="49"/>
      <c r="AA242" s="49"/>
      <c r="AB242" s="49"/>
      <c r="AD242" s="49"/>
      <c r="AE242" s="49"/>
      <c r="AF242" s="49"/>
      <c r="AH242" s="49"/>
      <c r="AI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CT242" s="74"/>
    </row>
    <row r="243" spans="1:114" x14ac:dyDescent="0.3">
      <c r="T243" s="49"/>
      <c r="V243" s="49"/>
      <c r="W243" s="49"/>
      <c r="X243" s="49"/>
      <c r="Y243" s="49"/>
      <c r="AA243" s="49"/>
      <c r="AB243" s="49"/>
      <c r="AD243" s="49"/>
      <c r="AE243" s="49"/>
      <c r="AF243" s="49"/>
      <c r="AH243" s="49"/>
      <c r="AI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CT243" s="74"/>
    </row>
    <row r="244" spans="1:114" x14ac:dyDescent="0.3">
      <c r="T244" s="49"/>
      <c r="V244" s="49"/>
      <c r="W244" s="49"/>
      <c r="X244" s="49"/>
      <c r="Y244" s="49"/>
      <c r="AA244" s="49"/>
      <c r="AB244" s="49"/>
      <c r="AD244" s="49"/>
      <c r="AE244" s="49"/>
      <c r="AF244" s="49"/>
      <c r="AH244" s="49"/>
      <c r="AI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CT244" s="74"/>
    </row>
    <row r="245" spans="1:114" s="161" customFormat="1" x14ac:dyDescent="0.3">
      <c r="A245" s="159">
        <v>1</v>
      </c>
      <c r="B245" s="160"/>
      <c r="C245" s="161" t="s">
        <v>23</v>
      </c>
      <c r="D245" s="160" t="s">
        <v>23</v>
      </c>
      <c r="E245" s="160" t="s">
        <v>23</v>
      </c>
      <c r="F245" s="160" t="s">
        <v>106</v>
      </c>
      <c r="G245" s="161" t="s">
        <v>106</v>
      </c>
      <c r="H245" s="161" t="s">
        <v>31</v>
      </c>
      <c r="I245" s="161" t="s">
        <v>103</v>
      </c>
      <c r="J245" s="161" t="s">
        <v>34</v>
      </c>
      <c r="K245" s="161" t="s">
        <v>23</v>
      </c>
      <c r="L245" s="161" t="s">
        <v>23</v>
      </c>
      <c r="M245" s="161" t="s">
        <v>35</v>
      </c>
      <c r="N245" s="161" t="s">
        <v>104</v>
      </c>
      <c r="O245" s="161" t="s">
        <v>31</v>
      </c>
      <c r="P245" s="161" t="s">
        <v>31</v>
      </c>
      <c r="Q245" s="161" t="s">
        <v>28</v>
      </c>
      <c r="R245" s="161" t="s">
        <v>104</v>
      </c>
      <c r="S245" s="161" t="s">
        <v>103</v>
      </c>
      <c r="T245" s="161" t="s">
        <v>103</v>
      </c>
      <c r="U245" s="162" t="s">
        <v>14</v>
      </c>
      <c r="V245" s="161" t="s">
        <v>28</v>
      </c>
      <c r="W245" s="161" t="s">
        <v>19</v>
      </c>
      <c r="X245" s="161" t="s">
        <v>101</v>
      </c>
      <c r="Y245" s="161" t="s">
        <v>73</v>
      </c>
      <c r="Z245" s="162"/>
      <c r="AC245" s="162"/>
      <c r="AG245" s="162"/>
      <c r="AJ245" s="162"/>
      <c r="BU245" s="163"/>
      <c r="BV245" s="164"/>
      <c r="BW245" s="164"/>
      <c r="BX245" s="164"/>
      <c r="BY245" s="164"/>
      <c r="BZ245" s="164"/>
      <c r="CA245" s="164"/>
      <c r="CB245" s="164"/>
      <c r="CC245" s="164" t="s">
        <v>31</v>
      </c>
      <c r="CD245" s="165" t="s">
        <v>31</v>
      </c>
      <c r="CE245" s="164" t="s">
        <v>31</v>
      </c>
      <c r="CF245" s="164" t="s">
        <v>31</v>
      </c>
      <c r="CG245" s="164" t="s">
        <v>31</v>
      </c>
      <c r="CH245" s="164" t="s">
        <v>179</v>
      </c>
      <c r="CI245" s="164" t="s">
        <v>103</v>
      </c>
      <c r="CJ245" s="164" t="s">
        <v>13</v>
      </c>
      <c r="CK245" s="164" t="s">
        <v>24</v>
      </c>
      <c r="CL245" s="164" t="s">
        <v>13</v>
      </c>
      <c r="CM245" s="164" t="s">
        <v>15</v>
      </c>
      <c r="CN245" s="164" t="s">
        <v>24</v>
      </c>
      <c r="CO245" s="164" t="s">
        <v>24</v>
      </c>
      <c r="CP245" s="164" t="s">
        <v>24</v>
      </c>
      <c r="CQ245" s="164" t="s">
        <v>115</v>
      </c>
      <c r="CR245" s="164"/>
      <c r="CS245" s="164" t="s">
        <v>30</v>
      </c>
      <c r="CT245" s="166"/>
      <c r="CU245" s="44"/>
      <c r="CV245" s="44"/>
      <c r="CW245" s="44"/>
      <c r="CX245" s="44"/>
      <c r="CY245" s="44"/>
      <c r="CZ245" s="44"/>
      <c r="DA245" s="44"/>
      <c r="DB245" s="44"/>
    </row>
    <row r="246" spans="1:114" s="169" customFormat="1" x14ac:dyDescent="0.3">
      <c r="A246" s="167">
        <v>2</v>
      </c>
      <c r="B246" s="168"/>
      <c r="C246" s="169" t="s">
        <v>115</v>
      </c>
      <c r="D246" s="168" t="s">
        <v>102</v>
      </c>
      <c r="E246" s="168" t="s">
        <v>106</v>
      </c>
      <c r="F246" s="168" t="s">
        <v>108</v>
      </c>
      <c r="G246" s="169" t="s">
        <v>13</v>
      </c>
      <c r="H246" s="169" t="s">
        <v>106</v>
      </c>
      <c r="I246" s="169" t="s">
        <v>100</v>
      </c>
      <c r="J246" s="169" t="s">
        <v>106</v>
      </c>
      <c r="K246" s="169" t="s">
        <v>34</v>
      </c>
      <c r="L246" s="169" t="s">
        <v>103</v>
      </c>
      <c r="M246" s="169" t="s">
        <v>23</v>
      </c>
      <c r="N246" s="169" t="s">
        <v>24</v>
      </c>
      <c r="O246" s="169" t="s">
        <v>35</v>
      </c>
      <c r="P246" s="169" t="s">
        <v>35</v>
      </c>
      <c r="Q246" s="169" t="s">
        <v>17</v>
      </c>
      <c r="R246" s="169" t="s">
        <v>17</v>
      </c>
      <c r="S246" s="169" t="s">
        <v>29</v>
      </c>
      <c r="T246" s="162" t="s">
        <v>14</v>
      </c>
      <c r="U246" s="162" t="s">
        <v>102</v>
      </c>
      <c r="V246" s="162" t="s">
        <v>18</v>
      </c>
      <c r="W246" s="162"/>
      <c r="X246" s="162"/>
      <c r="Y246" s="162"/>
      <c r="Z246" s="162"/>
      <c r="AA246" s="162"/>
      <c r="AB246" s="162"/>
      <c r="AC246" s="162"/>
      <c r="AD246" s="162"/>
      <c r="AE246" s="162"/>
      <c r="AF246" s="162"/>
      <c r="AG246" s="162"/>
      <c r="AH246" s="162"/>
      <c r="AI246" s="162"/>
      <c r="AJ246" s="162"/>
      <c r="AK246" s="162"/>
      <c r="AL246" s="162"/>
      <c r="AM246" s="162"/>
      <c r="AN246" s="162"/>
      <c r="AO246" s="162"/>
      <c r="AP246" s="162"/>
      <c r="AQ246" s="162"/>
      <c r="AR246" s="162"/>
      <c r="AS246" s="162"/>
      <c r="AT246" s="162"/>
      <c r="AU246" s="162"/>
      <c r="AV246" s="162"/>
      <c r="AW246" s="162"/>
      <c r="AX246" s="162"/>
      <c r="AY246" s="162"/>
      <c r="AZ246" s="162"/>
      <c r="BA246" s="162"/>
      <c r="BB246" s="162"/>
      <c r="BC246" s="162"/>
      <c r="BD246" s="162"/>
      <c r="BE246" s="162"/>
      <c r="BF246" s="162"/>
      <c r="BG246" s="162"/>
      <c r="BH246" s="162"/>
      <c r="BI246" s="162"/>
      <c r="BJ246" s="162"/>
      <c r="BK246" s="162"/>
      <c r="BL246" s="162"/>
      <c r="BM246" s="162"/>
      <c r="BN246" s="162"/>
      <c r="BO246" s="162"/>
      <c r="BU246" s="163"/>
      <c r="BV246" s="170"/>
      <c r="BW246" s="170"/>
      <c r="BX246" s="170"/>
      <c r="BY246" s="170"/>
      <c r="BZ246" s="170"/>
      <c r="CA246" s="170"/>
      <c r="CB246" s="170"/>
      <c r="CC246" s="170" t="s">
        <v>100</v>
      </c>
      <c r="CD246" s="25" t="s">
        <v>103</v>
      </c>
      <c r="CE246" s="170" t="s">
        <v>16</v>
      </c>
      <c r="CF246" s="170" t="s">
        <v>16</v>
      </c>
      <c r="CG246" s="170" t="s">
        <v>116</v>
      </c>
      <c r="CH246" s="170" t="s">
        <v>180</v>
      </c>
      <c r="CI246" s="170" t="s">
        <v>195</v>
      </c>
      <c r="CJ246" s="170" t="s">
        <v>103</v>
      </c>
      <c r="CK246" s="170" t="s">
        <v>103</v>
      </c>
      <c r="CL246" s="170" t="s">
        <v>106</v>
      </c>
      <c r="CM246" s="170" t="s">
        <v>13</v>
      </c>
      <c r="CN246" s="170" t="s">
        <v>15</v>
      </c>
      <c r="CO246" s="170" t="s">
        <v>15</v>
      </c>
      <c r="CP246" s="170" t="s">
        <v>15</v>
      </c>
      <c r="CQ246" s="170"/>
      <c r="CR246" s="170"/>
      <c r="CS246" s="170" t="s">
        <v>17</v>
      </c>
      <c r="CT246" s="166"/>
      <c r="CU246" s="33">
        <v>66075</v>
      </c>
      <c r="CV246" s="33">
        <v>34.5</v>
      </c>
      <c r="CW246" s="33">
        <v>1915</v>
      </c>
      <c r="CX246" s="33">
        <v>0.26429999999999998</v>
      </c>
      <c r="CY246" s="33"/>
      <c r="CZ246" s="33"/>
      <c r="DA246" s="33"/>
      <c r="DB246" s="33"/>
    </row>
    <row r="247" spans="1:114" s="169" customFormat="1" x14ac:dyDescent="0.3">
      <c r="A247" s="167">
        <v>3</v>
      </c>
      <c r="B247" s="168"/>
      <c r="C247" s="169" t="s">
        <v>105</v>
      </c>
      <c r="D247" s="168" t="s">
        <v>28</v>
      </c>
      <c r="E247" s="168"/>
      <c r="F247" s="168" t="s">
        <v>14</v>
      </c>
      <c r="G247" s="169" t="s">
        <v>31</v>
      </c>
      <c r="H247" s="169" t="s">
        <v>100</v>
      </c>
      <c r="I247" s="169" t="s">
        <v>107</v>
      </c>
      <c r="J247" s="169" t="s">
        <v>107</v>
      </c>
      <c r="K247" s="169" t="s">
        <v>28</v>
      </c>
      <c r="L247" s="169" t="s">
        <v>106</v>
      </c>
      <c r="M247" s="169" t="s">
        <v>24</v>
      </c>
      <c r="N247" s="169" t="s">
        <v>35</v>
      </c>
      <c r="O247" s="169" t="s">
        <v>19</v>
      </c>
      <c r="P247" s="169" t="s">
        <v>104</v>
      </c>
      <c r="Q247" s="169" t="s">
        <v>104</v>
      </c>
      <c r="R247" s="169" t="s">
        <v>14</v>
      </c>
      <c r="S247" s="169" t="s">
        <v>19</v>
      </c>
      <c r="T247" s="162" t="s">
        <v>104</v>
      </c>
      <c r="U247" s="162"/>
      <c r="V247" s="162"/>
      <c r="W247" s="162"/>
      <c r="X247" s="162"/>
      <c r="Y247" s="162"/>
      <c r="Z247" s="162"/>
      <c r="AA247" s="162"/>
      <c r="AB247" s="162"/>
      <c r="AC247" s="162"/>
      <c r="AD247" s="162"/>
      <c r="AE247" s="162"/>
      <c r="AF247" s="162"/>
      <c r="AG247" s="162"/>
      <c r="AH247" s="162"/>
      <c r="AI247" s="162"/>
      <c r="AJ247" s="162"/>
      <c r="AK247" s="162"/>
      <c r="AL247" s="162"/>
      <c r="AM247" s="162"/>
      <c r="AN247" s="162"/>
      <c r="AO247" s="162"/>
      <c r="AP247" s="162"/>
      <c r="AQ247" s="162"/>
      <c r="AR247" s="162"/>
      <c r="AS247" s="162"/>
      <c r="AT247" s="162"/>
      <c r="AU247" s="162"/>
      <c r="AV247" s="162"/>
      <c r="AW247" s="162"/>
      <c r="AX247" s="162"/>
      <c r="AY247" s="162"/>
      <c r="AZ247" s="162"/>
      <c r="BA247" s="162"/>
      <c r="BB247" s="162"/>
      <c r="BC247" s="162"/>
      <c r="BD247" s="162"/>
      <c r="BE247" s="162"/>
      <c r="BF247" s="162"/>
      <c r="BG247" s="162"/>
      <c r="BH247" s="162"/>
      <c r="BI247" s="162"/>
      <c r="BJ247" s="162"/>
      <c r="BK247" s="162"/>
      <c r="BL247" s="162"/>
      <c r="BM247" s="162"/>
      <c r="BN247" s="162"/>
      <c r="BO247" s="162"/>
      <c r="BU247" s="163"/>
      <c r="BV247" s="170"/>
      <c r="BW247" s="170"/>
      <c r="BX247" s="170"/>
      <c r="BY247" s="170"/>
      <c r="BZ247" s="170"/>
      <c r="CA247" s="170"/>
      <c r="CB247" s="170"/>
      <c r="CC247" s="170"/>
      <c r="CD247" s="25" t="s">
        <v>100</v>
      </c>
      <c r="CE247" s="170" t="s">
        <v>116</v>
      </c>
      <c r="CF247" s="170"/>
      <c r="CG247" s="170" t="s">
        <v>16</v>
      </c>
      <c r="CH247" s="170" t="s">
        <v>181</v>
      </c>
      <c r="CI247" s="170" t="s">
        <v>183</v>
      </c>
      <c r="CJ247" s="170" t="s">
        <v>115</v>
      </c>
      <c r="CK247" s="170" t="s">
        <v>13</v>
      </c>
      <c r="CL247" s="170"/>
      <c r="CM247" s="170" t="s">
        <v>106</v>
      </c>
      <c r="CN247" s="170"/>
      <c r="CT247" s="166"/>
      <c r="CU247" s="33">
        <v>45075</v>
      </c>
      <c r="CV247" s="33">
        <v>4.79</v>
      </c>
      <c r="CW247" s="33">
        <v>9410</v>
      </c>
      <c r="CX247" s="33">
        <v>0.18029999999999999</v>
      </c>
      <c r="CY247" s="33">
        <v>4.41</v>
      </c>
      <c r="CZ247" s="33">
        <v>4.79</v>
      </c>
      <c r="DA247" s="33">
        <v>45075.000000000007</v>
      </c>
      <c r="DB247" s="33">
        <v>10221</v>
      </c>
      <c r="DC247" s="169">
        <v>45074.61</v>
      </c>
      <c r="DD247" s="169">
        <v>48958.59</v>
      </c>
      <c r="DE247" s="169">
        <v>8.6199999999999992</v>
      </c>
      <c r="DF247" s="169">
        <v>18.059999999999999</v>
      </c>
      <c r="DG247" s="169">
        <v>17.489999999999998</v>
      </c>
      <c r="DH247" s="169">
        <v>43724.999999999993</v>
      </c>
      <c r="DI247" s="169">
        <v>4.79</v>
      </c>
      <c r="DJ247" s="169">
        <v>9410</v>
      </c>
    </row>
    <row r="248" spans="1:114" s="169" customFormat="1" x14ac:dyDescent="0.3">
      <c r="A248" s="167">
        <v>4</v>
      </c>
      <c r="C248" s="169" t="s">
        <v>100</v>
      </c>
      <c r="D248" s="169" t="s">
        <v>13</v>
      </c>
      <c r="G248" s="169" t="s">
        <v>14</v>
      </c>
      <c r="H248" s="169" t="s">
        <v>24</v>
      </c>
      <c r="I248" s="169" t="s">
        <v>106</v>
      </c>
      <c r="J248" s="169" t="s">
        <v>103</v>
      </c>
      <c r="K248" s="169" t="s">
        <v>103</v>
      </c>
      <c r="L248" s="169" t="s">
        <v>107</v>
      </c>
      <c r="M248" s="169" t="s">
        <v>31</v>
      </c>
      <c r="N248" s="169" t="s">
        <v>23</v>
      </c>
      <c r="O248" s="169" t="s">
        <v>14</v>
      </c>
      <c r="P248" s="169" t="s">
        <v>13</v>
      </c>
      <c r="Q248" s="169" t="s">
        <v>102</v>
      </c>
      <c r="S248" s="169" t="s">
        <v>104</v>
      </c>
      <c r="T248" s="162"/>
      <c r="U248" s="162"/>
      <c r="V248" s="162"/>
      <c r="W248" s="162"/>
      <c r="X248" s="162"/>
      <c r="Y248" s="162"/>
      <c r="Z248" s="162"/>
      <c r="AA248" s="162"/>
      <c r="AB248" s="162"/>
      <c r="AC248" s="162"/>
      <c r="AD248" s="162"/>
      <c r="AE248" s="162"/>
      <c r="AF248" s="162"/>
      <c r="AG248" s="162"/>
      <c r="AH248" s="162"/>
      <c r="AI248" s="162"/>
      <c r="AJ248" s="162"/>
      <c r="AK248" s="162"/>
      <c r="AL248" s="162"/>
      <c r="AM248" s="162"/>
      <c r="AN248" s="162"/>
      <c r="AO248" s="162"/>
      <c r="AP248" s="162"/>
      <c r="AQ248" s="162"/>
      <c r="AR248" s="162"/>
      <c r="AS248" s="162"/>
      <c r="AT248" s="162"/>
      <c r="AU248" s="162"/>
      <c r="AV248" s="162"/>
      <c r="AW248" s="162"/>
      <c r="AX248" s="162"/>
      <c r="AY248" s="162"/>
      <c r="AZ248" s="162"/>
      <c r="BA248" s="162"/>
      <c r="BB248" s="162"/>
      <c r="BC248" s="162"/>
      <c r="BD248" s="162"/>
      <c r="BE248" s="162"/>
      <c r="BF248" s="162"/>
      <c r="BG248" s="162"/>
      <c r="BH248" s="162"/>
      <c r="BI248" s="162"/>
      <c r="BJ248" s="162"/>
      <c r="BK248" s="162"/>
      <c r="BL248" s="162"/>
      <c r="BM248" s="162"/>
      <c r="BN248" s="162"/>
      <c r="BO248" s="162"/>
      <c r="BU248" s="163"/>
      <c r="BV248" s="170"/>
      <c r="BW248" s="170"/>
      <c r="BX248" s="170"/>
      <c r="BY248" s="170"/>
      <c r="BZ248" s="170"/>
      <c r="CA248" s="170"/>
      <c r="CB248" s="170"/>
      <c r="CC248" s="170"/>
      <c r="CD248" s="25" t="s">
        <v>105</v>
      </c>
      <c r="CE248" s="170"/>
      <c r="CF248" s="170"/>
      <c r="CG248" s="163" t="s">
        <v>100</v>
      </c>
      <c r="CH248" s="163" t="s">
        <v>182</v>
      </c>
      <c r="CI248" s="163" t="s">
        <v>31</v>
      </c>
      <c r="CJ248" s="163" t="s">
        <v>31</v>
      </c>
      <c r="CK248" s="163" t="s">
        <v>14</v>
      </c>
      <c r="CL248" s="163"/>
      <c r="CM248" s="163"/>
      <c r="CN248" s="163"/>
      <c r="CO248" s="163"/>
      <c r="CP248" s="163"/>
      <c r="CQ248" s="163"/>
      <c r="CR248" s="170"/>
      <c r="CS248" s="170"/>
      <c r="CT248" s="166"/>
      <c r="CU248" s="33">
        <v>44950</v>
      </c>
      <c r="CV248" s="33">
        <v>325</v>
      </c>
      <c r="CW248" s="33">
        <v>138</v>
      </c>
      <c r="CX248" s="33">
        <v>0.17979999999999999</v>
      </c>
      <c r="CY248" s="33">
        <v>265</v>
      </c>
      <c r="CZ248" s="33">
        <v>325</v>
      </c>
      <c r="DA248" s="33">
        <v>44950.000000000007</v>
      </c>
      <c r="DB248" s="33">
        <v>169</v>
      </c>
      <c r="DC248" s="161">
        <v>44785</v>
      </c>
      <c r="DD248" s="161">
        <v>54925</v>
      </c>
      <c r="DE248" s="161">
        <v>22.64</v>
      </c>
      <c r="DF248" s="161">
        <v>17.940000000000001</v>
      </c>
      <c r="DG248" s="161">
        <v>19.62</v>
      </c>
      <c r="DH248" s="161">
        <v>49050</v>
      </c>
      <c r="DI248" s="161">
        <v>325</v>
      </c>
      <c r="DJ248" s="161">
        <v>138</v>
      </c>
    </row>
    <row r="249" spans="1:114" s="167" customFormat="1" x14ac:dyDescent="0.3">
      <c r="A249" s="167">
        <v>5</v>
      </c>
      <c r="B249" s="169"/>
      <c r="C249" s="169" t="s">
        <v>15</v>
      </c>
      <c r="D249" s="169"/>
      <c r="E249" s="169"/>
      <c r="F249" s="169"/>
      <c r="G249" s="169"/>
      <c r="H249" s="169"/>
      <c r="I249" s="169" t="s">
        <v>105</v>
      </c>
      <c r="J249" s="169" t="s">
        <v>28</v>
      </c>
      <c r="K249" s="169" t="s">
        <v>14</v>
      </c>
      <c r="L249" s="169" t="s">
        <v>30</v>
      </c>
      <c r="M249" s="169" t="s">
        <v>103</v>
      </c>
      <c r="N249" s="169" t="s">
        <v>100</v>
      </c>
      <c r="O249" s="169" t="s">
        <v>18</v>
      </c>
      <c r="P249" s="169" t="s">
        <v>14</v>
      </c>
      <c r="Q249" s="169" t="s">
        <v>13</v>
      </c>
      <c r="R249" s="169"/>
      <c r="S249" s="169" t="s">
        <v>16</v>
      </c>
      <c r="T249" s="162"/>
      <c r="U249" s="162"/>
      <c r="V249" s="162"/>
      <c r="W249" s="162"/>
      <c r="X249" s="162"/>
      <c r="Y249" s="162"/>
      <c r="Z249" s="171"/>
      <c r="AA249" s="171"/>
      <c r="AB249" s="171"/>
      <c r="AC249" s="171"/>
      <c r="AD249" s="171"/>
      <c r="AE249" s="171"/>
      <c r="AF249" s="171"/>
      <c r="AG249" s="171"/>
      <c r="AH249" s="171"/>
      <c r="AI249" s="171"/>
      <c r="AJ249" s="171"/>
      <c r="AK249" s="171"/>
      <c r="AL249" s="171"/>
      <c r="AM249" s="171"/>
      <c r="AN249" s="171"/>
      <c r="AO249" s="171"/>
      <c r="AP249" s="171"/>
      <c r="AQ249" s="171"/>
      <c r="AR249" s="171"/>
      <c r="AS249" s="171"/>
      <c r="AT249" s="171"/>
      <c r="AU249" s="171"/>
      <c r="AV249" s="171"/>
      <c r="AW249" s="171"/>
      <c r="AX249" s="171"/>
      <c r="AY249" s="171"/>
      <c r="AZ249" s="171"/>
      <c r="BA249" s="172"/>
      <c r="BB249" s="171"/>
      <c r="BC249" s="171"/>
      <c r="BD249" s="171"/>
      <c r="BE249" s="171"/>
      <c r="BF249" s="171"/>
      <c r="BG249" s="171"/>
      <c r="BH249" s="171"/>
      <c r="BI249" s="171"/>
      <c r="BJ249" s="171"/>
      <c r="BK249" s="171"/>
      <c r="BL249" s="171"/>
      <c r="BM249" s="171"/>
      <c r="BN249" s="171"/>
      <c r="BO249" s="171"/>
      <c r="BU249" s="26"/>
      <c r="BV249" s="25"/>
      <c r="BW249" s="25"/>
      <c r="BX249" s="25"/>
      <c r="BY249" s="25"/>
      <c r="BZ249" s="25"/>
      <c r="CA249" s="25"/>
      <c r="CB249" s="25"/>
      <c r="CC249" s="25"/>
      <c r="CD249" s="25"/>
      <c r="CE249" s="25"/>
      <c r="CF249" s="25"/>
      <c r="CG249" s="170" t="s">
        <v>103</v>
      </c>
      <c r="CH249" s="170" t="s">
        <v>183</v>
      </c>
      <c r="CI249" s="170" t="s">
        <v>196</v>
      </c>
      <c r="CJ249" s="170" t="s">
        <v>24</v>
      </c>
      <c r="CK249" s="170" t="s">
        <v>19</v>
      </c>
      <c r="CL249" s="170"/>
      <c r="CM249" s="170"/>
      <c r="CN249" s="170"/>
      <c r="CO249" s="170"/>
      <c r="CP249" s="170"/>
      <c r="CQ249" s="170"/>
      <c r="CR249" s="25"/>
      <c r="CS249" s="25"/>
      <c r="CT249" s="173"/>
      <c r="CU249" s="33">
        <v>39700</v>
      </c>
      <c r="CV249" s="33">
        <v>261</v>
      </c>
      <c r="CW249" s="33">
        <v>152</v>
      </c>
      <c r="CX249" s="33">
        <v>0.1588</v>
      </c>
      <c r="CY249" s="33">
        <v>228.6</v>
      </c>
      <c r="CZ249" s="33">
        <v>261</v>
      </c>
      <c r="DA249" s="33">
        <v>39700</v>
      </c>
      <c r="DB249" s="33">
        <v>173</v>
      </c>
      <c r="DC249" s="169">
        <v>39547.800000000003</v>
      </c>
      <c r="DD249" s="169">
        <v>45153</v>
      </c>
      <c r="DE249" s="169">
        <v>14.17</v>
      </c>
      <c r="DF249" s="169">
        <v>15.84</v>
      </c>
      <c r="DG249" s="169">
        <v>16.13</v>
      </c>
      <c r="DH249" s="169">
        <v>40325</v>
      </c>
      <c r="DI249" s="169">
        <v>261</v>
      </c>
      <c r="DJ249" s="169">
        <v>152</v>
      </c>
    </row>
    <row r="250" spans="1:114" s="167" customFormat="1" x14ac:dyDescent="0.3">
      <c r="A250" s="167">
        <v>6</v>
      </c>
      <c r="B250" s="169"/>
      <c r="C250" s="169" t="s">
        <v>35</v>
      </c>
      <c r="D250" s="169"/>
      <c r="E250" s="169"/>
      <c r="F250" s="169"/>
      <c r="G250" s="169"/>
      <c r="H250" s="169"/>
      <c r="I250" s="169" t="s">
        <v>28</v>
      </c>
      <c r="J250" s="169"/>
      <c r="K250" s="169" t="s">
        <v>35</v>
      </c>
      <c r="L250" s="169" t="s">
        <v>14</v>
      </c>
      <c r="M250" s="169" t="s">
        <v>104</v>
      </c>
      <c r="N250" s="169"/>
      <c r="O250" s="169" t="s">
        <v>104</v>
      </c>
      <c r="P250" s="169" t="s">
        <v>102</v>
      </c>
      <c r="Q250" s="169"/>
      <c r="R250" s="169"/>
      <c r="S250" s="169" t="s">
        <v>14</v>
      </c>
      <c r="T250" s="162"/>
      <c r="U250" s="162"/>
      <c r="V250" s="162"/>
      <c r="W250" s="162"/>
      <c r="X250" s="162"/>
      <c r="Y250" s="162"/>
      <c r="Z250" s="171"/>
      <c r="AA250" s="171"/>
      <c r="AB250" s="171"/>
      <c r="AC250" s="171"/>
      <c r="AD250" s="171"/>
      <c r="AE250" s="171"/>
      <c r="AF250" s="171"/>
      <c r="AG250" s="171"/>
      <c r="AH250" s="171"/>
      <c r="AI250" s="171"/>
      <c r="AJ250" s="171"/>
      <c r="AK250" s="171"/>
      <c r="AL250" s="171"/>
      <c r="AM250" s="171"/>
      <c r="AN250" s="171"/>
      <c r="AO250" s="171"/>
      <c r="AP250" s="171"/>
      <c r="AQ250" s="162" t="s">
        <v>120</v>
      </c>
      <c r="AR250" s="171"/>
      <c r="AS250" s="171"/>
      <c r="AT250" s="171"/>
      <c r="AU250" s="171"/>
      <c r="AV250" s="171"/>
      <c r="AW250" s="171"/>
      <c r="AX250" s="171"/>
      <c r="AY250" s="171"/>
      <c r="AZ250" s="171"/>
      <c r="BA250" s="172"/>
      <c r="BB250" s="171"/>
      <c r="BC250" s="171"/>
      <c r="BD250" s="171"/>
      <c r="BE250" s="171"/>
      <c r="BF250" s="171"/>
      <c r="BG250" s="171"/>
      <c r="BH250" s="171"/>
      <c r="BI250" s="171"/>
      <c r="BJ250" s="171"/>
      <c r="BK250" s="171"/>
      <c r="BL250" s="171"/>
      <c r="BM250" s="174"/>
      <c r="BN250" s="174"/>
      <c r="BO250" s="171"/>
      <c r="BU250" s="26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  <c r="CG250" s="170" t="s">
        <v>14</v>
      </c>
      <c r="CH250" s="170" t="s">
        <v>184</v>
      </c>
      <c r="CI250" s="170" t="s">
        <v>180</v>
      </c>
      <c r="CJ250" s="47"/>
      <c r="CK250" s="28" t="s">
        <v>104</v>
      </c>
      <c r="CL250" s="28"/>
      <c r="CM250" s="28"/>
      <c r="CN250" s="28"/>
      <c r="CO250" s="28"/>
      <c r="CP250" s="28"/>
      <c r="CQ250" s="28"/>
      <c r="CR250" s="25"/>
      <c r="CS250" s="25"/>
      <c r="CT250" s="173"/>
      <c r="CU250" s="33">
        <v>19400</v>
      </c>
      <c r="CV250" s="33">
        <v>22.24</v>
      </c>
      <c r="CW250" s="33">
        <v>872</v>
      </c>
      <c r="CX250" s="33">
        <v>7.7600000000000002E-2</v>
      </c>
      <c r="CY250" s="33">
        <v>19.96</v>
      </c>
      <c r="CZ250" s="33">
        <v>22.24</v>
      </c>
      <c r="DA250" s="33">
        <v>19400</v>
      </c>
      <c r="DB250" s="33">
        <v>971</v>
      </c>
      <c r="DC250" s="169">
        <v>19381.16</v>
      </c>
      <c r="DD250" s="169">
        <v>21595.040000000001</v>
      </c>
      <c r="DE250" s="169">
        <v>11.42</v>
      </c>
      <c r="DF250" s="169">
        <v>7.76</v>
      </c>
      <c r="DG250" s="169">
        <v>7.71</v>
      </c>
      <c r="DH250" s="169">
        <v>19275</v>
      </c>
      <c r="DI250" s="169">
        <v>22.24</v>
      </c>
      <c r="DJ250" s="169">
        <v>872</v>
      </c>
    </row>
    <row r="251" spans="1:114" s="167" customFormat="1" x14ac:dyDescent="0.3">
      <c r="A251" s="167">
        <v>7</v>
      </c>
      <c r="B251" s="169"/>
      <c r="C251" s="169" t="s">
        <v>29</v>
      </c>
      <c r="D251" s="169"/>
      <c r="E251" s="169"/>
      <c r="F251" s="169"/>
      <c r="G251" s="169"/>
      <c r="H251" s="169"/>
      <c r="I251" s="169" t="s">
        <v>34</v>
      </c>
      <c r="J251" s="169"/>
      <c r="K251" s="169" t="s">
        <v>107</v>
      </c>
      <c r="L251" s="169" t="s">
        <v>28</v>
      </c>
      <c r="M251" s="169" t="s">
        <v>28</v>
      </c>
      <c r="N251" s="169"/>
      <c r="O251" s="169" t="s">
        <v>16</v>
      </c>
      <c r="P251" s="169" t="s">
        <v>18</v>
      </c>
      <c r="Q251" s="169"/>
      <c r="R251" s="169"/>
      <c r="S251" s="169"/>
      <c r="T251" s="162"/>
      <c r="U251" s="162"/>
      <c r="V251" s="162"/>
      <c r="W251" s="162"/>
      <c r="X251" s="162"/>
      <c r="Y251" s="162"/>
      <c r="Z251" s="171"/>
      <c r="AA251" s="171"/>
      <c r="AB251" s="171"/>
      <c r="AC251" s="171"/>
      <c r="AD251" s="171"/>
      <c r="AE251" s="171"/>
      <c r="AF251" s="171"/>
      <c r="AG251" s="171"/>
      <c r="AH251" s="171"/>
      <c r="AI251" s="171"/>
      <c r="AJ251" s="171"/>
      <c r="AK251" s="171"/>
      <c r="AL251" s="171"/>
      <c r="AM251" s="171"/>
      <c r="AN251" s="171"/>
      <c r="AO251" s="171"/>
      <c r="AP251" s="171"/>
      <c r="AQ251" s="171"/>
      <c r="AR251" s="171"/>
      <c r="AS251" s="171"/>
      <c r="AT251" s="171"/>
      <c r="AU251" s="171"/>
      <c r="AV251" s="171"/>
      <c r="AW251" s="171"/>
      <c r="AX251" s="171"/>
      <c r="AY251" s="171"/>
      <c r="AZ251" s="171"/>
      <c r="BA251" s="172"/>
      <c r="BB251" s="171"/>
      <c r="BC251" s="171"/>
      <c r="BD251" s="171"/>
      <c r="BE251" s="171"/>
      <c r="BF251" s="171"/>
      <c r="BG251" s="171"/>
      <c r="BH251" s="171"/>
      <c r="BI251" s="171"/>
      <c r="BJ251" s="171"/>
      <c r="BK251" s="171"/>
      <c r="BL251" s="171"/>
      <c r="BM251" s="171"/>
      <c r="BN251" s="171"/>
      <c r="BO251" s="171"/>
      <c r="BU251" s="26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  <c r="CF251" s="25"/>
      <c r="CG251" s="25"/>
      <c r="CH251" s="25"/>
      <c r="CI251" s="170" t="s">
        <v>179</v>
      </c>
      <c r="CJ251" s="47"/>
      <c r="CK251" s="28" t="s">
        <v>106</v>
      </c>
      <c r="CL251" s="28"/>
      <c r="CM251" s="28"/>
      <c r="CN251" s="28"/>
      <c r="CO251" s="28"/>
      <c r="CP251" s="28"/>
      <c r="CQ251" s="28"/>
      <c r="CR251" s="25"/>
      <c r="CS251" s="25"/>
      <c r="CT251" s="173"/>
      <c r="CU251" s="33">
        <v>17700</v>
      </c>
      <c r="CV251" s="33">
        <v>7.33</v>
      </c>
      <c r="CW251" s="33">
        <v>2414</v>
      </c>
      <c r="CX251" s="33">
        <v>7.0800000000000002E-2</v>
      </c>
      <c r="CY251" s="33">
        <v>6.62</v>
      </c>
      <c r="CZ251" s="33">
        <v>7.33</v>
      </c>
      <c r="DA251" s="33">
        <v>17700</v>
      </c>
      <c r="DB251" s="33">
        <v>2673</v>
      </c>
      <c r="DC251" s="167">
        <v>17695.259999999998</v>
      </c>
      <c r="DD251" s="167">
        <v>19593.09</v>
      </c>
      <c r="DE251" s="167">
        <v>10.73</v>
      </c>
      <c r="DF251" s="167">
        <v>7.09</v>
      </c>
      <c r="DG251" s="167">
        <v>7</v>
      </c>
      <c r="DH251" s="167">
        <v>17500</v>
      </c>
      <c r="DI251" s="167">
        <v>7.33</v>
      </c>
      <c r="DJ251" s="167">
        <v>2414</v>
      </c>
    </row>
    <row r="252" spans="1:114" s="168" customFormat="1" x14ac:dyDescent="0.3">
      <c r="A252" s="167">
        <v>8</v>
      </c>
      <c r="B252" s="169"/>
      <c r="C252" s="169" t="s">
        <v>104</v>
      </c>
      <c r="D252" s="169"/>
      <c r="E252" s="169"/>
      <c r="F252" s="169"/>
      <c r="G252" s="169"/>
      <c r="H252" s="169"/>
      <c r="I252" s="169" t="s">
        <v>16</v>
      </c>
      <c r="J252" s="169"/>
      <c r="K252" s="169"/>
      <c r="L252" s="169"/>
      <c r="M252" s="169" t="s">
        <v>16</v>
      </c>
      <c r="N252" s="169"/>
      <c r="O252" s="169"/>
      <c r="P252" s="169"/>
      <c r="Q252" s="169"/>
      <c r="R252" s="169"/>
      <c r="S252" s="169"/>
      <c r="T252" s="162"/>
      <c r="U252" s="162"/>
      <c r="V252" s="162"/>
      <c r="W252" s="162"/>
      <c r="X252" s="162"/>
      <c r="Y252" s="162"/>
      <c r="Z252" s="175"/>
      <c r="AA252" s="175"/>
      <c r="AB252" s="175"/>
      <c r="AC252" s="175"/>
      <c r="AD252" s="175"/>
      <c r="AE252" s="175"/>
      <c r="AF252" s="175"/>
      <c r="AG252" s="175"/>
      <c r="AH252" s="175"/>
      <c r="AI252" s="175"/>
      <c r="AJ252" s="175"/>
      <c r="AK252" s="175"/>
      <c r="AL252" s="175"/>
      <c r="AM252" s="175"/>
      <c r="AN252" s="175"/>
      <c r="AO252" s="175"/>
      <c r="AP252" s="175"/>
      <c r="AQ252" s="175"/>
      <c r="AR252" s="175"/>
      <c r="AS252" s="175"/>
      <c r="AT252" s="175"/>
      <c r="AU252" s="175"/>
      <c r="AV252" s="175"/>
      <c r="AW252" s="175"/>
      <c r="AX252" s="175"/>
      <c r="AY252" s="175"/>
      <c r="AZ252" s="175"/>
      <c r="BA252" s="175"/>
      <c r="BB252" s="175"/>
      <c r="BC252" s="175"/>
      <c r="BD252" s="175"/>
      <c r="BE252" s="175"/>
      <c r="BF252" s="175"/>
      <c r="BG252" s="175"/>
      <c r="BH252" s="175"/>
      <c r="BI252" s="175"/>
      <c r="BJ252" s="175"/>
      <c r="BK252" s="175"/>
      <c r="BL252" s="175"/>
      <c r="BM252" s="175"/>
      <c r="BN252" s="175"/>
      <c r="BO252" s="175"/>
      <c r="BU252" s="176"/>
      <c r="BV252" s="28"/>
      <c r="BW252" s="28"/>
      <c r="BX252" s="28"/>
      <c r="BY252" s="28"/>
      <c r="BZ252" s="28"/>
      <c r="CA252" s="28"/>
      <c r="CB252" s="28"/>
      <c r="CC252" s="28"/>
      <c r="CD252" s="25"/>
      <c r="CE252" s="28"/>
      <c r="CF252" s="28"/>
      <c r="CG252" s="28"/>
      <c r="CH252" s="28"/>
      <c r="CI252" s="170" t="s">
        <v>197</v>
      </c>
      <c r="CJ252" s="170"/>
      <c r="CK252" s="170"/>
      <c r="CL252" s="170"/>
      <c r="CM252" s="170"/>
      <c r="CN252" s="170"/>
      <c r="CO252" s="170"/>
      <c r="CP252" s="170"/>
      <c r="CQ252" s="170"/>
      <c r="CR252" s="47"/>
      <c r="CS252" s="47"/>
      <c r="CT252" s="177"/>
      <c r="CU252" s="33">
        <v>12500</v>
      </c>
      <c r="CV252" s="33">
        <v>40.94</v>
      </c>
      <c r="CW252" s="33">
        <v>305</v>
      </c>
      <c r="CX252" s="33">
        <v>0.05</v>
      </c>
      <c r="CY252" s="33">
        <v>36.18</v>
      </c>
      <c r="CZ252" s="33">
        <v>40.94</v>
      </c>
      <c r="DA252" s="33">
        <v>12500</v>
      </c>
      <c r="DB252" s="33">
        <v>345</v>
      </c>
      <c r="DC252" s="168">
        <v>12482.1</v>
      </c>
      <c r="DD252" s="168">
        <v>14124.3</v>
      </c>
      <c r="DE252" s="168">
        <v>13.16</v>
      </c>
      <c r="DF252" s="168">
        <v>5</v>
      </c>
      <c r="DG252" s="168">
        <v>5.05</v>
      </c>
      <c r="DH252" s="168">
        <v>12625</v>
      </c>
      <c r="DI252" s="168">
        <v>40.94</v>
      </c>
      <c r="DJ252" s="168">
        <v>305</v>
      </c>
    </row>
    <row r="253" spans="1:114" s="168" customFormat="1" x14ac:dyDescent="0.3">
      <c r="A253" s="167">
        <v>9</v>
      </c>
      <c r="B253" s="167"/>
      <c r="C253" s="169" t="s">
        <v>31</v>
      </c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S253" s="167"/>
      <c r="T253" s="171"/>
      <c r="U253" s="171"/>
      <c r="V253" s="171"/>
      <c r="W253" s="171"/>
      <c r="X253" s="171"/>
      <c r="Y253" s="171"/>
      <c r="Z253" s="175"/>
      <c r="AA253" s="175"/>
      <c r="AB253" s="175"/>
      <c r="AC253" s="175"/>
      <c r="AD253" s="175"/>
      <c r="AE253" s="175"/>
      <c r="AF253" s="175"/>
      <c r="AG253" s="175"/>
      <c r="AH253" s="175"/>
      <c r="AI253" s="175"/>
      <c r="AJ253" s="175"/>
      <c r="AK253" s="175"/>
      <c r="AL253" s="175"/>
      <c r="AM253" s="175"/>
      <c r="AN253" s="175"/>
      <c r="AO253" s="175"/>
      <c r="AP253" s="175"/>
      <c r="AQ253" s="175"/>
      <c r="AR253" s="175"/>
      <c r="AS253" s="175"/>
      <c r="AT253" s="175"/>
      <c r="AU253" s="175"/>
      <c r="AV253" s="175"/>
      <c r="BG253" s="175"/>
      <c r="BH253" s="175"/>
      <c r="BI253" s="175"/>
      <c r="BJ253" s="175"/>
      <c r="BK253" s="175"/>
      <c r="BL253" s="175"/>
      <c r="BM253" s="175"/>
      <c r="BN253" s="175"/>
      <c r="BO253" s="175"/>
      <c r="BU253" s="176"/>
      <c r="BV253" s="28"/>
      <c r="BW253" s="28"/>
      <c r="BX253" s="28"/>
      <c r="BY253" s="28"/>
      <c r="BZ253" s="28"/>
      <c r="CA253" s="28"/>
      <c r="CB253" s="28"/>
      <c r="CC253" s="28"/>
      <c r="CD253" s="25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170"/>
      <c r="CS253" s="170"/>
      <c r="CT253" s="74"/>
      <c r="CU253" s="33">
        <v>4600</v>
      </c>
      <c r="CV253" s="33">
        <v>38.76</v>
      </c>
      <c r="CW253" s="33">
        <v>118</v>
      </c>
      <c r="CX253" s="33">
        <v>1.84E-2</v>
      </c>
      <c r="CY253" s="33">
        <v>33.76</v>
      </c>
      <c r="CZ253" s="33">
        <v>38.76</v>
      </c>
      <c r="DA253" s="33">
        <v>4600</v>
      </c>
      <c r="DB253" s="33">
        <v>136</v>
      </c>
      <c r="DC253" s="168">
        <v>4591.3599999999997</v>
      </c>
      <c r="DD253" s="168">
        <v>5271.36</v>
      </c>
      <c r="DE253" s="168">
        <v>14.81</v>
      </c>
      <c r="DF253" s="168">
        <v>1.84</v>
      </c>
      <c r="DG253" s="168">
        <v>1.88</v>
      </c>
      <c r="DH253" s="168">
        <v>4699.9999999999991</v>
      </c>
      <c r="DI253" s="168">
        <v>38.76</v>
      </c>
      <c r="DJ253" s="168">
        <v>118</v>
      </c>
    </row>
    <row r="254" spans="1:114" s="168" customFormat="1" x14ac:dyDescent="0.3">
      <c r="A254" s="167">
        <v>10</v>
      </c>
      <c r="B254" s="167"/>
      <c r="C254" s="169" t="s">
        <v>17</v>
      </c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71"/>
      <c r="U254" s="171"/>
      <c r="V254" s="171"/>
      <c r="W254" s="171"/>
      <c r="X254" s="171"/>
      <c r="Y254" s="171"/>
      <c r="Z254" s="175"/>
      <c r="AA254" s="175"/>
      <c r="AB254" s="175"/>
      <c r="AC254" s="175"/>
      <c r="AD254" s="175"/>
      <c r="AE254" s="175"/>
      <c r="AF254" s="175"/>
      <c r="AG254" s="175"/>
      <c r="AH254" s="175"/>
      <c r="AI254" s="175"/>
      <c r="AJ254" s="175"/>
      <c r="AK254" s="175"/>
      <c r="AL254" s="175"/>
      <c r="AM254" s="175"/>
      <c r="AN254" s="175"/>
      <c r="AO254" s="175"/>
      <c r="AP254" s="175"/>
      <c r="AQ254" s="175"/>
      <c r="AR254" s="175"/>
      <c r="AS254" s="175"/>
      <c r="AT254" s="175"/>
      <c r="AU254" s="175"/>
      <c r="AV254" s="175"/>
      <c r="BG254" s="175"/>
      <c r="BH254" s="175"/>
      <c r="BI254" s="175"/>
      <c r="BJ254" s="175"/>
      <c r="BK254" s="175"/>
      <c r="BL254" s="175"/>
      <c r="BM254" s="175"/>
      <c r="BN254" s="175"/>
      <c r="BO254" s="175"/>
      <c r="BU254" s="175"/>
      <c r="CD254" s="167"/>
      <c r="CR254" s="169"/>
      <c r="CS254" s="169"/>
      <c r="CT254" s="33"/>
      <c r="CU254" s="33"/>
      <c r="CV254" s="33"/>
      <c r="CW254" s="33"/>
      <c r="CX254" s="33"/>
      <c r="CY254" s="33"/>
      <c r="CZ254" s="33"/>
      <c r="DA254" s="33"/>
      <c r="DB254" s="33"/>
      <c r="DH254" s="168">
        <f>SUM(DH246:DH253)</f>
        <v>187200</v>
      </c>
    </row>
    <row r="255" spans="1:114" x14ac:dyDescent="0.3">
      <c r="T255" s="49"/>
      <c r="V255" s="49"/>
      <c r="W255" s="49"/>
      <c r="X255" s="49"/>
      <c r="Y255" s="49"/>
      <c r="AA255" s="49"/>
      <c r="AB255" s="49"/>
      <c r="AD255" s="49"/>
      <c r="AE255" s="49"/>
      <c r="AF255" s="49"/>
      <c r="AH255" s="49"/>
      <c r="AI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BG255" s="49"/>
      <c r="BH255" s="49"/>
      <c r="BI255" s="49"/>
      <c r="BJ255" s="49"/>
      <c r="BK255" s="49"/>
      <c r="BL255" s="49"/>
      <c r="BM255" s="49"/>
      <c r="BN255" s="49"/>
      <c r="BO255" s="49"/>
      <c r="CR255" s="169"/>
      <c r="CS255" s="169"/>
    </row>
    <row r="256" spans="1:114" x14ac:dyDescent="0.3">
      <c r="T256" s="49"/>
      <c r="V256" s="49"/>
      <c r="W256" s="49"/>
      <c r="X256" s="49"/>
      <c r="Y256" s="49"/>
      <c r="AA256" s="49"/>
      <c r="AB256" s="49"/>
      <c r="AD256" s="49"/>
      <c r="AE256" s="49"/>
      <c r="AF256" s="49"/>
      <c r="AH256" s="49"/>
      <c r="AI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BG256" s="49"/>
      <c r="BH256" s="49"/>
      <c r="BI256" s="49"/>
      <c r="BJ256" s="49"/>
      <c r="BK256" s="49"/>
      <c r="BL256" s="49"/>
      <c r="BM256" s="49"/>
      <c r="BN256" s="49"/>
      <c r="BO256" s="49"/>
      <c r="CR256" s="169"/>
      <c r="CS256" s="169"/>
    </row>
    <row r="257" spans="20:97" x14ac:dyDescent="0.3">
      <c r="T257" s="49"/>
      <c r="V257" s="49"/>
      <c r="W257" s="49"/>
      <c r="X257" s="49"/>
      <c r="Y257" s="49"/>
      <c r="AA257" s="49"/>
      <c r="AB257" s="49"/>
      <c r="AD257" s="49"/>
      <c r="AE257" s="49"/>
      <c r="AF257" s="49"/>
      <c r="AH257" s="49"/>
      <c r="AI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BG257" s="49"/>
      <c r="BH257" s="49"/>
      <c r="BI257" s="49"/>
      <c r="BJ257" s="49"/>
      <c r="BK257" s="49"/>
      <c r="BL257" s="49"/>
      <c r="BM257" s="49"/>
      <c r="BN257" s="49"/>
      <c r="BO257" s="49"/>
      <c r="CR257" s="169"/>
      <c r="CS257" s="169"/>
    </row>
    <row r="258" spans="20:97" x14ac:dyDescent="0.3">
      <c r="T258" s="49"/>
      <c r="V258" s="49"/>
      <c r="W258" s="49"/>
      <c r="X258" s="49"/>
      <c r="Y258" s="49"/>
      <c r="AA258" s="49"/>
      <c r="AB258" s="49"/>
      <c r="AD258" s="49"/>
      <c r="AE258" s="49"/>
      <c r="AF258" s="49"/>
      <c r="AH258" s="49"/>
      <c r="AI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BG258" s="49"/>
      <c r="BH258" s="49"/>
      <c r="BI258" s="49"/>
      <c r="BJ258" s="49"/>
      <c r="BK258" s="49"/>
      <c r="BL258" s="49"/>
      <c r="BM258" s="49"/>
      <c r="BN258" s="49"/>
      <c r="BO258" s="49"/>
      <c r="CR258" s="169"/>
      <c r="CS258" s="169"/>
    </row>
    <row r="259" spans="20:97" x14ac:dyDescent="0.3">
      <c r="T259" s="49"/>
      <c r="V259" s="49"/>
      <c r="W259" s="49"/>
      <c r="X259" s="49"/>
      <c r="Y259" s="49"/>
      <c r="AA259" s="49"/>
      <c r="AB259" s="49"/>
      <c r="AD259" s="49"/>
      <c r="AE259" s="49"/>
      <c r="AF259" s="49"/>
      <c r="AH259" s="49"/>
      <c r="AI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162"/>
      <c r="AX259" s="178" t="s">
        <v>121</v>
      </c>
      <c r="AY259" s="162" t="s">
        <v>128</v>
      </c>
      <c r="AZ259" s="178" t="s">
        <v>64</v>
      </c>
      <c r="BA259" s="178" t="s">
        <v>125</v>
      </c>
      <c r="BB259" s="178" t="s">
        <v>122</v>
      </c>
      <c r="BC259" s="178" t="s">
        <v>127</v>
      </c>
      <c r="BD259" s="178" t="s">
        <v>123</v>
      </c>
      <c r="BE259" s="178" t="s">
        <v>126</v>
      </c>
      <c r="BF259" s="178" t="s">
        <v>124</v>
      </c>
      <c r="BG259" s="49"/>
      <c r="BH259" s="49"/>
      <c r="BI259" s="49"/>
      <c r="BJ259" s="49"/>
      <c r="BK259" s="49"/>
      <c r="BL259" s="49"/>
      <c r="BM259" s="49"/>
      <c r="BN259" s="49"/>
      <c r="BO259" s="49"/>
    </row>
    <row r="260" spans="20:97" x14ac:dyDescent="0.3">
      <c r="T260" s="49"/>
      <c r="V260" s="49"/>
      <c r="W260" s="49"/>
      <c r="X260" s="49"/>
      <c r="Y260" s="49"/>
      <c r="AA260" s="49"/>
      <c r="AB260" s="49"/>
      <c r="AD260" s="49"/>
      <c r="AE260" s="49"/>
      <c r="AF260" s="49"/>
      <c r="AH260" s="49"/>
      <c r="AI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172">
        <v>44881</v>
      </c>
      <c r="AX260" s="179">
        <v>1773</v>
      </c>
      <c r="AY260" s="162"/>
      <c r="AZ260" s="180">
        <v>18.600000000000001</v>
      </c>
      <c r="BA260" s="178"/>
      <c r="BB260" s="181">
        <f>AX260*AZ260</f>
        <v>32977.800000000003</v>
      </c>
      <c r="BC260" s="178"/>
      <c r="BD260" s="178">
        <v>100</v>
      </c>
      <c r="BE260" s="178"/>
      <c r="BF260" s="180">
        <v>100</v>
      </c>
      <c r="BG260" s="49"/>
      <c r="BH260" s="49"/>
      <c r="BI260" s="49"/>
      <c r="BJ260" s="49"/>
      <c r="BK260" s="49"/>
      <c r="BL260" s="49"/>
      <c r="BM260" s="49"/>
      <c r="BN260" s="49"/>
      <c r="BO260" s="49"/>
    </row>
    <row r="261" spans="20:97" x14ac:dyDescent="0.3">
      <c r="T261" s="49"/>
      <c r="V261" s="49"/>
      <c r="W261" s="49"/>
      <c r="X261" s="49"/>
      <c r="Y261" s="49"/>
      <c r="AA261" s="49"/>
      <c r="AB261" s="49"/>
      <c r="AD261" s="49"/>
      <c r="AE261" s="49"/>
      <c r="AF261" s="49"/>
      <c r="AH261" s="49"/>
      <c r="AI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172">
        <v>44944</v>
      </c>
      <c r="AX261" s="182">
        <v>1904</v>
      </c>
      <c r="AY261" s="183">
        <f>AX261/AX260-1</f>
        <v>7.3886068809926764E-2</v>
      </c>
      <c r="AZ261" s="184">
        <v>18.75</v>
      </c>
      <c r="BA261" s="185">
        <f>AZ261/AZ260-1</f>
        <v>8.0645161290322509E-3</v>
      </c>
      <c r="BB261" s="186">
        <f>AX261*AZ261</f>
        <v>35700</v>
      </c>
      <c r="BC261" s="185">
        <f>BB261/BB260-1</f>
        <v>8.254644033258729E-2</v>
      </c>
      <c r="BD261" s="187">
        <v>115.8</v>
      </c>
      <c r="BE261" s="188">
        <f>BD261/BD260-1</f>
        <v>0.15799999999999992</v>
      </c>
      <c r="BF261" s="184">
        <f>(BE261+1)*BF260</f>
        <v>115.8</v>
      </c>
      <c r="BG261" s="49"/>
      <c r="BH261" s="49"/>
      <c r="BI261" s="49"/>
      <c r="BJ261" s="49"/>
      <c r="BK261" s="49"/>
      <c r="BL261" s="49"/>
      <c r="BM261" s="49"/>
      <c r="BN261" s="49"/>
      <c r="BO261" s="49"/>
    </row>
    <row r="262" spans="20:97" x14ac:dyDescent="0.3">
      <c r="T262" s="49"/>
      <c r="V262" s="49"/>
      <c r="W262" s="49"/>
      <c r="X262" s="49"/>
      <c r="Y262" s="49"/>
      <c r="AA262" s="49"/>
      <c r="AB262" s="49"/>
      <c r="AD262" s="49"/>
      <c r="AE262" s="49"/>
      <c r="AF262" s="49"/>
      <c r="AH262" s="49"/>
      <c r="AI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172">
        <v>45067</v>
      </c>
      <c r="AX262" s="182">
        <v>1974</v>
      </c>
      <c r="AY262" s="183">
        <f>AX262/AX261-1</f>
        <v>3.6764705882353033E-2</v>
      </c>
      <c r="AZ262" s="184">
        <v>19.809999999999999</v>
      </c>
      <c r="BA262" s="185">
        <f>AZ262/AZ261-1</f>
        <v>5.6533333333333324E-2</v>
      </c>
      <c r="BB262" s="186">
        <f>AX262*AZ262</f>
        <v>39104.939999999995</v>
      </c>
      <c r="BC262" s="185">
        <f>BB262/BB261-1</f>
        <v>9.5376470588235174E-2</v>
      </c>
      <c r="BD262" s="187">
        <v>100</v>
      </c>
      <c r="BE262" s="187"/>
      <c r="BF262" s="184">
        <f>BF261*(1+BC262)</f>
        <v>126.84459529411762</v>
      </c>
      <c r="BG262" s="49"/>
      <c r="BH262" s="49"/>
      <c r="BI262" s="49"/>
      <c r="BJ262" s="49"/>
      <c r="BK262" s="49"/>
      <c r="BL262" s="49"/>
      <c r="BM262" s="49"/>
      <c r="BN262" s="49"/>
      <c r="BO262" s="49"/>
    </row>
    <row r="263" spans="20:97" x14ac:dyDescent="0.3">
      <c r="T263" s="49"/>
      <c r="V263" s="49"/>
      <c r="W263" s="49"/>
      <c r="X263" s="49"/>
      <c r="Y263" s="49"/>
      <c r="AA263" s="49"/>
      <c r="AB263" s="49"/>
      <c r="AD263" s="49"/>
      <c r="AE263" s="49"/>
      <c r="AF263" s="49"/>
      <c r="AH263" s="49"/>
      <c r="AI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172">
        <v>45187</v>
      </c>
      <c r="AX263" s="182">
        <v>1932</v>
      </c>
      <c r="AY263" s="183">
        <f>AX263/AX262-1</f>
        <v>-2.1276595744680882E-2</v>
      </c>
      <c r="AZ263" s="184">
        <v>26.98</v>
      </c>
      <c r="BA263" s="185">
        <f>AZ263/AZ262-1</f>
        <v>0.36193841494194867</v>
      </c>
      <c r="BB263" s="186">
        <f>AX263*AZ263</f>
        <v>52125.36</v>
      </c>
      <c r="BC263" s="185">
        <f>BB263/BB262-1</f>
        <v>0.33296100185807753</v>
      </c>
      <c r="BD263" s="187">
        <v>143</v>
      </c>
      <c r="BE263" s="188">
        <f>BD263/BD262-1</f>
        <v>0.42999999999999994</v>
      </c>
      <c r="BF263" s="184">
        <f>BF262*(1+BE263)</f>
        <v>181.38777127058819</v>
      </c>
      <c r="BG263" s="49"/>
      <c r="BH263" s="49"/>
      <c r="BI263" s="49"/>
      <c r="BJ263" s="49"/>
      <c r="BK263" s="49"/>
      <c r="BL263" s="49"/>
      <c r="BM263" s="49"/>
      <c r="BN263" s="49"/>
      <c r="BO263" s="49"/>
    </row>
    <row r="264" spans="20:97" x14ac:dyDescent="0.3">
      <c r="T264" s="49"/>
      <c r="V264" s="49"/>
      <c r="W264" s="49"/>
      <c r="X264" s="49"/>
      <c r="Y264" s="49"/>
      <c r="AA264" s="49"/>
      <c r="AB264" s="49"/>
      <c r="AD264" s="49"/>
      <c r="AE264" s="49"/>
      <c r="AF264" s="49"/>
      <c r="AH264" s="49"/>
      <c r="AI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172">
        <v>45244</v>
      </c>
      <c r="AX264" s="182">
        <v>1961</v>
      </c>
      <c r="AY264" s="183">
        <f>AX264/AX263-1</f>
        <v>1.5010351966873614E-2</v>
      </c>
      <c r="AZ264" s="184">
        <v>28.6</v>
      </c>
      <c r="BA264" s="185">
        <f>AZ264/AZ263-1</f>
        <v>6.0044477390659878E-2</v>
      </c>
      <c r="BB264" s="186">
        <f>AX264*AZ264</f>
        <v>56084.600000000006</v>
      </c>
      <c r="BC264" s="185">
        <f>BB264/BB263-1</f>
        <v>7.5956118096834446E-2</v>
      </c>
      <c r="BD264" s="187"/>
      <c r="BE264" s="155"/>
      <c r="BF264" s="184">
        <f>BF263*(BC264+1)</f>
        <v>195.16528224653857</v>
      </c>
      <c r="BG264" s="49"/>
      <c r="BH264" s="49"/>
      <c r="BI264" s="49"/>
      <c r="BJ264" s="49"/>
      <c r="BK264" s="49"/>
      <c r="BL264" s="49"/>
      <c r="BM264" s="49"/>
      <c r="BN264" s="49"/>
      <c r="BO264" s="49"/>
    </row>
    <row r="265" spans="20:97" x14ac:dyDescent="0.3">
      <c r="T265" s="49"/>
      <c r="V265" s="49"/>
      <c r="W265" s="49"/>
      <c r="X265" s="49"/>
      <c r="Y265" s="49"/>
      <c r="AA265" s="49"/>
      <c r="AB265" s="49"/>
      <c r="AD265" s="49"/>
      <c r="AE265" s="49"/>
      <c r="AF265" s="49"/>
      <c r="AH265" s="49"/>
      <c r="AI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</row>
    <row r="266" spans="20:97" x14ac:dyDescent="0.3">
      <c r="T266" s="49"/>
      <c r="V266" s="49"/>
      <c r="W266" s="49"/>
      <c r="X266" s="49"/>
      <c r="Y266" s="49"/>
      <c r="AA266" s="49"/>
      <c r="AB266" s="49"/>
      <c r="AD266" s="49"/>
      <c r="AE266" s="49"/>
      <c r="AF266" s="49"/>
      <c r="AH266" s="49"/>
      <c r="AI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</row>
    <row r="267" spans="20:97" x14ac:dyDescent="0.3">
      <c r="T267" s="49"/>
      <c r="V267" s="49"/>
      <c r="W267" s="49"/>
      <c r="X267" s="49"/>
      <c r="Y267" s="49"/>
      <c r="AA267" s="49"/>
      <c r="AB267" s="49"/>
      <c r="AD267" s="49"/>
      <c r="AE267" s="49"/>
      <c r="AF267" s="49"/>
      <c r="AH267" s="49"/>
      <c r="AI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</row>
    <row r="268" spans="20:97" x14ac:dyDescent="0.3">
      <c r="T268" s="49"/>
      <c r="V268" s="49"/>
      <c r="W268" s="49"/>
      <c r="X268" s="49"/>
      <c r="Y268" s="49"/>
      <c r="AA268" s="49"/>
      <c r="AB268" s="49"/>
      <c r="AD268" s="49"/>
      <c r="AE268" s="49"/>
      <c r="AF268" s="49"/>
      <c r="AH268" s="49"/>
      <c r="AI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</row>
    <row r="269" spans="20:97" x14ac:dyDescent="0.3">
      <c r="T269" s="49"/>
      <c r="V269" s="49"/>
      <c r="W269" s="49"/>
      <c r="X269" s="49"/>
      <c r="Y269" s="49"/>
      <c r="AA269" s="49"/>
      <c r="AB269" s="49"/>
      <c r="AD269" s="49"/>
      <c r="AE269" s="49"/>
      <c r="AF269" s="49"/>
      <c r="AH269" s="49"/>
      <c r="AI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</row>
    <row r="270" spans="20:97" x14ac:dyDescent="0.3">
      <c r="T270" s="49"/>
      <c r="V270" s="49"/>
      <c r="W270" s="49"/>
      <c r="X270" s="49"/>
      <c r="Y270" s="49"/>
      <c r="AA270" s="49"/>
      <c r="AB270" s="49"/>
      <c r="AD270" s="49"/>
      <c r="AE270" s="49"/>
      <c r="AF270" s="49"/>
      <c r="AH270" s="49"/>
      <c r="AI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</row>
    <row r="271" spans="20:97" x14ac:dyDescent="0.3">
      <c r="T271" s="49"/>
      <c r="V271" s="49"/>
      <c r="W271" s="49"/>
      <c r="X271" s="49"/>
      <c r="Y271" s="49"/>
      <c r="AA271" s="49"/>
      <c r="AB271" s="49"/>
      <c r="AD271" s="49"/>
      <c r="AE271" s="49"/>
      <c r="AF271" s="49"/>
      <c r="AH271" s="49"/>
      <c r="AI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</row>
    <row r="272" spans="20:97" x14ac:dyDescent="0.3">
      <c r="T272" s="49"/>
      <c r="V272" s="49"/>
      <c r="W272" s="49"/>
      <c r="X272" s="49"/>
      <c r="Y272" s="49"/>
      <c r="AA272" s="49"/>
      <c r="AB272" s="49"/>
      <c r="AD272" s="49"/>
      <c r="AE272" s="49"/>
      <c r="AF272" s="49"/>
      <c r="AH272" s="49"/>
      <c r="AI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</row>
    <row r="273" spans="20:67" x14ac:dyDescent="0.3">
      <c r="T273" s="49"/>
      <c r="V273" s="49"/>
      <c r="W273" s="49"/>
      <c r="X273" s="49"/>
      <c r="Y273" s="49"/>
      <c r="AA273" s="49"/>
      <c r="AB273" s="49"/>
      <c r="AD273" s="49"/>
      <c r="AE273" s="49"/>
      <c r="AF273" s="49"/>
      <c r="AH273" s="49"/>
      <c r="AI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</row>
    <row r="274" spans="20:67" x14ac:dyDescent="0.3">
      <c r="T274" s="49"/>
      <c r="V274" s="49"/>
      <c r="W274" s="49"/>
      <c r="X274" s="49"/>
      <c r="Y274" s="49"/>
      <c r="AA274" s="49"/>
      <c r="AB274" s="49"/>
      <c r="AD274" s="49"/>
      <c r="AE274" s="49"/>
      <c r="AF274" s="49"/>
      <c r="AH274" s="49"/>
      <c r="AI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</row>
    <row r="275" spans="20:67" x14ac:dyDescent="0.3">
      <c r="T275" s="49"/>
      <c r="V275" s="49"/>
      <c r="W275" s="49"/>
      <c r="X275" s="49"/>
      <c r="Y275" s="49"/>
      <c r="AA275" s="49"/>
      <c r="AB275" s="49"/>
      <c r="AD275" s="49"/>
      <c r="AE275" s="49"/>
      <c r="AF275" s="49"/>
      <c r="AH275" s="49"/>
      <c r="AI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</row>
    <row r="276" spans="20:67" x14ac:dyDescent="0.3">
      <c r="T276" s="49"/>
      <c r="V276" s="49"/>
      <c r="W276" s="49"/>
      <c r="X276" s="49"/>
      <c r="Y276" s="49"/>
      <c r="AA276" s="49"/>
      <c r="AB276" s="49"/>
      <c r="AD276" s="49"/>
      <c r="AE276" s="49"/>
      <c r="AF276" s="49"/>
      <c r="AH276" s="49"/>
      <c r="AI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</row>
    <row r="277" spans="20:67" x14ac:dyDescent="0.3">
      <c r="T277" s="49"/>
      <c r="V277" s="49"/>
      <c r="W277" s="49"/>
      <c r="X277" s="49"/>
      <c r="Y277" s="49"/>
      <c r="AA277" s="49"/>
      <c r="AB277" s="49"/>
      <c r="AD277" s="49"/>
      <c r="AE277" s="49"/>
      <c r="AF277" s="49"/>
      <c r="AH277" s="49"/>
      <c r="AI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</row>
    <row r="278" spans="20:67" x14ac:dyDescent="0.3">
      <c r="T278" s="49"/>
      <c r="V278" s="49"/>
      <c r="W278" s="49"/>
      <c r="X278" s="49"/>
      <c r="Y278" s="49"/>
      <c r="AA278" s="49"/>
      <c r="AB278" s="49"/>
      <c r="AD278" s="49"/>
      <c r="AE278" s="49"/>
      <c r="AF278" s="49"/>
      <c r="AH278" s="49"/>
      <c r="AI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</row>
    <row r="279" spans="20:67" x14ac:dyDescent="0.3">
      <c r="T279" s="49"/>
      <c r="V279" s="49"/>
      <c r="W279" s="49"/>
      <c r="X279" s="49"/>
      <c r="Y279" s="49"/>
      <c r="AA279" s="49"/>
      <c r="AB279" s="49"/>
      <c r="AD279" s="49"/>
      <c r="AE279" s="49"/>
      <c r="AF279" s="49"/>
      <c r="AH279" s="49"/>
      <c r="AI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</row>
    <row r="280" spans="20:67" x14ac:dyDescent="0.3">
      <c r="T280" s="49"/>
      <c r="V280" s="49"/>
      <c r="W280" s="49"/>
      <c r="X280" s="49"/>
      <c r="Y280" s="49"/>
      <c r="AA280" s="49"/>
      <c r="AB280" s="49"/>
      <c r="AD280" s="49"/>
      <c r="AE280" s="49"/>
      <c r="AF280" s="49"/>
      <c r="AH280" s="49"/>
      <c r="AI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</row>
    <row r="281" spans="20:67" x14ac:dyDescent="0.3">
      <c r="T281" s="49"/>
      <c r="V281" s="49"/>
      <c r="W281" s="49"/>
      <c r="X281" s="49"/>
      <c r="Y281" s="49"/>
      <c r="AA281" s="49"/>
      <c r="AB281" s="49"/>
      <c r="AD281" s="49"/>
      <c r="AE281" s="49"/>
      <c r="AF281" s="49"/>
      <c r="AH281" s="49"/>
      <c r="AI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</row>
    <row r="282" spans="20:67" x14ac:dyDescent="0.3">
      <c r="T282" s="49"/>
      <c r="V282" s="49"/>
      <c r="W282" s="49"/>
      <c r="X282" s="49"/>
      <c r="Y282" s="49"/>
      <c r="AA282" s="49"/>
      <c r="AB282" s="49"/>
      <c r="AD282" s="49"/>
      <c r="AE282" s="49"/>
      <c r="AF282" s="49"/>
      <c r="AH282" s="49"/>
      <c r="AI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</row>
    <row r="283" spans="20:67" x14ac:dyDescent="0.3">
      <c r="T283" s="49"/>
      <c r="V283" s="49"/>
      <c r="W283" s="49"/>
      <c r="X283" s="49"/>
      <c r="Y283" s="49"/>
      <c r="AA283" s="49"/>
      <c r="AB283" s="49"/>
      <c r="AD283" s="49"/>
      <c r="AE283" s="49"/>
      <c r="AF283" s="49"/>
      <c r="AH283" s="49"/>
      <c r="AI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</row>
    <row r="284" spans="20:67" x14ac:dyDescent="0.3">
      <c r="T284" s="49"/>
      <c r="V284" s="49"/>
      <c r="W284" s="49"/>
      <c r="X284" s="49"/>
      <c r="Y284" s="49"/>
      <c r="AA284" s="49"/>
      <c r="AB284" s="49"/>
      <c r="AD284" s="49"/>
      <c r="AE284" s="49"/>
      <c r="AF284" s="49"/>
      <c r="AH284" s="49"/>
      <c r="AI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</row>
    <row r="285" spans="20:67" x14ac:dyDescent="0.3">
      <c r="T285" s="49"/>
      <c r="V285" s="49"/>
      <c r="W285" s="49"/>
      <c r="X285" s="49"/>
      <c r="Y285" s="49"/>
      <c r="AA285" s="49"/>
      <c r="AB285" s="49"/>
      <c r="AD285" s="49"/>
      <c r="AE285" s="49"/>
      <c r="AF285" s="49"/>
      <c r="AH285" s="49"/>
      <c r="AI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</row>
    <row r="286" spans="20:67" x14ac:dyDescent="0.3">
      <c r="T286" s="49"/>
      <c r="V286" s="49"/>
      <c r="W286" s="49"/>
      <c r="X286" s="49"/>
      <c r="Y286" s="49"/>
      <c r="AA286" s="49"/>
      <c r="AB286" s="49"/>
      <c r="AD286" s="49"/>
      <c r="AE286" s="49"/>
      <c r="AF286" s="49"/>
      <c r="AH286" s="49"/>
      <c r="AI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</row>
    <row r="287" spans="20:67" x14ac:dyDescent="0.3">
      <c r="T287" s="49"/>
      <c r="V287" s="49"/>
      <c r="W287" s="49"/>
      <c r="X287" s="49"/>
      <c r="Y287" s="49"/>
      <c r="AA287" s="49"/>
      <c r="AB287" s="49"/>
      <c r="AD287" s="49"/>
      <c r="AE287" s="49"/>
      <c r="AF287" s="49"/>
      <c r="AH287" s="49"/>
      <c r="AI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</row>
    <row r="288" spans="20:67" x14ac:dyDescent="0.3">
      <c r="T288" s="49"/>
      <c r="V288" s="49"/>
      <c r="W288" s="49"/>
      <c r="X288" s="49"/>
      <c r="Y288" s="49"/>
      <c r="AA288" s="49"/>
      <c r="AB288" s="49"/>
      <c r="AD288" s="49"/>
      <c r="AE288" s="49"/>
      <c r="AF288" s="49"/>
      <c r="AH288" s="49"/>
      <c r="AI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</row>
    <row r="289" spans="20:67" x14ac:dyDescent="0.3">
      <c r="T289" s="49"/>
      <c r="V289" s="49"/>
      <c r="W289" s="49"/>
      <c r="X289" s="49"/>
      <c r="Y289" s="49"/>
      <c r="AA289" s="49"/>
      <c r="AB289" s="49"/>
      <c r="AD289" s="49"/>
      <c r="AE289" s="49"/>
      <c r="AF289" s="49"/>
      <c r="AH289" s="49"/>
      <c r="AI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</row>
    <row r="290" spans="20:67" x14ac:dyDescent="0.3">
      <c r="T290" s="49"/>
      <c r="V290" s="49"/>
      <c r="W290" s="49"/>
      <c r="X290" s="49"/>
      <c r="Y290" s="49"/>
      <c r="AA290" s="49"/>
      <c r="AB290" s="49"/>
      <c r="AD290" s="49"/>
      <c r="AE290" s="49"/>
      <c r="AF290" s="49"/>
      <c r="AH290" s="49"/>
      <c r="AI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</row>
    <row r="291" spans="20:67" x14ac:dyDescent="0.3">
      <c r="T291" s="49"/>
      <c r="V291" s="49"/>
      <c r="W291" s="49"/>
      <c r="X291" s="49"/>
      <c r="Y291" s="49"/>
      <c r="AA291" s="49"/>
      <c r="AB291" s="49"/>
      <c r="AD291" s="49"/>
      <c r="AE291" s="49"/>
      <c r="AF291" s="49"/>
      <c r="AH291" s="49"/>
      <c r="AI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</row>
    <row r="292" spans="20:67" x14ac:dyDescent="0.3">
      <c r="T292" s="49"/>
      <c r="V292" s="49"/>
      <c r="W292" s="49"/>
      <c r="X292" s="49"/>
      <c r="Y292" s="49"/>
      <c r="AA292" s="49"/>
      <c r="AB292" s="49"/>
      <c r="AD292" s="49"/>
      <c r="AE292" s="49"/>
      <c r="AF292" s="49"/>
      <c r="AH292" s="49"/>
      <c r="AI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</row>
    <row r="293" spans="20:67" x14ac:dyDescent="0.3">
      <c r="T293" s="49"/>
      <c r="V293" s="49"/>
      <c r="W293" s="49"/>
      <c r="X293" s="49"/>
      <c r="Y293" s="49"/>
      <c r="AA293" s="49"/>
      <c r="AB293" s="49"/>
      <c r="AD293" s="49"/>
      <c r="AE293" s="49"/>
      <c r="AF293" s="49"/>
      <c r="AH293" s="49"/>
      <c r="AI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</row>
    <row r="294" spans="20:67" x14ac:dyDescent="0.3">
      <c r="T294" s="49"/>
      <c r="V294" s="49"/>
      <c r="W294" s="49"/>
      <c r="X294" s="49"/>
      <c r="Y294" s="49"/>
      <c r="AA294" s="49"/>
      <c r="AB294" s="49"/>
      <c r="AD294" s="49"/>
      <c r="AE294" s="49"/>
      <c r="AF294" s="49"/>
      <c r="AH294" s="49"/>
      <c r="AI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</row>
    <row r="295" spans="20:67" x14ac:dyDescent="0.3">
      <c r="T295" s="49"/>
      <c r="V295" s="49"/>
      <c r="W295" s="49"/>
      <c r="X295" s="49"/>
      <c r="Y295" s="49"/>
      <c r="AA295" s="49"/>
      <c r="AB295" s="49"/>
      <c r="AD295" s="49"/>
      <c r="AE295" s="49"/>
      <c r="AF295" s="49"/>
      <c r="AH295" s="49"/>
      <c r="AI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</row>
    <row r="296" spans="20:67" x14ac:dyDescent="0.3">
      <c r="T296" s="49"/>
      <c r="V296" s="49"/>
      <c r="W296" s="49"/>
      <c r="X296" s="49"/>
      <c r="Y296" s="49"/>
      <c r="AA296" s="49"/>
      <c r="AB296" s="49"/>
      <c r="AD296" s="49"/>
      <c r="AE296" s="49"/>
      <c r="AF296" s="49"/>
      <c r="AH296" s="49"/>
      <c r="AI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</row>
    <row r="297" spans="20:67" x14ac:dyDescent="0.3">
      <c r="T297" s="49"/>
      <c r="V297" s="49"/>
      <c r="W297" s="49"/>
      <c r="X297" s="49"/>
      <c r="Y297" s="49"/>
      <c r="AA297" s="49"/>
      <c r="AB297" s="49"/>
      <c r="AD297" s="49"/>
      <c r="AE297" s="49"/>
      <c r="AF297" s="49"/>
      <c r="AH297" s="49"/>
      <c r="AI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</row>
    <row r="298" spans="20:67" x14ac:dyDescent="0.3">
      <c r="T298" s="49"/>
      <c r="V298" s="49"/>
      <c r="W298" s="49"/>
      <c r="X298" s="49"/>
      <c r="Y298" s="49"/>
      <c r="AA298" s="49"/>
      <c r="AB298" s="49"/>
      <c r="AD298" s="49"/>
      <c r="AE298" s="49"/>
      <c r="AF298" s="49"/>
      <c r="AH298" s="49"/>
      <c r="AI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</row>
    <row r="299" spans="20:67" x14ac:dyDescent="0.3">
      <c r="T299" s="49"/>
      <c r="V299" s="49"/>
      <c r="W299" s="49"/>
      <c r="X299" s="49"/>
      <c r="Y299" s="49"/>
      <c r="AA299" s="49"/>
      <c r="AB299" s="49"/>
      <c r="AD299" s="49"/>
      <c r="AE299" s="49"/>
      <c r="AF299" s="49"/>
      <c r="AH299" s="49"/>
      <c r="AI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</row>
    <row r="300" spans="20:67" x14ac:dyDescent="0.3">
      <c r="T300" s="49"/>
      <c r="V300" s="49"/>
      <c r="W300" s="49"/>
      <c r="X300" s="49"/>
      <c r="Y300" s="49"/>
      <c r="AA300" s="49"/>
      <c r="AB300" s="49"/>
      <c r="AD300" s="49"/>
      <c r="AE300" s="49"/>
      <c r="AF300" s="49"/>
      <c r="AH300" s="49"/>
      <c r="AI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</row>
    <row r="301" spans="20:67" x14ac:dyDescent="0.3">
      <c r="T301" s="49"/>
      <c r="V301" s="49"/>
      <c r="W301" s="49"/>
      <c r="X301" s="49"/>
      <c r="Y301" s="49"/>
      <c r="AA301" s="49"/>
      <c r="AB301" s="49"/>
      <c r="AD301" s="49"/>
      <c r="AE301" s="49"/>
      <c r="AF301" s="49"/>
      <c r="AH301" s="49"/>
      <c r="AI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</row>
    <row r="302" spans="20:67" x14ac:dyDescent="0.3">
      <c r="T302" s="49"/>
      <c r="V302" s="49"/>
      <c r="W302" s="49"/>
      <c r="X302" s="49"/>
      <c r="Y302" s="49"/>
      <c r="AA302" s="49"/>
      <c r="AB302" s="49"/>
      <c r="AD302" s="49"/>
      <c r="AE302" s="49"/>
      <c r="AF302" s="49"/>
      <c r="AH302" s="49"/>
      <c r="AI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</row>
    <row r="303" spans="20:67" x14ac:dyDescent="0.3">
      <c r="T303" s="49"/>
      <c r="V303" s="49"/>
      <c r="W303" s="49"/>
      <c r="X303" s="49"/>
      <c r="Y303" s="49"/>
      <c r="AA303" s="49"/>
      <c r="AB303" s="49"/>
      <c r="AD303" s="49"/>
      <c r="AE303" s="49"/>
      <c r="AF303" s="49"/>
      <c r="AH303" s="49"/>
      <c r="AI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</row>
    <row r="304" spans="20:67" x14ac:dyDescent="0.3">
      <c r="T304" s="49"/>
      <c r="V304" s="49"/>
      <c r="W304" s="49"/>
      <c r="X304" s="49"/>
      <c r="Y304" s="49"/>
      <c r="AA304" s="49"/>
      <c r="AB304" s="49"/>
      <c r="AD304" s="49"/>
      <c r="AE304" s="49"/>
      <c r="AF304" s="49"/>
      <c r="AH304" s="49"/>
      <c r="AI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</row>
    <row r="305" spans="20:67" x14ac:dyDescent="0.3">
      <c r="T305" s="49"/>
      <c r="V305" s="49"/>
      <c r="W305" s="49"/>
      <c r="X305" s="49"/>
      <c r="Y305" s="49"/>
      <c r="AA305" s="49"/>
      <c r="AB305" s="49"/>
      <c r="AD305" s="49"/>
      <c r="AE305" s="49"/>
      <c r="AF305" s="49"/>
      <c r="AH305" s="49"/>
      <c r="AI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</row>
    <row r="306" spans="20:67" x14ac:dyDescent="0.3">
      <c r="T306" s="49"/>
      <c r="V306" s="49"/>
      <c r="W306" s="49"/>
      <c r="X306" s="49"/>
      <c r="Y306" s="49"/>
      <c r="AA306" s="49"/>
      <c r="AB306" s="49"/>
      <c r="AD306" s="49"/>
      <c r="AE306" s="49"/>
      <c r="AF306" s="49"/>
      <c r="AH306" s="49"/>
      <c r="AI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</row>
    <row r="307" spans="20:67" x14ac:dyDescent="0.3">
      <c r="T307" s="49"/>
      <c r="V307" s="49"/>
      <c r="W307" s="49"/>
      <c r="X307" s="49"/>
      <c r="Y307" s="49"/>
      <c r="AA307" s="49"/>
      <c r="AB307" s="49"/>
      <c r="AD307" s="49"/>
      <c r="AE307" s="49"/>
      <c r="AF307" s="49"/>
      <c r="AH307" s="49"/>
      <c r="AI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</row>
    <row r="308" spans="20:67" x14ac:dyDescent="0.3">
      <c r="T308" s="49"/>
      <c r="V308" s="49"/>
      <c r="W308" s="49"/>
      <c r="X308" s="49"/>
      <c r="Y308" s="49"/>
      <c r="AA308" s="49"/>
      <c r="AB308" s="49"/>
      <c r="AD308" s="49"/>
      <c r="AE308" s="49"/>
      <c r="AF308" s="49"/>
      <c r="AH308" s="49"/>
      <c r="AI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</row>
    <row r="309" spans="20:67" x14ac:dyDescent="0.3">
      <c r="T309" s="49"/>
      <c r="V309" s="49"/>
      <c r="W309" s="49"/>
      <c r="X309" s="49"/>
      <c r="Y309" s="49"/>
      <c r="AA309" s="49"/>
      <c r="AB309" s="49"/>
      <c r="AD309" s="49"/>
      <c r="AE309" s="49"/>
      <c r="AF309" s="49"/>
      <c r="AH309" s="49"/>
      <c r="AI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</row>
    <row r="310" spans="20:67" x14ac:dyDescent="0.3">
      <c r="T310" s="49"/>
      <c r="V310" s="49"/>
      <c r="W310" s="49"/>
      <c r="X310" s="49"/>
      <c r="Y310" s="49"/>
      <c r="AA310" s="49"/>
      <c r="AB310" s="49"/>
      <c r="AD310" s="49"/>
      <c r="AE310" s="49"/>
      <c r="AF310" s="49"/>
      <c r="AH310" s="49"/>
      <c r="AI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</row>
    <row r="311" spans="20:67" x14ac:dyDescent="0.3">
      <c r="T311" s="49"/>
      <c r="V311" s="49"/>
      <c r="W311" s="49"/>
      <c r="X311" s="49"/>
      <c r="Y311" s="49"/>
      <c r="AA311" s="49"/>
      <c r="AB311" s="49"/>
      <c r="AD311" s="49"/>
      <c r="AE311" s="49"/>
      <c r="AF311" s="49"/>
      <c r="AH311" s="49"/>
      <c r="AI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</row>
    <row r="312" spans="20:67" x14ac:dyDescent="0.3">
      <c r="T312" s="49"/>
      <c r="V312" s="49"/>
      <c r="W312" s="49"/>
      <c r="X312" s="49"/>
      <c r="Y312" s="49"/>
      <c r="AA312" s="49"/>
      <c r="AB312" s="49"/>
      <c r="AD312" s="49"/>
      <c r="AE312" s="49"/>
      <c r="AF312" s="49"/>
      <c r="AH312" s="49"/>
      <c r="AI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</row>
    <row r="313" spans="20:67" x14ac:dyDescent="0.3">
      <c r="T313" s="49"/>
      <c r="V313" s="49"/>
      <c r="W313" s="49"/>
      <c r="X313" s="49"/>
      <c r="Y313" s="49"/>
      <c r="AA313" s="49"/>
      <c r="AB313" s="49"/>
      <c r="AD313" s="49"/>
      <c r="AE313" s="49"/>
      <c r="AF313" s="49"/>
      <c r="AH313" s="49"/>
      <c r="AI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</row>
    <row r="314" spans="20:67" x14ac:dyDescent="0.3">
      <c r="T314" s="49"/>
      <c r="V314" s="49"/>
      <c r="W314" s="49"/>
      <c r="X314" s="49"/>
      <c r="Y314" s="49"/>
      <c r="AA314" s="49"/>
      <c r="AB314" s="49"/>
      <c r="AD314" s="49"/>
      <c r="AE314" s="49"/>
      <c r="AF314" s="49"/>
      <c r="AH314" s="49"/>
      <c r="AI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  <c r="BL314" s="49"/>
      <c r="BM314" s="49"/>
      <c r="BN314" s="49"/>
      <c r="BO314" s="49"/>
    </row>
    <row r="315" spans="20:67" x14ac:dyDescent="0.3">
      <c r="T315" s="49"/>
      <c r="V315" s="49"/>
      <c r="W315" s="49"/>
      <c r="X315" s="49"/>
      <c r="Y315" s="49"/>
      <c r="AA315" s="49"/>
      <c r="AB315" s="49"/>
      <c r="AD315" s="49"/>
      <c r="AE315" s="49"/>
      <c r="AF315" s="49"/>
      <c r="AH315" s="49"/>
      <c r="AI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9"/>
      <c r="BK315" s="49"/>
      <c r="BL315" s="49"/>
      <c r="BM315" s="49"/>
      <c r="BN315" s="49"/>
      <c r="BO315" s="49"/>
    </row>
    <row r="316" spans="20:67" x14ac:dyDescent="0.3">
      <c r="T316" s="49"/>
      <c r="V316" s="49"/>
      <c r="W316" s="49"/>
      <c r="X316" s="49"/>
      <c r="Y316" s="49"/>
      <c r="AA316" s="49"/>
      <c r="AB316" s="49"/>
      <c r="AD316" s="49"/>
      <c r="AE316" s="49"/>
      <c r="AF316" s="49"/>
      <c r="AH316" s="49"/>
      <c r="AI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  <c r="BL316" s="49"/>
      <c r="BM316" s="49"/>
      <c r="BN316" s="49"/>
      <c r="BO316" s="49"/>
    </row>
    <row r="317" spans="20:67" x14ac:dyDescent="0.3">
      <c r="T317" s="49"/>
      <c r="V317" s="49"/>
      <c r="W317" s="49"/>
      <c r="X317" s="49"/>
      <c r="Y317" s="49"/>
      <c r="AA317" s="49"/>
      <c r="AB317" s="49"/>
      <c r="AD317" s="49"/>
      <c r="AE317" s="49"/>
      <c r="AF317" s="49"/>
      <c r="AH317" s="49"/>
      <c r="AI317" s="49"/>
      <c r="AK317" s="49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9"/>
      <c r="BK317" s="49"/>
      <c r="BL317" s="49"/>
      <c r="BM317" s="49"/>
      <c r="BN317" s="49"/>
      <c r="BO317" s="49"/>
    </row>
    <row r="318" spans="20:67" x14ac:dyDescent="0.3">
      <c r="T318" s="49"/>
      <c r="V318" s="49"/>
      <c r="W318" s="49"/>
      <c r="X318" s="49"/>
      <c r="Y318" s="49"/>
      <c r="AA318" s="49"/>
      <c r="AB318" s="49"/>
      <c r="AD318" s="49"/>
      <c r="AE318" s="49"/>
      <c r="AF318" s="49"/>
      <c r="AH318" s="49"/>
      <c r="AI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  <c r="BL318" s="49"/>
      <c r="BM318" s="49"/>
      <c r="BN318" s="49"/>
      <c r="BO318" s="49"/>
    </row>
    <row r="319" spans="20:67" x14ac:dyDescent="0.3">
      <c r="T319" s="49"/>
      <c r="V319" s="49"/>
      <c r="W319" s="49"/>
      <c r="X319" s="49"/>
      <c r="Y319" s="49"/>
      <c r="AA319" s="49"/>
      <c r="AB319" s="49"/>
      <c r="AD319" s="49"/>
      <c r="AE319" s="49"/>
      <c r="AF319" s="49"/>
      <c r="AH319" s="49"/>
      <c r="AI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9"/>
      <c r="BK319" s="49"/>
      <c r="BL319" s="49"/>
      <c r="BM319" s="49"/>
      <c r="BN319" s="49"/>
      <c r="BO319" s="49"/>
    </row>
    <row r="320" spans="20:67" x14ac:dyDescent="0.3">
      <c r="T320" s="49"/>
      <c r="V320" s="49"/>
      <c r="W320" s="49"/>
      <c r="X320" s="49"/>
      <c r="Y320" s="49"/>
      <c r="AA320" s="49"/>
      <c r="AB320" s="49"/>
      <c r="AD320" s="49"/>
      <c r="AE320" s="49"/>
      <c r="AF320" s="49"/>
      <c r="AH320" s="49"/>
      <c r="AI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</row>
    <row r="321" spans="20:67" x14ac:dyDescent="0.3">
      <c r="T321" s="49"/>
      <c r="V321" s="49"/>
      <c r="W321" s="49"/>
      <c r="X321" s="49"/>
      <c r="Y321" s="49"/>
      <c r="AA321" s="49"/>
      <c r="AB321" s="49"/>
      <c r="AD321" s="49"/>
      <c r="AE321" s="49"/>
      <c r="AF321" s="49"/>
      <c r="AH321" s="49"/>
      <c r="AI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</row>
    <row r="322" spans="20:67" x14ac:dyDescent="0.3">
      <c r="T322" s="49"/>
      <c r="V322" s="49"/>
      <c r="W322" s="49"/>
      <c r="X322" s="49"/>
      <c r="Y322" s="49"/>
      <c r="AA322" s="49"/>
      <c r="AB322" s="49"/>
      <c r="AD322" s="49"/>
      <c r="AE322" s="49"/>
      <c r="AF322" s="49"/>
      <c r="AH322" s="49"/>
      <c r="AI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</row>
    <row r="323" spans="20:67" x14ac:dyDescent="0.3">
      <c r="T323" s="49"/>
      <c r="V323" s="49"/>
      <c r="W323" s="49"/>
      <c r="X323" s="49"/>
      <c r="Y323" s="49"/>
      <c r="AA323" s="49"/>
      <c r="AB323" s="49"/>
      <c r="AD323" s="49"/>
      <c r="AE323" s="49"/>
      <c r="AF323" s="49"/>
      <c r="AH323" s="49"/>
      <c r="AI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</row>
    <row r="324" spans="20:67" x14ac:dyDescent="0.3">
      <c r="T324" s="49"/>
      <c r="V324" s="49"/>
      <c r="W324" s="49"/>
      <c r="X324" s="49"/>
      <c r="Y324" s="49"/>
      <c r="AA324" s="49"/>
      <c r="AB324" s="49"/>
      <c r="AD324" s="49"/>
      <c r="AE324" s="49"/>
      <c r="AF324" s="49"/>
      <c r="AH324" s="49"/>
      <c r="AI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</row>
    <row r="325" spans="20:67" x14ac:dyDescent="0.3">
      <c r="T325" s="49"/>
      <c r="V325" s="49"/>
      <c r="W325" s="49"/>
      <c r="X325" s="49"/>
      <c r="Y325" s="49"/>
      <c r="AA325" s="49"/>
      <c r="AB325" s="49"/>
      <c r="AD325" s="49"/>
      <c r="AE325" s="49"/>
      <c r="AF325" s="49"/>
      <c r="AH325" s="49"/>
      <c r="AI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</row>
    <row r="326" spans="20:67" x14ac:dyDescent="0.3">
      <c r="T326" s="49"/>
      <c r="V326" s="49"/>
      <c r="W326" s="49"/>
      <c r="X326" s="49"/>
      <c r="Y326" s="49"/>
      <c r="AA326" s="49"/>
      <c r="AB326" s="49"/>
      <c r="AD326" s="49"/>
      <c r="AE326" s="49"/>
      <c r="AF326" s="49"/>
      <c r="AH326" s="49"/>
      <c r="AI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</row>
    <row r="327" spans="20:67" x14ac:dyDescent="0.3">
      <c r="T327" s="49"/>
      <c r="V327" s="49"/>
      <c r="W327" s="49"/>
      <c r="X327" s="49"/>
      <c r="Y327" s="49"/>
      <c r="AA327" s="49"/>
      <c r="AB327" s="49"/>
      <c r="AD327" s="49"/>
      <c r="AE327" s="49"/>
      <c r="AF327" s="49"/>
      <c r="AH327" s="49"/>
      <c r="AI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</row>
    <row r="328" spans="20:67" x14ac:dyDescent="0.3">
      <c r="T328" s="49"/>
      <c r="V328" s="49"/>
      <c r="W328" s="49"/>
      <c r="X328" s="49"/>
      <c r="Y328" s="49"/>
      <c r="AA328" s="49"/>
      <c r="AB328" s="49"/>
      <c r="AD328" s="49"/>
      <c r="AE328" s="49"/>
      <c r="AF328" s="49"/>
      <c r="AH328" s="49"/>
      <c r="AI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</row>
    <row r="329" spans="20:67" x14ac:dyDescent="0.3">
      <c r="T329" s="49"/>
      <c r="V329" s="49"/>
      <c r="W329" s="49"/>
      <c r="X329" s="49"/>
      <c r="Y329" s="49"/>
      <c r="AA329" s="49"/>
      <c r="AB329" s="49"/>
      <c r="AD329" s="49"/>
      <c r="AE329" s="49"/>
      <c r="AF329" s="49"/>
      <c r="AH329" s="49"/>
      <c r="AI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</row>
    <row r="330" spans="20:67" x14ac:dyDescent="0.3">
      <c r="T330" s="49"/>
      <c r="V330" s="49"/>
      <c r="W330" s="49"/>
      <c r="X330" s="49"/>
      <c r="Y330" s="49"/>
      <c r="AA330" s="49"/>
      <c r="AB330" s="49"/>
      <c r="AD330" s="49"/>
      <c r="AE330" s="49"/>
      <c r="AF330" s="49"/>
      <c r="AH330" s="49"/>
      <c r="AI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</row>
    <row r="331" spans="20:67" x14ac:dyDescent="0.3">
      <c r="T331" s="49"/>
      <c r="V331" s="49"/>
      <c r="W331" s="49"/>
      <c r="X331" s="49"/>
      <c r="Y331" s="49"/>
      <c r="AA331" s="49"/>
      <c r="AB331" s="49"/>
      <c r="AD331" s="49"/>
      <c r="AE331" s="49"/>
      <c r="AF331" s="49"/>
      <c r="AH331" s="49"/>
      <c r="AI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</row>
    <row r="332" spans="20:67" x14ac:dyDescent="0.3">
      <c r="T332" s="49"/>
      <c r="V332" s="49"/>
      <c r="W332" s="49"/>
      <c r="X332" s="49"/>
      <c r="Y332" s="49"/>
      <c r="AA332" s="49"/>
      <c r="AB332" s="49"/>
      <c r="AD332" s="49"/>
      <c r="AE332" s="49"/>
      <c r="AF332" s="49"/>
      <c r="AH332" s="49"/>
      <c r="AI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</row>
    <row r="333" spans="20:67" x14ac:dyDescent="0.3">
      <c r="T333" s="49"/>
      <c r="V333" s="49"/>
      <c r="W333" s="49"/>
      <c r="X333" s="49"/>
      <c r="Y333" s="49"/>
      <c r="AA333" s="49"/>
      <c r="AB333" s="49"/>
      <c r="AD333" s="49"/>
      <c r="AE333" s="49"/>
      <c r="AF333" s="49"/>
      <c r="AH333" s="49"/>
      <c r="AI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</row>
    <row r="334" spans="20:67" x14ac:dyDescent="0.3">
      <c r="T334" s="49"/>
      <c r="V334" s="49"/>
      <c r="W334" s="49"/>
      <c r="X334" s="49"/>
      <c r="Y334" s="49"/>
      <c r="AA334" s="49"/>
      <c r="AB334" s="49"/>
      <c r="AD334" s="49"/>
      <c r="AE334" s="49"/>
      <c r="AF334" s="49"/>
      <c r="AH334" s="49"/>
      <c r="AI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</row>
    <row r="335" spans="20:67" x14ac:dyDescent="0.3">
      <c r="T335" s="49"/>
      <c r="V335" s="49"/>
      <c r="W335" s="49"/>
      <c r="X335" s="49"/>
      <c r="Y335" s="49"/>
      <c r="AA335" s="49"/>
      <c r="AB335" s="49"/>
      <c r="AD335" s="49"/>
      <c r="AE335" s="49"/>
      <c r="AF335" s="49"/>
      <c r="AH335" s="49"/>
      <c r="AI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</row>
    <row r="336" spans="20:67" x14ac:dyDescent="0.3">
      <c r="T336" s="49"/>
      <c r="V336" s="49"/>
      <c r="W336" s="49"/>
      <c r="X336" s="49"/>
      <c r="Y336" s="49"/>
      <c r="AA336" s="49"/>
      <c r="AB336" s="49"/>
      <c r="AD336" s="49"/>
      <c r="AE336" s="49"/>
      <c r="AF336" s="49"/>
      <c r="AH336" s="49"/>
      <c r="AI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</row>
    <row r="337" spans="20:67" x14ac:dyDescent="0.3">
      <c r="T337" s="49"/>
      <c r="V337" s="49"/>
      <c r="W337" s="49"/>
      <c r="X337" s="49"/>
      <c r="Y337" s="49"/>
      <c r="AA337" s="49"/>
      <c r="AB337" s="49"/>
      <c r="AD337" s="49"/>
      <c r="AE337" s="49"/>
      <c r="AF337" s="49"/>
      <c r="AH337" s="49"/>
      <c r="AI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</row>
    <row r="338" spans="20:67" x14ac:dyDescent="0.3">
      <c r="T338" s="49"/>
      <c r="V338" s="49"/>
      <c r="W338" s="49"/>
      <c r="X338" s="49"/>
      <c r="Y338" s="49"/>
      <c r="AA338" s="49"/>
      <c r="AB338" s="49"/>
      <c r="AD338" s="49"/>
      <c r="AE338" s="49"/>
      <c r="AF338" s="49"/>
      <c r="AH338" s="49"/>
      <c r="AI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</row>
    <row r="339" spans="20:67" x14ac:dyDescent="0.3">
      <c r="T339" s="49"/>
      <c r="V339" s="49"/>
      <c r="W339" s="49"/>
      <c r="X339" s="49"/>
      <c r="Y339" s="49"/>
      <c r="AA339" s="49"/>
      <c r="AB339" s="49"/>
      <c r="AD339" s="49"/>
      <c r="AE339" s="49"/>
      <c r="AF339" s="49"/>
      <c r="AH339" s="49"/>
      <c r="AI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</row>
    <row r="340" spans="20:67" x14ac:dyDescent="0.3">
      <c r="T340" s="49"/>
      <c r="V340" s="49"/>
      <c r="W340" s="49"/>
      <c r="X340" s="49"/>
      <c r="Y340" s="49"/>
      <c r="AA340" s="49"/>
      <c r="AB340" s="49"/>
      <c r="AD340" s="49"/>
      <c r="AE340" s="49"/>
      <c r="AF340" s="49"/>
      <c r="AH340" s="49"/>
      <c r="AI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</row>
    <row r="341" spans="20:67" x14ac:dyDescent="0.3">
      <c r="T341" s="49"/>
      <c r="V341" s="49"/>
      <c r="W341" s="49"/>
      <c r="X341" s="49"/>
      <c r="Y341" s="49"/>
      <c r="AA341" s="49"/>
      <c r="AB341" s="49"/>
      <c r="AD341" s="49"/>
      <c r="AE341" s="49"/>
      <c r="AF341" s="49"/>
      <c r="AH341" s="49"/>
      <c r="AI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</row>
    <row r="342" spans="20:67" x14ac:dyDescent="0.3">
      <c r="T342" s="49"/>
      <c r="V342" s="49"/>
      <c r="W342" s="49"/>
      <c r="X342" s="49"/>
      <c r="Y342" s="49"/>
      <c r="AA342" s="49"/>
      <c r="AB342" s="49"/>
      <c r="AD342" s="49"/>
      <c r="AE342" s="49"/>
      <c r="AF342" s="49"/>
      <c r="AH342" s="49"/>
      <c r="AI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</row>
    <row r="343" spans="20:67" x14ac:dyDescent="0.3">
      <c r="T343" s="49"/>
      <c r="V343" s="49"/>
      <c r="W343" s="49"/>
      <c r="X343" s="49"/>
      <c r="Y343" s="49"/>
      <c r="AA343" s="49"/>
      <c r="AB343" s="49"/>
      <c r="AD343" s="49"/>
      <c r="AE343" s="49"/>
      <c r="AF343" s="49"/>
      <c r="AH343" s="49"/>
      <c r="AI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</row>
    <row r="344" spans="20:67" x14ac:dyDescent="0.3">
      <c r="T344" s="49"/>
      <c r="V344" s="49"/>
      <c r="W344" s="49"/>
      <c r="X344" s="49"/>
      <c r="Y344" s="49"/>
      <c r="AA344" s="49"/>
      <c r="AB344" s="49"/>
      <c r="AD344" s="49"/>
      <c r="AE344" s="49"/>
      <c r="AF344" s="49"/>
      <c r="AH344" s="49"/>
      <c r="AI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</row>
    <row r="345" spans="20:67" x14ac:dyDescent="0.3">
      <c r="T345" s="49"/>
      <c r="V345" s="49"/>
      <c r="W345" s="49"/>
      <c r="X345" s="49"/>
      <c r="Y345" s="49"/>
      <c r="AA345" s="49"/>
      <c r="AB345" s="49"/>
      <c r="AD345" s="49"/>
      <c r="AE345" s="49"/>
      <c r="AF345" s="49"/>
      <c r="AH345" s="49"/>
      <c r="AI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</row>
    <row r="346" spans="20:67" x14ac:dyDescent="0.3">
      <c r="T346" s="49"/>
      <c r="V346" s="49"/>
      <c r="W346" s="49"/>
      <c r="X346" s="49"/>
      <c r="Y346" s="49"/>
      <c r="AA346" s="49"/>
      <c r="AB346" s="49"/>
      <c r="AD346" s="49"/>
      <c r="AE346" s="49"/>
      <c r="AF346" s="49"/>
      <c r="AH346" s="49"/>
      <c r="AI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</row>
    <row r="347" spans="20:67" x14ac:dyDescent="0.3">
      <c r="T347" s="49"/>
      <c r="V347" s="49"/>
      <c r="W347" s="49"/>
      <c r="X347" s="49"/>
      <c r="Y347" s="49"/>
      <c r="AA347" s="49"/>
      <c r="AB347" s="49"/>
      <c r="AD347" s="49"/>
      <c r="AE347" s="49"/>
      <c r="AF347" s="49"/>
      <c r="AH347" s="49"/>
      <c r="AI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</row>
    <row r="348" spans="20:67" x14ac:dyDescent="0.3">
      <c r="T348" s="49"/>
      <c r="V348" s="49"/>
      <c r="W348" s="49"/>
      <c r="X348" s="49"/>
      <c r="Y348" s="49"/>
      <c r="AA348" s="49"/>
      <c r="AB348" s="49"/>
      <c r="AD348" s="49"/>
      <c r="AE348" s="49"/>
      <c r="AF348" s="49"/>
      <c r="AH348" s="49"/>
      <c r="AI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</row>
    <row r="349" spans="20:67" x14ac:dyDescent="0.3">
      <c r="T349" s="49"/>
      <c r="V349" s="49"/>
      <c r="W349" s="49"/>
      <c r="X349" s="49"/>
      <c r="Y349" s="49"/>
      <c r="AA349" s="49"/>
      <c r="AB349" s="49"/>
      <c r="AD349" s="49"/>
      <c r="AE349" s="49"/>
      <c r="AF349" s="49"/>
      <c r="AH349" s="49"/>
      <c r="AI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</row>
    <row r="350" spans="20:67" x14ac:dyDescent="0.3">
      <c r="T350" s="49"/>
      <c r="V350" s="49"/>
      <c r="W350" s="49"/>
      <c r="X350" s="49"/>
      <c r="Y350" s="49"/>
      <c r="AA350" s="49"/>
      <c r="AB350" s="49"/>
      <c r="AD350" s="49"/>
      <c r="AE350" s="49"/>
      <c r="AF350" s="49"/>
      <c r="AH350" s="49"/>
      <c r="AI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</row>
    <row r="351" spans="20:67" x14ac:dyDescent="0.3">
      <c r="T351" s="49"/>
      <c r="V351" s="49"/>
      <c r="W351" s="49"/>
      <c r="X351" s="49"/>
      <c r="Y351" s="49"/>
      <c r="AA351" s="49"/>
      <c r="AB351" s="49"/>
      <c r="AD351" s="49"/>
      <c r="AE351" s="49"/>
      <c r="AF351" s="49"/>
      <c r="AH351" s="49"/>
      <c r="AI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</row>
    <row r="352" spans="20:67" x14ac:dyDescent="0.3">
      <c r="T352" s="49"/>
      <c r="V352" s="49"/>
      <c r="W352" s="49"/>
      <c r="X352" s="49"/>
      <c r="Y352" s="49"/>
      <c r="AA352" s="49"/>
      <c r="AB352" s="49"/>
      <c r="AD352" s="49"/>
      <c r="AE352" s="49"/>
      <c r="AF352" s="49"/>
      <c r="AH352" s="49"/>
      <c r="AI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</row>
    <row r="353" spans="20:67" x14ac:dyDescent="0.3">
      <c r="T353" s="49"/>
      <c r="V353" s="49"/>
      <c r="W353" s="49"/>
      <c r="X353" s="49"/>
      <c r="Y353" s="49"/>
      <c r="AA353" s="49"/>
      <c r="AB353" s="49"/>
      <c r="AD353" s="49"/>
      <c r="AE353" s="49"/>
      <c r="AF353" s="49"/>
      <c r="AH353" s="49"/>
      <c r="AI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</row>
    <row r="354" spans="20:67" x14ac:dyDescent="0.3">
      <c r="T354" s="49"/>
      <c r="V354" s="49"/>
      <c r="W354" s="49"/>
      <c r="X354" s="49"/>
      <c r="Y354" s="49"/>
      <c r="AA354" s="49"/>
      <c r="AB354" s="49"/>
      <c r="AD354" s="49"/>
      <c r="AE354" s="49"/>
      <c r="AF354" s="49"/>
      <c r="AH354" s="49"/>
      <c r="AI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</row>
    <row r="355" spans="20:67" x14ac:dyDescent="0.3">
      <c r="T355" s="49"/>
      <c r="V355" s="49"/>
      <c r="W355" s="49"/>
      <c r="X355" s="49"/>
      <c r="Y355" s="49"/>
      <c r="AA355" s="49"/>
      <c r="AB355" s="49"/>
      <c r="AD355" s="49"/>
      <c r="AE355" s="49"/>
      <c r="AF355" s="49"/>
      <c r="AH355" s="49"/>
      <c r="AI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</row>
    <row r="356" spans="20:67" x14ac:dyDescent="0.3">
      <c r="T356" s="49"/>
      <c r="V356" s="49"/>
      <c r="W356" s="49"/>
      <c r="X356" s="49"/>
      <c r="Y356" s="49"/>
      <c r="AA356" s="49"/>
      <c r="AB356" s="49"/>
      <c r="AD356" s="49"/>
      <c r="AE356" s="49"/>
      <c r="AF356" s="49"/>
      <c r="AH356" s="49"/>
      <c r="AI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</row>
    <row r="357" spans="20:67" x14ac:dyDescent="0.3">
      <c r="T357" s="49"/>
      <c r="V357" s="49"/>
      <c r="W357" s="49"/>
      <c r="X357" s="49"/>
      <c r="Y357" s="49"/>
      <c r="AA357" s="49"/>
      <c r="AB357" s="49"/>
      <c r="AD357" s="49"/>
      <c r="AE357" s="49"/>
      <c r="AF357" s="49"/>
      <c r="AH357" s="49"/>
      <c r="AI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</row>
    <row r="358" spans="20:67" x14ac:dyDescent="0.3">
      <c r="T358" s="49"/>
      <c r="V358" s="49"/>
      <c r="W358" s="49"/>
      <c r="X358" s="49"/>
      <c r="Y358" s="49"/>
      <c r="AA358" s="49"/>
      <c r="AB358" s="49"/>
      <c r="AD358" s="49"/>
      <c r="AE358" s="49"/>
      <c r="AF358" s="49"/>
      <c r="AH358" s="49"/>
      <c r="AI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</row>
    <row r="359" spans="20:67" x14ac:dyDescent="0.3">
      <c r="T359" s="49"/>
      <c r="V359" s="49"/>
      <c r="W359" s="49"/>
      <c r="X359" s="49"/>
      <c r="Y359" s="49"/>
      <c r="AA359" s="49"/>
      <c r="AB359" s="49"/>
      <c r="AD359" s="49"/>
      <c r="AE359" s="49"/>
      <c r="AF359" s="49"/>
      <c r="AH359" s="49"/>
      <c r="AI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</row>
    <row r="360" spans="20:67" x14ac:dyDescent="0.3">
      <c r="T360" s="49"/>
      <c r="V360" s="49"/>
      <c r="W360" s="49"/>
      <c r="X360" s="49"/>
      <c r="Y360" s="49"/>
      <c r="AA360" s="49"/>
      <c r="AB360" s="49"/>
      <c r="AD360" s="49"/>
      <c r="AE360" s="49"/>
      <c r="AF360" s="49"/>
      <c r="AH360" s="49"/>
      <c r="AI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</row>
    <row r="361" spans="20:67" x14ac:dyDescent="0.3">
      <c r="T361" s="49"/>
      <c r="V361" s="49"/>
      <c r="W361" s="49"/>
      <c r="X361" s="49"/>
      <c r="Y361" s="49"/>
      <c r="AA361" s="49"/>
      <c r="AB361" s="49"/>
      <c r="AD361" s="49"/>
      <c r="AE361" s="49"/>
      <c r="AF361" s="49"/>
      <c r="AH361" s="49"/>
      <c r="AI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</row>
    <row r="362" spans="20:67" x14ac:dyDescent="0.3">
      <c r="T362" s="49"/>
      <c r="V362" s="49"/>
      <c r="W362" s="49"/>
      <c r="X362" s="49"/>
      <c r="Y362" s="49"/>
      <c r="AA362" s="49"/>
      <c r="AB362" s="49"/>
      <c r="AD362" s="49"/>
      <c r="AE362" s="49"/>
      <c r="AF362" s="49"/>
      <c r="AH362" s="49"/>
      <c r="AI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</row>
    <row r="363" spans="20:67" x14ac:dyDescent="0.3">
      <c r="T363" s="49"/>
      <c r="V363" s="49"/>
      <c r="W363" s="49"/>
      <c r="X363" s="49"/>
      <c r="Y363" s="49"/>
      <c r="AA363" s="49"/>
      <c r="AB363" s="49"/>
      <c r="AD363" s="49"/>
      <c r="AE363" s="49"/>
      <c r="AF363" s="49"/>
      <c r="AH363" s="49"/>
      <c r="AI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</row>
    <row r="364" spans="20:67" x14ac:dyDescent="0.3">
      <c r="T364" s="49"/>
      <c r="V364" s="49"/>
      <c r="W364" s="49"/>
      <c r="X364" s="49"/>
      <c r="Y364" s="49"/>
      <c r="AA364" s="49"/>
      <c r="AB364" s="49"/>
      <c r="AD364" s="49"/>
      <c r="AE364" s="49"/>
      <c r="AF364" s="49"/>
      <c r="AH364" s="49"/>
      <c r="AI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</row>
    <row r="365" spans="20:67" x14ac:dyDescent="0.3">
      <c r="T365" s="49"/>
      <c r="V365" s="49"/>
      <c r="W365" s="49"/>
      <c r="X365" s="49"/>
      <c r="Y365" s="49"/>
      <c r="AA365" s="49"/>
      <c r="AB365" s="49"/>
      <c r="AD365" s="49"/>
      <c r="AE365" s="49"/>
      <c r="AF365" s="49"/>
      <c r="AH365" s="49"/>
      <c r="AI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</row>
    <row r="366" spans="20:67" x14ac:dyDescent="0.3">
      <c r="T366" s="49"/>
      <c r="V366" s="49"/>
      <c r="W366" s="49"/>
      <c r="X366" s="49"/>
      <c r="Y366" s="49"/>
      <c r="AA366" s="49"/>
      <c r="AB366" s="49"/>
      <c r="AD366" s="49"/>
      <c r="AE366" s="49"/>
      <c r="AF366" s="49"/>
      <c r="AH366" s="49"/>
      <c r="AI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</row>
    <row r="367" spans="20:67" x14ac:dyDescent="0.3">
      <c r="T367" s="49"/>
      <c r="V367" s="49"/>
      <c r="W367" s="49"/>
      <c r="X367" s="49"/>
      <c r="Y367" s="49"/>
      <c r="AA367" s="49"/>
      <c r="AB367" s="49"/>
      <c r="AD367" s="49"/>
      <c r="AE367" s="49"/>
      <c r="AF367" s="49"/>
      <c r="AH367" s="49"/>
      <c r="AI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</row>
    <row r="368" spans="20:67" x14ac:dyDescent="0.3">
      <c r="T368" s="49"/>
      <c r="V368" s="49"/>
      <c r="W368" s="49"/>
      <c r="X368" s="49"/>
      <c r="Y368" s="49"/>
      <c r="AA368" s="49"/>
      <c r="AB368" s="49"/>
      <c r="AD368" s="49"/>
      <c r="AE368" s="49"/>
      <c r="AF368" s="49"/>
      <c r="AH368" s="49"/>
      <c r="AI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</row>
    <row r="369" spans="20:67" x14ac:dyDescent="0.3">
      <c r="T369" s="49"/>
      <c r="V369" s="49"/>
      <c r="W369" s="49"/>
      <c r="X369" s="49"/>
      <c r="Y369" s="49"/>
      <c r="AA369" s="49"/>
      <c r="AB369" s="49"/>
      <c r="AD369" s="49"/>
      <c r="AE369" s="49"/>
      <c r="AF369" s="49"/>
      <c r="AH369" s="49"/>
      <c r="AI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</row>
    <row r="370" spans="20:67" x14ac:dyDescent="0.3">
      <c r="T370" s="49"/>
      <c r="V370" s="49"/>
      <c r="W370" s="49"/>
      <c r="X370" s="49"/>
      <c r="Y370" s="49"/>
      <c r="AA370" s="49"/>
      <c r="AB370" s="49"/>
      <c r="AD370" s="49"/>
      <c r="AE370" s="49"/>
      <c r="AF370" s="49"/>
      <c r="AH370" s="49"/>
      <c r="AI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</row>
    <row r="371" spans="20:67" x14ac:dyDescent="0.3">
      <c r="T371" s="49"/>
      <c r="V371" s="49"/>
      <c r="W371" s="49"/>
      <c r="X371" s="49"/>
      <c r="Y371" s="49"/>
      <c r="AA371" s="49"/>
      <c r="AB371" s="49"/>
      <c r="AD371" s="49"/>
      <c r="AE371" s="49"/>
      <c r="AF371" s="49"/>
      <c r="AH371" s="49"/>
      <c r="AI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</row>
    <row r="372" spans="20:67" x14ac:dyDescent="0.3">
      <c r="T372" s="49"/>
      <c r="V372" s="49"/>
      <c r="W372" s="49"/>
      <c r="X372" s="49"/>
      <c r="Y372" s="49"/>
      <c r="AA372" s="49"/>
      <c r="AB372" s="49"/>
      <c r="AD372" s="49"/>
      <c r="AE372" s="49"/>
      <c r="AF372" s="49"/>
      <c r="AH372" s="49"/>
      <c r="AI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</row>
    <row r="373" spans="20:67" x14ac:dyDescent="0.3">
      <c r="T373" s="49"/>
      <c r="V373" s="49"/>
      <c r="W373" s="49"/>
      <c r="X373" s="49"/>
      <c r="Y373" s="49"/>
      <c r="AA373" s="49"/>
      <c r="AB373" s="49"/>
      <c r="AD373" s="49"/>
      <c r="AE373" s="49"/>
      <c r="AF373" s="49"/>
      <c r="AH373" s="49"/>
      <c r="AI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</row>
    <row r="374" spans="20:67" x14ac:dyDescent="0.3">
      <c r="T374" s="49"/>
      <c r="V374" s="49"/>
      <c r="W374" s="49"/>
      <c r="X374" s="49"/>
      <c r="Y374" s="49"/>
      <c r="AA374" s="49"/>
      <c r="AB374" s="49"/>
      <c r="AD374" s="49"/>
      <c r="AE374" s="49"/>
      <c r="AF374" s="49"/>
      <c r="AH374" s="49"/>
      <c r="AI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</row>
    <row r="375" spans="20:67" x14ac:dyDescent="0.3">
      <c r="T375" s="49"/>
      <c r="V375" s="49"/>
      <c r="W375" s="49"/>
      <c r="X375" s="49"/>
      <c r="Y375" s="49"/>
      <c r="AA375" s="49"/>
      <c r="AB375" s="49"/>
      <c r="AD375" s="49"/>
      <c r="AE375" s="49"/>
      <c r="AF375" s="49"/>
      <c r="AH375" s="49"/>
      <c r="AI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</row>
    <row r="376" spans="20:67" x14ac:dyDescent="0.3">
      <c r="T376" s="49"/>
      <c r="V376" s="49"/>
      <c r="W376" s="49"/>
      <c r="X376" s="49"/>
      <c r="Y376" s="49"/>
      <c r="AA376" s="49"/>
      <c r="AB376" s="49"/>
      <c r="AD376" s="49"/>
      <c r="AE376" s="49"/>
      <c r="AF376" s="49"/>
      <c r="AH376" s="49"/>
      <c r="AI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</row>
    <row r="377" spans="20:67" x14ac:dyDescent="0.3">
      <c r="T377" s="49"/>
      <c r="V377" s="49"/>
      <c r="W377" s="49"/>
      <c r="X377" s="49"/>
      <c r="Y377" s="49"/>
      <c r="AA377" s="49"/>
      <c r="AB377" s="49"/>
      <c r="AD377" s="49"/>
      <c r="AE377" s="49"/>
      <c r="AF377" s="49"/>
      <c r="AH377" s="49"/>
      <c r="AI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</row>
    <row r="378" spans="20:67" x14ac:dyDescent="0.3">
      <c r="T378" s="49"/>
      <c r="V378" s="49"/>
      <c r="W378" s="49"/>
      <c r="X378" s="49"/>
      <c r="Y378" s="49"/>
      <c r="AA378" s="49"/>
      <c r="AB378" s="49"/>
      <c r="AD378" s="49"/>
      <c r="AE378" s="49"/>
      <c r="AF378" s="49"/>
      <c r="AH378" s="49"/>
      <c r="AI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</row>
    <row r="379" spans="20:67" x14ac:dyDescent="0.3">
      <c r="T379" s="49"/>
      <c r="V379" s="49"/>
      <c r="W379" s="49"/>
      <c r="X379" s="49"/>
      <c r="Y379" s="49"/>
      <c r="AA379" s="49"/>
      <c r="AB379" s="49"/>
      <c r="AD379" s="49"/>
      <c r="AE379" s="49"/>
      <c r="AF379" s="49"/>
      <c r="AH379" s="49"/>
      <c r="AI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</row>
    <row r="380" spans="20:67" x14ac:dyDescent="0.3">
      <c r="T380" s="49"/>
      <c r="V380" s="49"/>
      <c r="W380" s="49"/>
      <c r="X380" s="49"/>
      <c r="Y380" s="49"/>
      <c r="AA380" s="49"/>
      <c r="AB380" s="49"/>
      <c r="AD380" s="49"/>
      <c r="AE380" s="49"/>
      <c r="AF380" s="49"/>
      <c r="AH380" s="49"/>
      <c r="AI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</row>
    <row r="381" spans="20:67" x14ac:dyDescent="0.3">
      <c r="T381" s="49"/>
      <c r="V381" s="49"/>
      <c r="W381" s="49"/>
      <c r="X381" s="49"/>
      <c r="Y381" s="49"/>
      <c r="AA381" s="49"/>
      <c r="AB381" s="49"/>
      <c r="AD381" s="49"/>
      <c r="AE381" s="49"/>
      <c r="AF381" s="49"/>
      <c r="AH381" s="49"/>
      <c r="AI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</row>
    <row r="382" spans="20:67" x14ac:dyDescent="0.3">
      <c r="T382" s="49"/>
      <c r="V382" s="49"/>
      <c r="W382" s="49"/>
      <c r="X382" s="49"/>
      <c r="Y382" s="49"/>
      <c r="AA382" s="49"/>
      <c r="AB382" s="49"/>
      <c r="AD382" s="49"/>
      <c r="AE382" s="49"/>
      <c r="AF382" s="49"/>
      <c r="AH382" s="49"/>
      <c r="AI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</row>
    <row r="383" spans="20:67" x14ac:dyDescent="0.3">
      <c r="T383" s="49"/>
      <c r="V383" s="49"/>
      <c r="W383" s="49"/>
      <c r="X383" s="49"/>
      <c r="Y383" s="49"/>
      <c r="AA383" s="49"/>
      <c r="AB383" s="49"/>
      <c r="AD383" s="49"/>
      <c r="AE383" s="49"/>
      <c r="AF383" s="49"/>
      <c r="AH383" s="49"/>
      <c r="AI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</row>
    <row r="384" spans="20:67" x14ac:dyDescent="0.3">
      <c r="T384" s="49"/>
      <c r="V384" s="49"/>
      <c r="W384" s="49"/>
      <c r="X384" s="49"/>
      <c r="Y384" s="49"/>
      <c r="AA384" s="49"/>
      <c r="AB384" s="49"/>
      <c r="AD384" s="49"/>
      <c r="AE384" s="49"/>
      <c r="AF384" s="49"/>
      <c r="AH384" s="49"/>
      <c r="AI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</row>
    <row r="385" spans="20:67" x14ac:dyDescent="0.3">
      <c r="T385" s="49"/>
      <c r="V385" s="49"/>
      <c r="W385" s="49"/>
      <c r="X385" s="49"/>
      <c r="Y385" s="49"/>
      <c r="AA385" s="49"/>
      <c r="AB385" s="49"/>
      <c r="AD385" s="49"/>
      <c r="AE385" s="49"/>
      <c r="AF385" s="49"/>
      <c r="AH385" s="49"/>
      <c r="AI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</row>
    <row r="386" spans="20:67" x14ac:dyDescent="0.3">
      <c r="T386" s="49"/>
      <c r="V386" s="49"/>
      <c r="W386" s="49"/>
      <c r="X386" s="49"/>
      <c r="Y386" s="49"/>
      <c r="AA386" s="49"/>
      <c r="AB386" s="49"/>
      <c r="AD386" s="49"/>
      <c r="AE386" s="49"/>
      <c r="AF386" s="49"/>
      <c r="AH386" s="49"/>
      <c r="AI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</row>
    <row r="387" spans="20:67" x14ac:dyDescent="0.3">
      <c r="T387" s="49"/>
      <c r="V387" s="49"/>
      <c r="W387" s="49"/>
      <c r="X387" s="49"/>
      <c r="Y387" s="49"/>
      <c r="AA387" s="49"/>
      <c r="AB387" s="49"/>
      <c r="AD387" s="49"/>
      <c r="AE387" s="49"/>
      <c r="AF387" s="49"/>
      <c r="AH387" s="49"/>
      <c r="AI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</row>
    <row r="388" spans="20:67" x14ac:dyDescent="0.3">
      <c r="T388" s="49"/>
      <c r="V388" s="49"/>
      <c r="W388" s="49"/>
      <c r="X388" s="49"/>
      <c r="Y388" s="49"/>
      <c r="AA388" s="49"/>
      <c r="AB388" s="49"/>
      <c r="AD388" s="49"/>
      <c r="AE388" s="49"/>
      <c r="AF388" s="49"/>
      <c r="AH388" s="49"/>
      <c r="AI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</row>
    <row r="389" spans="20:67" x14ac:dyDescent="0.3">
      <c r="T389" s="49"/>
      <c r="V389" s="49"/>
      <c r="W389" s="49"/>
      <c r="X389" s="49"/>
      <c r="Y389" s="49"/>
      <c r="AA389" s="49"/>
      <c r="AB389" s="49"/>
      <c r="AD389" s="49"/>
      <c r="AE389" s="49"/>
      <c r="AF389" s="49"/>
      <c r="AH389" s="49"/>
      <c r="AI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</row>
    <row r="390" spans="20:67" x14ac:dyDescent="0.3">
      <c r="T390" s="49"/>
      <c r="V390" s="49"/>
      <c r="W390" s="49"/>
      <c r="X390" s="49"/>
      <c r="Y390" s="49"/>
      <c r="AA390" s="49"/>
      <c r="AB390" s="49"/>
      <c r="AD390" s="49"/>
      <c r="AE390" s="49"/>
      <c r="AF390" s="49"/>
      <c r="AH390" s="49"/>
      <c r="AI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</row>
    <row r="391" spans="20:67" x14ac:dyDescent="0.3">
      <c r="T391" s="49"/>
      <c r="V391" s="49"/>
      <c r="W391" s="49"/>
      <c r="X391" s="49"/>
      <c r="Y391" s="49"/>
      <c r="AA391" s="49"/>
      <c r="AB391" s="49"/>
      <c r="AD391" s="49"/>
      <c r="AE391" s="49"/>
      <c r="AF391" s="49"/>
      <c r="AH391" s="49"/>
      <c r="AI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</row>
    <row r="392" spans="20:67" x14ac:dyDescent="0.3">
      <c r="T392" s="49"/>
      <c r="V392" s="49"/>
      <c r="W392" s="49"/>
      <c r="X392" s="49"/>
      <c r="Y392" s="49"/>
      <c r="AA392" s="49"/>
      <c r="AB392" s="49"/>
      <c r="AD392" s="49"/>
      <c r="AE392" s="49"/>
      <c r="AF392" s="49"/>
      <c r="AH392" s="49"/>
      <c r="AI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</row>
    <row r="393" spans="20:67" x14ac:dyDescent="0.3">
      <c r="T393" s="49"/>
      <c r="V393" s="49"/>
      <c r="W393" s="49"/>
      <c r="X393" s="49"/>
      <c r="Y393" s="49"/>
      <c r="AA393" s="49"/>
      <c r="AB393" s="49"/>
      <c r="AD393" s="49"/>
      <c r="AE393" s="49"/>
      <c r="AF393" s="49"/>
      <c r="AH393" s="49"/>
      <c r="AI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</row>
    <row r="394" spans="20:67" x14ac:dyDescent="0.3">
      <c r="T394" s="49"/>
      <c r="V394" s="49"/>
      <c r="W394" s="49"/>
      <c r="X394" s="49"/>
      <c r="Y394" s="49"/>
      <c r="AA394" s="49"/>
      <c r="AB394" s="49"/>
      <c r="AD394" s="49"/>
      <c r="AE394" s="49"/>
      <c r="AF394" s="49"/>
      <c r="AH394" s="49"/>
      <c r="AI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</row>
    <row r="395" spans="20:67" x14ac:dyDescent="0.3">
      <c r="T395" s="49"/>
      <c r="V395" s="49"/>
      <c r="W395" s="49"/>
      <c r="X395" s="49"/>
      <c r="Y395" s="49"/>
      <c r="AA395" s="49"/>
      <c r="AB395" s="49"/>
      <c r="AD395" s="49"/>
      <c r="AE395" s="49"/>
      <c r="AF395" s="49"/>
      <c r="AH395" s="49"/>
      <c r="AI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</row>
    <row r="396" spans="20:67" x14ac:dyDescent="0.3">
      <c r="T396" s="49"/>
      <c r="V396" s="49"/>
      <c r="W396" s="49"/>
      <c r="X396" s="49"/>
      <c r="Y396" s="49"/>
      <c r="AA396" s="49"/>
      <c r="AB396" s="49"/>
      <c r="AD396" s="49"/>
      <c r="AE396" s="49"/>
      <c r="AF396" s="49"/>
      <c r="AH396" s="49"/>
      <c r="AI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</row>
    <row r="397" spans="20:67" x14ac:dyDescent="0.3">
      <c r="T397" s="49"/>
      <c r="V397" s="49"/>
      <c r="W397" s="49"/>
      <c r="X397" s="49"/>
      <c r="Y397" s="49"/>
      <c r="AA397" s="49"/>
      <c r="AB397" s="49"/>
      <c r="AD397" s="49"/>
      <c r="AE397" s="49"/>
      <c r="AF397" s="49"/>
      <c r="AH397" s="49"/>
      <c r="AI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</row>
    <row r="398" spans="20:67" x14ac:dyDescent="0.3">
      <c r="T398" s="49"/>
      <c r="V398" s="49"/>
      <c r="W398" s="49"/>
      <c r="X398" s="49"/>
      <c r="Y398" s="49"/>
      <c r="AA398" s="49"/>
      <c r="AB398" s="49"/>
      <c r="AD398" s="49"/>
      <c r="AE398" s="49"/>
      <c r="AF398" s="49"/>
      <c r="AH398" s="49"/>
      <c r="AI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</row>
    <row r="399" spans="20:67" x14ac:dyDescent="0.3">
      <c r="T399" s="49"/>
      <c r="V399" s="49"/>
      <c r="W399" s="49"/>
      <c r="X399" s="49"/>
      <c r="Y399" s="49"/>
      <c r="AA399" s="49"/>
      <c r="AB399" s="49"/>
      <c r="AD399" s="49"/>
      <c r="AE399" s="49"/>
      <c r="AF399" s="49"/>
      <c r="AH399" s="49"/>
      <c r="AI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</row>
    <row r="400" spans="20:67" x14ac:dyDescent="0.3">
      <c r="T400" s="49"/>
      <c r="V400" s="49"/>
      <c r="W400" s="49"/>
      <c r="X400" s="49"/>
      <c r="Y400" s="49"/>
      <c r="AA400" s="49"/>
      <c r="AB400" s="49"/>
      <c r="AD400" s="49"/>
      <c r="AE400" s="49"/>
      <c r="AF400" s="49"/>
      <c r="AH400" s="49"/>
      <c r="AI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</row>
    <row r="401" spans="20:67" x14ac:dyDescent="0.3">
      <c r="T401" s="49"/>
      <c r="V401" s="49"/>
      <c r="W401" s="49"/>
      <c r="X401" s="49"/>
      <c r="Y401" s="49"/>
      <c r="AA401" s="49"/>
      <c r="AB401" s="49"/>
      <c r="AD401" s="49"/>
      <c r="AE401" s="49"/>
      <c r="AF401" s="49"/>
      <c r="AH401" s="49"/>
      <c r="AI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</row>
    <row r="402" spans="20:67" x14ac:dyDescent="0.3">
      <c r="T402" s="49"/>
      <c r="V402" s="49"/>
      <c r="W402" s="49"/>
      <c r="X402" s="49"/>
      <c r="Y402" s="49"/>
      <c r="AA402" s="49"/>
      <c r="AB402" s="49"/>
      <c r="AD402" s="49"/>
      <c r="AE402" s="49"/>
      <c r="AF402" s="49"/>
      <c r="AH402" s="49"/>
      <c r="AI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</row>
    <row r="403" spans="20:67" x14ac:dyDescent="0.3">
      <c r="T403" s="49"/>
      <c r="V403" s="49"/>
      <c r="W403" s="49"/>
      <c r="X403" s="49"/>
      <c r="Y403" s="49"/>
      <c r="AA403" s="49"/>
      <c r="AB403" s="49"/>
      <c r="AD403" s="49"/>
      <c r="AE403" s="49"/>
      <c r="AF403" s="49"/>
      <c r="AH403" s="49"/>
      <c r="AI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</row>
    <row r="404" spans="20:67" x14ac:dyDescent="0.3">
      <c r="T404" s="49"/>
      <c r="V404" s="49"/>
      <c r="W404" s="49"/>
      <c r="X404" s="49"/>
      <c r="Y404" s="49"/>
      <c r="AA404" s="49"/>
      <c r="AB404" s="49"/>
      <c r="AD404" s="49"/>
      <c r="AE404" s="49"/>
      <c r="AF404" s="49"/>
      <c r="AH404" s="49"/>
      <c r="AI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</row>
    <row r="405" spans="20:67" x14ac:dyDescent="0.3">
      <c r="T405" s="49"/>
      <c r="V405" s="49"/>
      <c r="W405" s="49"/>
      <c r="X405" s="49"/>
      <c r="Y405" s="49"/>
      <c r="AA405" s="49"/>
      <c r="AB405" s="49"/>
      <c r="AD405" s="49"/>
      <c r="AE405" s="49"/>
      <c r="AF405" s="49"/>
      <c r="AH405" s="49"/>
      <c r="AI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</row>
    <row r="406" spans="20:67" x14ac:dyDescent="0.3">
      <c r="T406" s="49"/>
      <c r="V406" s="49"/>
      <c r="W406" s="49"/>
      <c r="X406" s="49"/>
      <c r="Y406" s="49"/>
      <c r="AA406" s="49"/>
      <c r="AB406" s="49"/>
      <c r="AD406" s="49"/>
      <c r="AE406" s="49"/>
      <c r="AF406" s="49"/>
      <c r="AH406" s="49"/>
      <c r="AI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</row>
    <row r="407" spans="20:67" x14ac:dyDescent="0.3">
      <c r="T407" s="49"/>
      <c r="V407" s="49"/>
      <c r="W407" s="49"/>
      <c r="X407" s="49"/>
      <c r="Y407" s="49"/>
      <c r="AA407" s="49"/>
      <c r="AB407" s="49"/>
      <c r="AD407" s="49"/>
      <c r="AE407" s="49"/>
      <c r="AF407" s="49"/>
      <c r="AH407" s="49"/>
      <c r="AI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</row>
    <row r="408" spans="20:67" x14ac:dyDescent="0.3">
      <c r="T408" s="49"/>
      <c r="V408" s="49"/>
      <c r="W408" s="49"/>
      <c r="X408" s="49"/>
      <c r="Y408" s="49"/>
      <c r="AA408" s="49"/>
      <c r="AB408" s="49"/>
      <c r="AD408" s="49"/>
      <c r="AE408" s="49"/>
      <c r="AF408" s="49"/>
      <c r="AH408" s="49"/>
      <c r="AI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</row>
    <row r="409" spans="20:67" x14ac:dyDescent="0.3">
      <c r="T409" s="49"/>
      <c r="V409" s="49"/>
      <c r="W409" s="49"/>
      <c r="X409" s="49"/>
      <c r="Y409" s="49"/>
      <c r="AA409" s="49"/>
      <c r="AB409" s="49"/>
      <c r="AD409" s="49"/>
      <c r="AE409" s="49"/>
      <c r="AF409" s="49"/>
      <c r="AH409" s="49"/>
      <c r="AI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</row>
    <row r="410" spans="20:67" x14ac:dyDescent="0.3">
      <c r="T410" s="49"/>
      <c r="V410" s="49"/>
      <c r="W410" s="49"/>
      <c r="X410" s="49"/>
      <c r="Y410" s="49"/>
      <c r="AA410" s="49"/>
      <c r="AB410" s="49"/>
      <c r="AD410" s="49"/>
      <c r="AE410" s="49"/>
      <c r="AF410" s="49"/>
      <c r="AH410" s="49"/>
      <c r="AI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</row>
    <row r="411" spans="20:67" x14ac:dyDescent="0.3">
      <c r="T411" s="49"/>
      <c r="V411" s="49"/>
      <c r="W411" s="49"/>
      <c r="X411" s="49"/>
      <c r="Y411" s="49"/>
      <c r="AA411" s="49"/>
      <c r="AB411" s="49"/>
      <c r="AD411" s="49"/>
      <c r="AE411" s="49"/>
      <c r="AF411" s="49"/>
      <c r="AH411" s="49"/>
      <c r="AI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</row>
    <row r="412" spans="20:67" x14ac:dyDescent="0.3">
      <c r="T412" s="49"/>
      <c r="V412" s="49"/>
      <c r="W412" s="49"/>
      <c r="X412" s="49"/>
      <c r="Y412" s="49"/>
      <c r="AA412" s="49"/>
      <c r="AB412" s="49"/>
      <c r="AD412" s="49"/>
      <c r="AE412" s="49"/>
      <c r="AF412" s="49"/>
      <c r="AH412" s="49"/>
      <c r="AI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</row>
    <row r="413" spans="20:67" x14ac:dyDescent="0.3">
      <c r="T413" s="49"/>
      <c r="V413" s="49"/>
      <c r="W413" s="49"/>
      <c r="X413" s="49"/>
      <c r="Y413" s="49"/>
      <c r="AA413" s="49"/>
      <c r="AB413" s="49"/>
      <c r="AD413" s="49"/>
      <c r="AE413" s="49"/>
      <c r="AF413" s="49"/>
      <c r="AH413" s="49"/>
      <c r="AI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</row>
    <row r="414" spans="20:67" x14ac:dyDescent="0.3">
      <c r="T414" s="49"/>
      <c r="V414" s="49"/>
      <c r="W414" s="49"/>
      <c r="X414" s="49"/>
      <c r="Y414" s="49"/>
      <c r="AA414" s="49"/>
      <c r="AB414" s="49"/>
      <c r="AD414" s="49"/>
      <c r="AE414" s="49"/>
      <c r="AF414" s="49"/>
      <c r="AH414" s="49"/>
      <c r="AI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</row>
    <row r="415" spans="20:67" x14ac:dyDescent="0.3">
      <c r="T415" s="49"/>
      <c r="V415" s="49"/>
      <c r="W415" s="49"/>
      <c r="X415" s="49"/>
      <c r="Y415" s="49"/>
      <c r="AA415" s="49"/>
      <c r="AB415" s="49"/>
      <c r="AD415" s="49"/>
      <c r="AE415" s="49"/>
      <c r="AF415" s="49"/>
      <c r="AH415" s="49"/>
      <c r="AI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</row>
    <row r="416" spans="20:67" x14ac:dyDescent="0.3">
      <c r="T416" s="49"/>
      <c r="V416" s="49"/>
      <c r="W416" s="49"/>
      <c r="X416" s="49"/>
      <c r="Y416" s="49"/>
      <c r="AA416" s="49"/>
      <c r="AB416" s="49"/>
      <c r="AD416" s="49"/>
      <c r="AE416" s="49"/>
      <c r="AF416" s="49"/>
      <c r="AH416" s="49"/>
      <c r="AI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</row>
    <row r="417" spans="20:67" x14ac:dyDescent="0.3">
      <c r="T417" s="49"/>
      <c r="V417" s="49"/>
      <c r="W417" s="49"/>
      <c r="X417" s="49"/>
      <c r="Y417" s="49"/>
      <c r="AA417" s="49"/>
      <c r="AB417" s="49"/>
      <c r="AD417" s="49"/>
      <c r="AE417" s="49"/>
      <c r="AF417" s="49"/>
      <c r="AH417" s="49"/>
      <c r="AI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</row>
    <row r="418" spans="20:67" x14ac:dyDescent="0.3">
      <c r="T418" s="49"/>
      <c r="V418" s="49"/>
      <c r="W418" s="49"/>
      <c r="X418" s="49"/>
      <c r="Y418" s="49"/>
      <c r="AA418" s="49"/>
      <c r="AB418" s="49"/>
      <c r="AD418" s="49"/>
      <c r="AE418" s="49"/>
      <c r="AF418" s="49"/>
      <c r="AH418" s="49"/>
      <c r="AI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</row>
    <row r="419" spans="20:67" x14ac:dyDescent="0.3">
      <c r="T419" s="49"/>
      <c r="V419" s="49"/>
      <c r="W419" s="49"/>
      <c r="X419" s="49"/>
      <c r="Y419" s="49"/>
      <c r="AA419" s="49"/>
      <c r="AB419" s="49"/>
      <c r="AD419" s="49"/>
      <c r="AE419" s="49"/>
      <c r="AF419" s="49"/>
      <c r="AH419" s="49"/>
      <c r="AI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</row>
    <row r="420" spans="20:67" x14ac:dyDescent="0.3">
      <c r="T420" s="49"/>
      <c r="V420" s="49"/>
      <c r="W420" s="49"/>
      <c r="X420" s="49"/>
      <c r="Y420" s="49"/>
      <c r="AA420" s="49"/>
      <c r="AB420" s="49"/>
      <c r="AD420" s="49"/>
      <c r="AE420" s="49"/>
      <c r="AF420" s="49"/>
      <c r="AH420" s="49"/>
      <c r="AI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</row>
    <row r="421" spans="20:67" x14ac:dyDescent="0.3">
      <c r="T421" s="49"/>
      <c r="V421" s="49"/>
      <c r="W421" s="49"/>
      <c r="X421" s="49"/>
      <c r="Y421" s="49"/>
      <c r="AA421" s="49"/>
      <c r="AB421" s="49"/>
      <c r="AD421" s="49"/>
      <c r="AE421" s="49"/>
      <c r="AF421" s="49"/>
      <c r="AH421" s="49"/>
      <c r="AI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</row>
    <row r="422" spans="20:67" x14ac:dyDescent="0.3">
      <c r="T422" s="49"/>
      <c r="V422" s="49"/>
      <c r="W422" s="49"/>
      <c r="X422" s="49"/>
      <c r="Y422" s="49"/>
      <c r="AA422" s="49"/>
      <c r="AB422" s="49"/>
      <c r="AD422" s="49"/>
      <c r="AE422" s="49"/>
      <c r="AF422" s="49"/>
      <c r="AH422" s="49"/>
      <c r="AI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</row>
    <row r="423" spans="20:67" x14ac:dyDescent="0.3">
      <c r="T423" s="49"/>
      <c r="V423" s="49"/>
      <c r="W423" s="49"/>
      <c r="X423" s="49"/>
      <c r="Y423" s="49"/>
      <c r="AA423" s="49"/>
      <c r="AB423" s="49"/>
      <c r="AD423" s="49"/>
      <c r="AE423" s="49"/>
      <c r="AF423" s="49"/>
      <c r="AH423" s="49"/>
      <c r="AI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</row>
    <row r="424" spans="20:67" x14ac:dyDescent="0.3">
      <c r="T424" s="49"/>
      <c r="V424" s="49"/>
      <c r="W424" s="49"/>
      <c r="X424" s="49"/>
      <c r="Y424" s="49"/>
      <c r="AA424" s="49"/>
      <c r="AB424" s="49"/>
      <c r="AD424" s="49"/>
      <c r="AE424" s="49"/>
      <c r="AF424" s="49"/>
      <c r="AH424" s="49"/>
      <c r="AI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</row>
    <row r="425" spans="20:67" x14ac:dyDescent="0.3">
      <c r="T425" s="49"/>
      <c r="V425" s="49"/>
      <c r="W425" s="49"/>
      <c r="X425" s="49"/>
      <c r="Y425" s="49"/>
      <c r="AA425" s="49"/>
      <c r="AB425" s="49"/>
      <c r="AD425" s="49"/>
      <c r="AE425" s="49"/>
      <c r="AF425" s="49"/>
      <c r="AH425" s="49"/>
      <c r="AI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</row>
    <row r="426" spans="20:67" x14ac:dyDescent="0.3">
      <c r="T426" s="49"/>
      <c r="V426" s="49"/>
      <c r="W426" s="49"/>
      <c r="X426" s="49"/>
      <c r="Y426" s="49"/>
      <c r="AA426" s="49"/>
      <c r="AB426" s="49"/>
      <c r="AD426" s="49"/>
      <c r="AE426" s="49"/>
      <c r="AF426" s="49"/>
      <c r="AH426" s="49"/>
      <c r="AI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</row>
    <row r="427" spans="20:67" x14ac:dyDescent="0.3">
      <c r="T427" s="49"/>
      <c r="V427" s="49"/>
      <c r="W427" s="49"/>
      <c r="X427" s="49"/>
      <c r="Y427" s="49"/>
      <c r="AA427" s="49"/>
      <c r="AB427" s="49"/>
      <c r="AD427" s="49"/>
      <c r="AE427" s="49"/>
      <c r="AF427" s="49"/>
      <c r="AH427" s="49"/>
      <c r="AI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</row>
    <row r="428" spans="20:67" x14ac:dyDescent="0.3">
      <c r="T428" s="49"/>
      <c r="V428" s="49"/>
      <c r="W428" s="49"/>
      <c r="X428" s="49"/>
      <c r="Y428" s="49"/>
      <c r="AA428" s="49"/>
      <c r="AB428" s="49"/>
      <c r="AD428" s="49"/>
      <c r="AE428" s="49"/>
      <c r="AF428" s="49"/>
      <c r="AH428" s="49"/>
      <c r="AI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</row>
    <row r="429" spans="20:67" x14ac:dyDescent="0.3">
      <c r="T429" s="49"/>
      <c r="V429" s="49"/>
      <c r="W429" s="49"/>
      <c r="X429" s="49"/>
      <c r="Y429" s="49"/>
      <c r="AA429" s="49"/>
      <c r="AB429" s="49"/>
      <c r="AD429" s="49"/>
      <c r="AE429" s="49"/>
      <c r="AF429" s="49"/>
      <c r="AH429" s="49"/>
      <c r="AI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</row>
    <row r="430" spans="20:67" x14ac:dyDescent="0.3">
      <c r="T430" s="49"/>
      <c r="V430" s="49"/>
      <c r="W430" s="49"/>
      <c r="X430" s="49"/>
      <c r="Y430" s="49"/>
      <c r="AA430" s="49"/>
      <c r="AB430" s="49"/>
      <c r="AD430" s="49"/>
      <c r="AE430" s="49"/>
      <c r="AF430" s="49"/>
      <c r="AH430" s="49"/>
      <c r="AI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</row>
    <row r="431" spans="20:67" x14ac:dyDescent="0.3">
      <c r="T431" s="49"/>
      <c r="V431" s="49"/>
      <c r="W431" s="49"/>
      <c r="X431" s="49"/>
      <c r="Y431" s="49"/>
      <c r="AA431" s="49"/>
      <c r="AB431" s="49"/>
      <c r="AD431" s="49"/>
      <c r="AE431" s="49"/>
      <c r="AF431" s="49"/>
      <c r="AH431" s="49"/>
      <c r="AI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</row>
    <row r="432" spans="20:67" x14ac:dyDescent="0.3">
      <c r="T432" s="49"/>
      <c r="V432" s="49"/>
      <c r="W432" s="49"/>
      <c r="X432" s="49"/>
      <c r="Y432" s="49"/>
      <c r="AA432" s="49"/>
      <c r="AB432" s="49"/>
      <c r="AD432" s="49"/>
      <c r="AE432" s="49"/>
      <c r="AF432" s="49"/>
      <c r="AH432" s="49"/>
      <c r="AI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</row>
    <row r="433" spans="20:67" x14ac:dyDescent="0.3">
      <c r="T433" s="49"/>
      <c r="V433" s="49"/>
      <c r="W433" s="49"/>
      <c r="X433" s="49"/>
      <c r="Y433" s="49"/>
      <c r="AA433" s="49"/>
      <c r="AB433" s="49"/>
      <c r="AD433" s="49"/>
      <c r="AE433" s="49"/>
      <c r="AF433" s="49"/>
      <c r="AH433" s="49"/>
      <c r="AI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</row>
    <row r="434" spans="20:67" x14ac:dyDescent="0.3">
      <c r="T434" s="49"/>
      <c r="V434" s="49"/>
      <c r="W434" s="49"/>
      <c r="X434" s="49"/>
      <c r="Y434" s="49"/>
      <c r="AA434" s="49"/>
      <c r="AB434" s="49"/>
      <c r="AD434" s="49"/>
      <c r="AE434" s="49"/>
      <c r="AF434" s="49"/>
      <c r="AH434" s="49"/>
      <c r="AI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</row>
    <row r="435" spans="20:67" x14ac:dyDescent="0.3">
      <c r="T435" s="49"/>
      <c r="V435" s="49"/>
      <c r="W435" s="49"/>
      <c r="X435" s="49"/>
      <c r="Y435" s="49"/>
      <c r="AA435" s="49"/>
      <c r="AB435" s="49"/>
      <c r="AD435" s="49"/>
      <c r="AE435" s="49"/>
      <c r="AF435" s="49"/>
      <c r="AH435" s="49"/>
      <c r="AI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</row>
    <row r="436" spans="20:67" x14ac:dyDescent="0.3">
      <c r="T436" s="49"/>
      <c r="V436" s="49"/>
      <c r="W436" s="49"/>
      <c r="X436" s="49"/>
      <c r="Y436" s="49"/>
      <c r="AA436" s="49"/>
      <c r="AB436" s="49"/>
      <c r="AD436" s="49"/>
      <c r="AE436" s="49"/>
      <c r="AF436" s="49"/>
      <c r="AH436" s="49"/>
      <c r="AI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</row>
    <row r="437" spans="20:67" x14ac:dyDescent="0.3">
      <c r="T437" s="49"/>
      <c r="V437" s="49"/>
      <c r="W437" s="49"/>
      <c r="X437" s="49"/>
      <c r="Y437" s="49"/>
      <c r="AA437" s="49"/>
      <c r="AB437" s="49"/>
      <c r="AD437" s="49"/>
      <c r="AE437" s="49"/>
      <c r="AF437" s="49"/>
      <c r="AH437" s="49"/>
      <c r="AI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</row>
    <row r="438" spans="20:67" x14ac:dyDescent="0.3">
      <c r="T438" s="49"/>
      <c r="V438" s="49"/>
      <c r="W438" s="49"/>
      <c r="X438" s="49"/>
      <c r="Y438" s="49"/>
      <c r="AA438" s="49"/>
      <c r="AB438" s="49"/>
      <c r="AD438" s="49"/>
      <c r="AE438" s="49"/>
      <c r="AF438" s="49"/>
      <c r="AH438" s="49"/>
      <c r="AI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</row>
    <row r="439" spans="20:67" x14ac:dyDescent="0.3">
      <c r="T439" s="49"/>
      <c r="V439" s="49"/>
      <c r="W439" s="49"/>
      <c r="X439" s="49"/>
      <c r="Y439" s="49"/>
      <c r="AA439" s="49"/>
      <c r="AB439" s="49"/>
      <c r="AD439" s="49"/>
      <c r="AE439" s="49"/>
      <c r="AF439" s="49"/>
      <c r="AH439" s="49"/>
      <c r="AI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</row>
    <row r="440" spans="20:67" x14ac:dyDescent="0.3">
      <c r="T440" s="49"/>
      <c r="V440" s="49"/>
      <c r="W440" s="49"/>
      <c r="X440" s="49"/>
      <c r="Y440" s="49"/>
      <c r="AA440" s="49"/>
      <c r="AB440" s="49"/>
      <c r="AD440" s="49"/>
      <c r="AE440" s="49"/>
      <c r="AF440" s="49"/>
      <c r="AH440" s="49"/>
      <c r="AI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</row>
    <row r="441" spans="20:67" x14ac:dyDescent="0.3">
      <c r="T441" s="49"/>
      <c r="V441" s="49"/>
      <c r="W441" s="49"/>
      <c r="X441" s="49"/>
      <c r="Y441" s="49"/>
      <c r="AA441" s="49"/>
      <c r="AB441" s="49"/>
      <c r="AD441" s="49"/>
      <c r="AE441" s="49"/>
      <c r="AF441" s="49"/>
      <c r="AH441" s="49"/>
      <c r="AI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</row>
    <row r="442" spans="20:67" x14ac:dyDescent="0.3">
      <c r="T442" s="49"/>
      <c r="V442" s="49"/>
      <c r="W442" s="49"/>
      <c r="X442" s="49"/>
      <c r="Y442" s="49"/>
      <c r="AA442" s="49"/>
      <c r="AB442" s="49"/>
      <c r="AD442" s="49"/>
      <c r="AE442" s="49"/>
      <c r="AF442" s="49"/>
      <c r="AH442" s="49"/>
      <c r="AI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</row>
    <row r="443" spans="20:67" x14ac:dyDescent="0.3">
      <c r="T443" s="49"/>
      <c r="V443" s="49"/>
      <c r="W443" s="49"/>
      <c r="X443" s="49"/>
      <c r="Y443" s="49"/>
      <c r="AA443" s="49"/>
      <c r="AB443" s="49"/>
      <c r="AD443" s="49"/>
      <c r="AE443" s="49"/>
      <c r="AF443" s="49"/>
      <c r="AH443" s="49"/>
      <c r="AI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</row>
    <row r="444" spans="20:67" x14ac:dyDescent="0.3">
      <c r="T444" s="49"/>
      <c r="V444" s="49"/>
      <c r="W444" s="49"/>
      <c r="X444" s="49"/>
      <c r="Y444" s="49"/>
      <c r="AA444" s="49"/>
      <c r="AB444" s="49"/>
      <c r="AD444" s="49"/>
      <c r="AE444" s="49"/>
      <c r="AF444" s="49"/>
      <c r="AH444" s="49"/>
      <c r="AI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</row>
    <row r="445" spans="20:67" x14ac:dyDescent="0.3">
      <c r="T445" s="49"/>
      <c r="V445" s="49"/>
      <c r="W445" s="49"/>
      <c r="X445" s="49"/>
      <c r="Y445" s="49"/>
      <c r="AA445" s="49"/>
      <c r="AB445" s="49"/>
      <c r="AD445" s="49"/>
      <c r="AE445" s="49"/>
      <c r="AF445" s="49"/>
      <c r="AH445" s="49"/>
      <c r="AI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</row>
    <row r="446" spans="20:67" x14ac:dyDescent="0.3">
      <c r="T446" s="49"/>
      <c r="V446" s="49"/>
      <c r="W446" s="49"/>
      <c r="X446" s="49"/>
      <c r="Y446" s="49"/>
      <c r="AA446" s="49"/>
      <c r="AB446" s="49"/>
      <c r="AD446" s="49"/>
      <c r="AE446" s="49"/>
      <c r="AF446" s="49"/>
      <c r="AH446" s="49"/>
      <c r="AI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</row>
    <row r="447" spans="20:67" x14ac:dyDescent="0.3">
      <c r="T447" s="49"/>
      <c r="V447" s="49"/>
      <c r="W447" s="49"/>
      <c r="X447" s="49"/>
      <c r="Y447" s="49"/>
      <c r="AA447" s="49"/>
      <c r="AB447" s="49"/>
      <c r="AD447" s="49"/>
      <c r="AE447" s="49"/>
      <c r="AF447" s="49"/>
      <c r="AH447" s="49"/>
      <c r="AI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</row>
    <row r="448" spans="20:67" x14ac:dyDescent="0.3">
      <c r="T448" s="49"/>
      <c r="V448" s="49"/>
      <c r="W448" s="49"/>
      <c r="X448" s="49"/>
      <c r="Y448" s="49"/>
      <c r="AA448" s="49"/>
      <c r="AB448" s="49"/>
      <c r="AD448" s="49"/>
      <c r="AE448" s="49"/>
      <c r="AF448" s="49"/>
      <c r="AH448" s="49"/>
      <c r="AI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</row>
    <row r="449" spans="20:67" x14ac:dyDescent="0.3">
      <c r="T449" s="49"/>
      <c r="V449" s="49"/>
      <c r="W449" s="49"/>
      <c r="X449" s="49"/>
      <c r="Y449" s="49"/>
      <c r="AA449" s="49"/>
      <c r="AB449" s="49"/>
      <c r="AD449" s="49"/>
      <c r="AE449" s="49"/>
      <c r="AF449" s="49"/>
      <c r="AH449" s="49"/>
      <c r="AI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</row>
    <row r="450" spans="20:67" x14ac:dyDescent="0.3">
      <c r="T450" s="49"/>
      <c r="V450" s="49"/>
      <c r="W450" s="49"/>
      <c r="X450" s="49"/>
      <c r="Y450" s="49"/>
      <c r="AA450" s="49"/>
      <c r="AB450" s="49"/>
      <c r="AD450" s="49"/>
      <c r="AE450" s="49"/>
      <c r="AF450" s="49"/>
      <c r="AH450" s="49"/>
      <c r="AI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</row>
    <row r="451" spans="20:67" x14ac:dyDescent="0.3">
      <c r="T451" s="49"/>
      <c r="V451" s="49"/>
      <c r="W451" s="49"/>
      <c r="X451" s="49"/>
      <c r="Y451" s="49"/>
      <c r="AA451" s="49"/>
      <c r="AB451" s="49"/>
      <c r="AD451" s="49"/>
      <c r="AE451" s="49"/>
      <c r="AF451" s="49"/>
      <c r="AH451" s="49"/>
      <c r="AI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</row>
    <row r="452" spans="20:67" x14ac:dyDescent="0.3">
      <c r="T452" s="49"/>
      <c r="V452" s="49"/>
      <c r="W452" s="49"/>
      <c r="X452" s="49"/>
      <c r="Y452" s="49"/>
      <c r="AA452" s="49"/>
      <c r="AB452" s="49"/>
      <c r="AD452" s="49"/>
      <c r="AE452" s="49"/>
      <c r="AF452" s="49"/>
      <c r="AH452" s="49"/>
      <c r="AI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</row>
    <row r="453" spans="20:67" x14ac:dyDescent="0.3">
      <c r="T453" s="49"/>
      <c r="V453" s="49"/>
      <c r="W453" s="49"/>
      <c r="X453" s="49"/>
      <c r="Y453" s="49"/>
      <c r="AA453" s="49"/>
      <c r="AB453" s="49"/>
      <c r="AD453" s="49"/>
      <c r="AE453" s="49"/>
      <c r="AF453" s="49"/>
      <c r="AH453" s="49"/>
      <c r="AI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</row>
    <row r="454" spans="20:67" x14ac:dyDescent="0.3">
      <c r="T454" s="49"/>
      <c r="V454" s="49"/>
      <c r="W454" s="49"/>
      <c r="X454" s="49"/>
      <c r="Y454" s="49"/>
      <c r="AA454" s="49"/>
      <c r="AB454" s="49"/>
      <c r="AD454" s="49"/>
      <c r="AE454" s="49"/>
      <c r="AF454" s="49"/>
      <c r="AH454" s="49"/>
      <c r="AI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</row>
    <row r="455" spans="20:67" x14ac:dyDescent="0.3">
      <c r="T455" s="49"/>
      <c r="V455" s="49"/>
      <c r="W455" s="49"/>
      <c r="X455" s="49"/>
      <c r="Y455" s="49"/>
      <c r="AA455" s="49"/>
      <c r="AB455" s="49"/>
      <c r="AD455" s="49"/>
      <c r="AE455" s="49"/>
      <c r="AF455" s="49"/>
      <c r="AH455" s="49"/>
      <c r="AI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</row>
    <row r="456" spans="20:67" x14ac:dyDescent="0.3">
      <c r="T456" s="49"/>
      <c r="V456" s="49"/>
      <c r="W456" s="49"/>
      <c r="X456" s="49"/>
      <c r="Y456" s="49"/>
      <c r="AA456" s="49"/>
      <c r="AB456" s="49"/>
      <c r="AD456" s="49"/>
      <c r="AE456" s="49"/>
      <c r="AF456" s="49"/>
      <c r="AH456" s="49"/>
      <c r="AI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</row>
    <row r="457" spans="20:67" x14ac:dyDescent="0.3">
      <c r="T457" s="49"/>
      <c r="V457" s="49"/>
      <c r="W457" s="49"/>
      <c r="X457" s="49"/>
      <c r="Y457" s="49"/>
      <c r="AA457" s="49"/>
      <c r="AB457" s="49"/>
      <c r="AD457" s="49"/>
      <c r="AE457" s="49"/>
      <c r="AF457" s="49"/>
      <c r="AH457" s="49"/>
      <c r="AI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</row>
    <row r="458" spans="20:67" x14ac:dyDescent="0.3">
      <c r="T458" s="49"/>
      <c r="V458" s="49"/>
      <c r="W458" s="49"/>
      <c r="X458" s="49"/>
      <c r="Y458" s="49"/>
      <c r="AA458" s="49"/>
      <c r="AB458" s="49"/>
      <c r="AD458" s="49"/>
      <c r="AE458" s="49"/>
      <c r="AF458" s="49"/>
      <c r="AH458" s="49"/>
      <c r="AI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</row>
    <row r="459" spans="20:67" x14ac:dyDescent="0.3">
      <c r="T459" s="49"/>
      <c r="V459" s="49"/>
      <c r="W459" s="49"/>
      <c r="X459" s="49"/>
      <c r="Y459" s="49"/>
      <c r="AA459" s="49"/>
      <c r="AB459" s="49"/>
      <c r="AD459" s="49"/>
      <c r="AE459" s="49"/>
      <c r="AF459" s="49"/>
      <c r="AH459" s="49"/>
      <c r="AI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</row>
    <row r="460" spans="20:67" x14ac:dyDescent="0.3">
      <c r="T460" s="49"/>
      <c r="V460" s="49"/>
      <c r="W460" s="49"/>
      <c r="X460" s="49"/>
      <c r="Y460" s="49"/>
      <c r="AA460" s="49"/>
      <c r="AB460" s="49"/>
      <c r="AD460" s="49"/>
      <c r="AE460" s="49"/>
      <c r="AF460" s="49"/>
      <c r="AH460" s="49"/>
      <c r="AI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</row>
    <row r="461" spans="20:67" x14ac:dyDescent="0.3">
      <c r="T461" s="49"/>
      <c r="V461" s="49"/>
      <c r="W461" s="49"/>
      <c r="X461" s="49"/>
      <c r="Y461" s="49"/>
      <c r="AA461" s="49"/>
      <c r="AB461" s="49"/>
      <c r="AD461" s="49"/>
      <c r="AE461" s="49"/>
      <c r="AF461" s="49"/>
      <c r="AH461" s="49"/>
      <c r="AI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</row>
    <row r="462" spans="20:67" x14ac:dyDescent="0.3">
      <c r="T462" s="49"/>
      <c r="V462" s="49"/>
      <c r="W462" s="49"/>
      <c r="X462" s="49"/>
      <c r="Y462" s="49"/>
      <c r="AA462" s="49"/>
      <c r="AB462" s="49"/>
      <c r="AD462" s="49"/>
      <c r="AE462" s="49"/>
      <c r="AF462" s="49"/>
      <c r="AH462" s="49"/>
      <c r="AI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</row>
    <row r="463" spans="20:67" x14ac:dyDescent="0.3">
      <c r="T463" s="49"/>
      <c r="V463" s="49"/>
      <c r="W463" s="49"/>
      <c r="X463" s="49"/>
      <c r="Y463" s="49"/>
      <c r="AA463" s="49"/>
      <c r="AB463" s="49"/>
      <c r="AD463" s="49"/>
      <c r="AE463" s="49"/>
      <c r="AF463" s="49"/>
      <c r="AH463" s="49"/>
      <c r="AI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</row>
    <row r="464" spans="20:67" x14ac:dyDescent="0.3">
      <c r="T464" s="49"/>
      <c r="V464" s="49"/>
      <c r="W464" s="49"/>
      <c r="X464" s="49"/>
      <c r="Y464" s="49"/>
      <c r="AA464" s="49"/>
      <c r="AB464" s="49"/>
      <c r="AD464" s="49"/>
      <c r="AE464" s="49"/>
      <c r="AF464" s="49"/>
      <c r="AH464" s="49"/>
      <c r="AI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</row>
    <row r="465" spans="20:67" x14ac:dyDescent="0.3">
      <c r="T465" s="49"/>
      <c r="V465" s="49"/>
      <c r="W465" s="49"/>
      <c r="X465" s="49"/>
      <c r="Y465" s="49"/>
      <c r="AA465" s="49"/>
      <c r="AB465" s="49"/>
      <c r="AD465" s="49"/>
      <c r="AE465" s="49"/>
      <c r="AF465" s="49"/>
      <c r="AH465" s="49"/>
      <c r="AI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</row>
    <row r="466" spans="20:67" x14ac:dyDescent="0.3">
      <c r="T466" s="49"/>
      <c r="V466" s="49"/>
      <c r="W466" s="49"/>
      <c r="X466" s="49"/>
      <c r="Y466" s="49"/>
      <c r="AA466" s="49"/>
      <c r="AB466" s="49"/>
      <c r="AD466" s="49"/>
      <c r="AE466" s="49"/>
      <c r="AF466" s="49"/>
      <c r="AH466" s="49"/>
      <c r="AI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</row>
    <row r="467" spans="20:67" x14ac:dyDescent="0.3">
      <c r="T467" s="49"/>
      <c r="V467" s="49"/>
      <c r="W467" s="49"/>
      <c r="X467" s="49"/>
      <c r="Y467" s="49"/>
      <c r="AA467" s="49"/>
      <c r="AB467" s="49"/>
      <c r="AD467" s="49"/>
      <c r="AE467" s="49"/>
      <c r="AF467" s="49"/>
      <c r="AH467" s="49"/>
      <c r="AI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</row>
    <row r="468" spans="20:67" x14ac:dyDescent="0.3">
      <c r="T468" s="49"/>
      <c r="V468" s="49"/>
      <c r="W468" s="49"/>
      <c r="X468" s="49"/>
      <c r="Y468" s="49"/>
      <c r="AA468" s="49"/>
      <c r="AB468" s="49"/>
      <c r="AD468" s="49"/>
      <c r="AE468" s="49"/>
      <c r="AF468" s="49"/>
      <c r="AH468" s="49"/>
      <c r="AI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</row>
    <row r="469" spans="20:67" x14ac:dyDescent="0.3">
      <c r="T469" s="49"/>
      <c r="V469" s="49"/>
      <c r="W469" s="49"/>
      <c r="X469" s="49"/>
      <c r="Y469" s="49"/>
      <c r="AA469" s="49"/>
      <c r="AB469" s="49"/>
      <c r="AD469" s="49"/>
      <c r="AE469" s="49"/>
      <c r="AF469" s="49"/>
      <c r="AH469" s="49"/>
      <c r="AI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</row>
    <row r="470" spans="20:67" x14ac:dyDescent="0.3">
      <c r="T470" s="49"/>
      <c r="V470" s="49"/>
      <c r="W470" s="49"/>
      <c r="X470" s="49"/>
      <c r="Y470" s="49"/>
      <c r="AA470" s="49"/>
      <c r="AB470" s="49"/>
      <c r="AD470" s="49"/>
      <c r="AE470" s="49"/>
      <c r="AF470" s="49"/>
      <c r="AH470" s="49"/>
      <c r="AI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</row>
    <row r="471" spans="20:67" x14ac:dyDescent="0.3">
      <c r="T471" s="49"/>
      <c r="V471" s="49"/>
      <c r="W471" s="49"/>
      <c r="X471" s="49"/>
      <c r="Y471" s="49"/>
      <c r="AA471" s="49"/>
      <c r="AB471" s="49"/>
      <c r="AD471" s="49"/>
      <c r="AE471" s="49"/>
      <c r="AF471" s="49"/>
      <c r="AH471" s="49"/>
      <c r="AI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</row>
    <row r="472" spans="20:67" x14ac:dyDescent="0.3">
      <c r="T472" s="49"/>
      <c r="V472" s="49"/>
      <c r="W472" s="49"/>
      <c r="X472" s="49"/>
      <c r="Y472" s="49"/>
      <c r="AA472" s="49"/>
      <c r="AB472" s="49"/>
      <c r="AD472" s="49"/>
      <c r="AE472" s="49"/>
      <c r="AF472" s="49"/>
      <c r="AH472" s="49"/>
      <c r="AI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</row>
    <row r="473" spans="20:67" x14ac:dyDescent="0.3">
      <c r="T473" s="49"/>
      <c r="V473" s="49"/>
      <c r="W473" s="49"/>
      <c r="X473" s="49"/>
      <c r="Y473" s="49"/>
      <c r="AA473" s="49"/>
      <c r="AB473" s="49"/>
      <c r="AD473" s="49"/>
      <c r="AE473" s="49"/>
      <c r="AF473" s="49"/>
      <c r="AH473" s="49"/>
      <c r="AI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</row>
    <row r="474" spans="20:67" x14ac:dyDescent="0.3">
      <c r="T474" s="49"/>
      <c r="V474" s="49"/>
      <c r="W474" s="49"/>
      <c r="X474" s="49"/>
      <c r="Y474" s="49"/>
      <c r="AA474" s="49"/>
      <c r="AB474" s="49"/>
      <c r="AD474" s="49"/>
      <c r="AE474" s="49"/>
      <c r="AF474" s="49"/>
      <c r="AH474" s="49"/>
      <c r="AI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</row>
    <row r="475" spans="20:67" x14ac:dyDescent="0.3">
      <c r="T475" s="49"/>
      <c r="V475" s="49"/>
      <c r="W475" s="49"/>
      <c r="X475" s="49"/>
      <c r="Y475" s="49"/>
      <c r="AA475" s="49"/>
      <c r="AB475" s="49"/>
      <c r="AD475" s="49"/>
      <c r="AE475" s="49"/>
      <c r="AF475" s="49"/>
      <c r="AH475" s="49"/>
      <c r="AI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</row>
    <row r="476" spans="20:67" x14ac:dyDescent="0.3">
      <c r="T476" s="49"/>
      <c r="V476" s="49"/>
      <c r="W476" s="49"/>
      <c r="X476" s="49"/>
      <c r="Y476" s="49"/>
      <c r="AA476" s="49"/>
      <c r="AB476" s="49"/>
      <c r="AD476" s="49"/>
      <c r="AE476" s="49"/>
      <c r="AF476" s="49"/>
      <c r="AH476" s="49"/>
      <c r="AI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</row>
    <row r="477" spans="20:67" x14ac:dyDescent="0.3">
      <c r="T477" s="49"/>
      <c r="V477" s="49"/>
      <c r="W477" s="49"/>
      <c r="X477" s="49"/>
      <c r="Y477" s="49"/>
      <c r="AA477" s="49"/>
      <c r="AB477" s="49"/>
      <c r="AD477" s="49"/>
      <c r="AE477" s="49"/>
      <c r="AF477" s="49"/>
      <c r="AH477" s="49"/>
      <c r="AI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</row>
    <row r="478" spans="20:67" x14ac:dyDescent="0.3">
      <c r="T478" s="49"/>
      <c r="V478" s="49"/>
      <c r="W478" s="49"/>
      <c r="X478" s="49"/>
      <c r="Y478" s="49"/>
      <c r="AA478" s="49"/>
      <c r="AB478" s="49"/>
      <c r="AD478" s="49"/>
      <c r="AE478" s="49"/>
      <c r="AF478" s="49"/>
      <c r="AH478" s="49"/>
      <c r="AI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</row>
    <row r="479" spans="20:67" x14ac:dyDescent="0.3">
      <c r="T479" s="49"/>
      <c r="V479" s="49"/>
      <c r="W479" s="49"/>
      <c r="X479" s="49"/>
      <c r="Y479" s="49"/>
      <c r="AA479" s="49"/>
      <c r="AB479" s="49"/>
      <c r="AD479" s="49"/>
      <c r="AE479" s="49"/>
      <c r="AF479" s="49"/>
      <c r="AH479" s="49"/>
      <c r="AI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</row>
    <row r="480" spans="20:67" x14ac:dyDescent="0.3">
      <c r="T480" s="49"/>
      <c r="V480" s="49"/>
      <c r="W480" s="49"/>
      <c r="X480" s="49"/>
      <c r="Y480" s="49"/>
      <c r="AA480" s="49"/>
      <c r="AB480" s="49"/>
      <c r="AD480" s="49"/>
      <c r="AE480" s="49"/>
      <c r="AF480" s="49"/>
      <c r="AH480" s="49"/>
      <c r="AI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</row>
    <row r="481" spans="20:67" x14ac:dyDescent="0.3">
      <c r="T481" s="49"/>
      <c r="V481" s="49"/>
      <c r="W481" s="49"/>
      <c r="X481" s="49"/>
      <c r="Y481" s="49"/>
      <c r="AA481" s="49"/>
      <c r="AB481" s="49"/>
      <c r="AD481" s="49"/>
      <c r="AE481" s="49"/>
      <c r="AF481" s="49"/>
      <c r="AH481" s="49"/>
      <c r="AI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</row>
    <row r="482" spans="20:67" x14ac:dyDescent="0.3">
      <c r="T482" s="49"/>
      <c r="V482" s="49"/>
      <c r="W482" s="49"/>
      <c r="X482" s="49"/>
      <c r="Y482" s="49"/>
      <c r="AA482" s="49"/>
      <c r="AB482" s="49"/>
      <c r="AD482" s="49"/>
      <c r="AE482" s="49"/>
      <c r="AF482" s="49"/>
      <c r="AH482" s="49"/>
      <c r="AI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</row>
    <row r="483" spans="20:67" x14ac:dyDescent="0.3">
      <c r="T483" s="49"/>
      <c r="V483" s="49"/>
      <c r="W483" s="49"/>
      <c r="X483" s="49"/>
      <c r="Y483" s="49"/>
      <c r="AA483" s="49"/>
      <c r="AB483" s="49"/>
      <c r="AD483" s="49"/>
      <c r="AE483" s="49"/>
      <c r="AF483" s="49"/>
      <c r="AH483" s="49"/>
      <c r="AI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</row>
    <row r="484" spans="20:67" x14ac:dyDescent="0.3">
      <c r="T484" s="49"/>
      <c r="V484" s="49"/>
      <c r="W484" s="49"/>
      <c r="X484" s="49"/>
      <c r="Y484" s="49"/>
      <c r="AA484" s="49"/>
      <c r="AB484" s="49"/>
      <c r="AD484" s="49"/>
      <c r="AE484" s="49"/>
      <c r="AF484" s="49"/>
      <c r="AH484" s="49"/>
      <c r="AI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</row>
    <row r="485" spans="20:67" x14ac:dyDescent="0.3">
      <c r="T485" s="49"/>
      <c r="V485" s="49"/>
      <c r="W485" s="49"/>
      <c r="X485" s="49"/>
      <c r="Y485" s="49"/>
      <c r="AA485" s="49"/>
      <c r="AB485" s="49"/>
      <c r="AD485" s="49"/>
      <c r="AE485" s="49"/>
      <c r="AF485" s="49"/>
      <c r="AH485" s="49"/>
      <c r="AI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</row>
    <row r="486" spans="20:67" x14ac:dyDescent="0.3">
      <c r="T486" s="49"/>
      <c r="V486" s="49"/>
      <c r="W486" s="49"/>
      <c r="X486" s="49"/>
      <c r="Y486" s="49"/>
      <c r="AA486" s="49"/>
      <c r="AB486" s="49"/>
      <c r="AD486" s="49"/>
      <c r="AE486" s="49"/>
      <c r="AF486" s="49"/>
      <c r="AH486" s="49"/>
      <c r="AI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</row>
    <row r="487" spans="20:67" x14ac:dyDescent="0.3">
      <c r="T487" s="49"/>
      <c r="V487" s="49"/>
      <c r="W487" s="49"/>
      <c r="X487" s="49"/>
      <c r="Y487" s="49"/>
      <c r="AA487" s="49"/>
      <c r="AB487" s="49"/>
      <c r="AD487" s="49"/>
      <c r="AE487" s="49"/>
      <c r="AF487" s="49"/>
      <c r="AH487" s="49"/>
      <c r="AI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</row>
    <row r="488" spans="20:67" x14ac:dyDescent="0.3">
      <c r="T488" s="49"/>
      <c r="V488" s="49"/>
      <c r="W488" s="49"/>
      <c r="X488" s="49"/>
      <c r="Y488" s="49"/>
      <c r="AA488" s="49"/>
      <c r="AB488" s="49"/>
      <c r="AD488" s="49"/>
      <c r="AE488" s="49"/>
      <c r="AF488" s="49"/>
      <c r="AH488" s="49"/>
      <c r="AI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</row>
    <row r="489" spans="20:67" x14ac:dyDescent="0.3">
      <c r="T489" s="49"/>
      <c r="V489" s="49"/>
      <c r="W489" s="49"/>
      <c r="X489" s="49"/>
      <c r="Y489" s="49"/>
      <c r="AA489" s="49"/>
      <c r="AB489" s="49"/>
      <c r="AD489" s="49"/>
      <c r="AE489" s="49"/>
      <c r="AF489" s="49"/>
      <c r="AH489" s="49"/>
      <c r="AI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</row>
    <row r="490" spans="20:67" x14ac:dyDescent="0.3">
      <c r="T490" s="49"/>
      <c r="V490" s="49"/>
      <c r="W490" s="49"/>
      <c r="X490" s="49"/>
      <c r="Y490" s="49"/>
      <c r="AA490" s="49"/>
      <c r="AB490" s="49"/>
      <c r="AD490" s="49"/>
      <c r="AE490" s="49"/>
      <c r="AF490" s="49"/>
      <c r="AH490" s="49"/>
      <c r="AI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</row>
    <row r="491" spans="20:67" x14ac:dyDescent="0.3">
      <c r="T491" s="49"/>
      <c r="V491" s="49"/>
      <c r="W491" s="49"/>
      <c r="X491" s="49"/>
      <c r="Y491" s="49"/>
      <c r="AA491" s="49"/>
      <c r="AB491" s="49"/>
      <c r="AD491" s="49"/>
      <c r="AE491" s="49"/>
      <c r="AF491" s="49"/>
      <c r="AH491" s="49"/>
      <c r="AI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</row>
    <row r="492" spans="20:67" x14ac:dyDescent="0.3">
      <c r="T492" s="49"/>
      <c r="V492" s="49"/>
      <c r="W492" s="49"/>
      <c r="X492" s="49"/>
      <c r="Y492" s="49"/>
      <c r="AA492" s="49"/>
      <c r="AB492" s="49"/>
      <c r="AD492" s="49"/>
      <c r="AE492" s="49"/>
      <c r="AF492" s="49"/>
      <c r="AH492" s="49"/>
      <c r="AI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</row>
    <row r="493" spans="20:67" x14ac:dyDescent="0.3">
      <c r="T493" s="49"/>
      <c r="V493" s="49"/>
      <c r="W493" s="49"/>
      <c r="X493" s="49"/>
      <c r="Y493" s="49"/>
      <c r="AA493" s="49"/>
      <c r="AB493" s="49"/>
      <c r="AD493" s="49"/>
      <c r="AE493" s="49"/>
      <c r="AF493" s="49"/>
      <c r="AH493" s="49"/>
      <c r="AI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</row>
    <row r="494" spans="20:67" x14ac:dyDescent="0.3">
      <c r="T494" s="49"/>
      <c r="V494" s="49"/>
      <c r="W494" s="49"/>
      <c r="X494" s="49"/>
      <c r="Y494" s="49"/>
      <c r="AA494" s="49"/>
      <c r="AB494" s="49"/>
      <c r="AD494" s="49"/>
      <c r="AE494" s="49"/>
      <c r="AF494" s="49"/>
      <c r="AH494" s="49"/>
      <c r="AI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</row>
    <row r="495" spans="20:67" x14ac:dyDescent="0.3">
      <c r="T495" s="49"/>
      <c r="V495" s="49"/>
      <c r="W495" s="49"/>
      <c r="X495" s="49"/>
      <c r="Y495" s="49"/>
      <c r="AA495" s="49"/>
      <c r="AB495" s="49"/>
      <c r="AD495" s="49"/>
      <c r="AE495" s="49"/>
      <c r="AF495" s="49"/>
      <c r="AH495" s="49"/>
      <c r="AI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</row>
    <row r="496" spans="20:67" x14ac:dyDescent="0.3">
      <c r="T496" s="49"/>
      <c r="V496" s="49"/>
      <c r="W496" s="49"/>
      <c r="X496" s="49"/>
      <c r="Y496" s="49"/>
      <c r="AA496" s="49"/>
      <c r="AB496" s="49"/>
      <c r="AD496" s="49"/>
      <c r="AE496" s="49"/>
      <c r="AF496" s="49"/>
      <c r="AH496" s="49"/>
      <c r="AI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</row>
    <row r="497" spans="20:67" x14ac:dyDescent="0.3">
      <c r="T497" s="49"/>
      <c r="V497" s="49"/>
      <c r="W497" s="49"/>
      <c r="X497" s="49"/>
      <c r="Y497" s="49"/>
      <c r="AA497" s="49"/>
      <c r="AB497" s="49"/>
      <c r="AD497" s="49"/>
      <c r="AE497" s="49"/>
      <c r="AF497" s="49"/>
      <c r="AH497" s="49"/>
      <c r="AI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</row>
    <row r="498" spans="20:67" x14ac:dyDescent="0.3">
      <c r="T498" s="49"/>
      <c r="V498" s="49"/>
      <c r="W498" s="49"/>
      <c r="X498" s="49"/>
      <c r="Y498" s="49"/>
      <c r="AA498" s="49"/>
      <c r="AB498" s="49"/>
      <c r="AD498" s="49"/>
      <c r="AE498" s="49"/>
      <c r="AF498" s="49"/>
      <c r="AH498" s="49"/>
      <c r="AI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</row>
    <row r="499" spans="20:67" x14ac:dyDescent="0.3">
      <c r="T499" s="49"/>
      <c r="V499" s="49"/>
      <c r="W499" s="49"/>
      <c r="X499" s="49"/>
      <c r="Y499" s="49"/>
      <c r="AA499" s="49"/>
      <c r="AB499" s="49"/>
      <c r="AD499" s="49"/>
      <c r="AE499" s="49"/>
      <c r="AF499" s="49"/>
      <c r="AH499" s="49"/>
      <c r="AI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</row>
    <row r="500" spans="20:67" x14ac:dyDescent="0.3">
      <c r="T500" s="49"/>
      <c r="V500" s="49"/>
      <c r="W500" s="49"/>
      <c r="X500" s="49"/>
      <c r="Y500" s="49"/>
      <c r="AA500" s="49"/>
      <c r="AB500" s="49"/>
      <c r="AD500" s="49"/>
      <c r="AE500" s="49"/>
      <c r="AF500" s="49"/>
      <c r="AH500" s="49"/>
      <c r="AI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</row>
    <row r="501" spans="20:67" x14ac:dyDescent="0.3">
      <c r="T501" s="49"/>
      <c r="V501" s="49"/>
      <c r="W501" s="49"/>
      <c r="X501" s="49"/>
      <c r="Y501" s="49"/>
      <c r="AA501" s="49"/>
      <c r="AB501" s="49"/>
      <c r="AD501" s="49"/>
      <c r="AE501" s="49"/>
      <c r="AF501" s="49"/>
      <c r="AH501" s="49"/>
      <c r="AI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</row>
    <row r="502" spans="20:67" x14ac:dyDescent="0.3">
      <c r="T502" s="49"/>
      <c r="V502" s="49"/>
      <c r="W502" s="49"/>
      <c r="X502" s="49"/>
      <c r="Y502" s="49"/>
      <c r="AA502" s="49"/>
      <c r="AB502" s="49"/>
      <c r="AD502" s="49"/>
      <c r="AE502" s="49"/>
      <c r="AF502" s="49"/>
      <c r="AH502" s="49"/>
      <c r="AI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</row>
    <row r="503" spans="20:67" x14ac:dyDescent="0.3">
      <c r="T503" s="49"/>
      <c r="V503" s="49"/>
      <c r="W503" s="49"/>
      <c r="X503" s="49"/>
      <c r="Y503" s="49"/>
      <c r="AA503" s="49"/>
      <c r="AB503" s="49"/>
      <c r="AD503" s="49"/>
      <c r="AE503" s="49"/>
      <c r="AF503" s="49"/>
      <c r="AH503" s="49"/>
      <c r="AI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</row>
    <row r="504" spans="20:67" x14ac:dyDescent="0.3">
      <c r="T504" s="49"/>
      <c r="V504" s="49"/>
      <c r="W504" s="49"/>
      <c r="X504" s="49"/>
      <c r="Y504" s="49"/>
      <c r="AA504" s="49"/>
      <c r="AB504" s="49"/>
      <c r="AD504" s="49"/>
      <c r="AE504" s="49"/>
      <c r="AF504" s="49"/>
      <c r="AH504" s="49"/>
      <c r="AI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</row>
    <row r="505" spans="20:67" x14ac:dyDescent="0.3">
      <c r="T505" s="49"/>
      <c r="V505" s="49"/>
      <c r="W505" s="49"/>
      <c r="X505" s="49"/>
      <c r="Y505" s="49"/>
      <c r="AA505" s="49"/>
      <c r="AB505" s="49"/>
      <c r="AD505" s="49"/>
      <c r="AE505" s="49"/>
      <c r="AF505" s="49"/>
      <c r="AH505" s="49"/>
      <c r="AI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</row>
    <row r="506" spans="20:67" x14ac:dyDescent="0.3">
      <c r="T506" s="49"/>
      <c r="V506" s="49"/>
      <c r="W506" s="49"/>
      <c r="X506" s="49"/>
      <c r="Y506" s="49"/>
      <c r="AA506" s="49"/>
      <c r="AB506" s="49"/>
      <c r="AD506" s="49"/>
      <c r="AE506" s="49"/>
      <c r="AF506" s="49"/>
      <c r="AH506" s="49"/>
      <c r="AI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</row>
    <row r="507" spans="20:67" x14ac:dyDescent="0.3">
      <c r="T507" s="49"/>
      <c r="V507" s="49"/>
      <c r="W507" s="49"/>
      <c r="X507" s="49"/>
      <c r="Y507" s="49"/>
      <c r="AA507" s="49"/>
      <c r="AB507" s="49"/>
      <c r="AD507" s="49"/>
      <c r="AE507" s="49"/>
      <c r="AF507" s="49"/>
      <c r="AH507" s="49"/>
      <c r="AI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</row>
    <row r="508" spans="20:67" x14ac:dyDescent="0.3">
      <c r="T508" s="49"/>
      <c r="V508" s="49"/>
      <c r="W508" s="49"/>
      <c r="X508" s="49"/>
      <c r="Y508" s="49"/>
      <c r="AA508" s="49"/>
      <c r="AB508" s="49"/>
      <c r="AD508" s="49"/>
      <c r="AE508" s="49"/>
      <c r="AF508" s="49"/>
      <c r="AH508" s="49"/>
      <c r="AI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</row>
    <row r="509" spans="20:67" x14ac:dyDescent="0.3">
      <c r="T509" s="49"/>
      <c r="V509" s="49"/>
      <c r="W509" s="49"/>
      <c r="X509" s="49"/>
      <c r="Y509" s="49"/>
      <c r="AA509" s="49"/>
      <c r="AB509" s="49"/>
      <c r="AD509" s="49"/>
      <c r="AE509" s="49"/>
      <c r="AF509" s="49"/>
      <c r="AH509" s="49"/>
      <c r="AI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</row>
    <row r="510" spans="20:67" x14ac:dyDescent="0.3">
      <c r="T510" s="49"/>
      <c r="V510" s="49"/>
      <c r="W510" s="49"/>
      <c r="X510" s="49"/>
      <c r="Y510" s="49"/>
      <c r="AA510" s="49"/>
      <c r="AB510" s="49"/>
      <c r="AD510" s="49"/>
      <c r="AE510" s="49"/>
      <c r="AF510" s="49"/>
      <c r="AH510" s="49"/>
      <c r="AI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</row>
    <row r="511" spans="20:67" x14ac:dyDescent="0.3">
      <c r="T511" s="49"/>
      <c r="V511" s="49"/>
      <c r="W511" s="49"/>
      <c r="X511" s="49"/>
      <c r="Y511" s="49"/>
      <c r="AA511" s="49"/>
      <c r="AB511" s="49"/>
      <c r="AD511" s="49"/>
      <c r="AE511" s="49"/>
      <c r="AF511" s="49"/>
      <c r="AH511" s="49"/>
      <c r="AI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</row>
    <row r="512" spans="20:67" x14ac:dyDescent="0.3">
      <c r="T512" s="49"/>
      <c r="V512" s="49"/>
      <c r="W512" s="49"/>
      <c r="X512" s="49"/>
      <c r="Y512" s="49"/>
      <c r="AA512" s="49"/>
      <c r="AB512" s="49"/>
      <c r="AD512" s="49"/>
      <c r="AE512" s="49"/>
      <c r="AF512" s="49"/>
      <c r="AH512" s="49"/>
      <c r="AI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</row>
    <row r="513" spans="20:67" x14ac:dyDescent="0.3">
      <c r="T513" s="49"/>
      <c r="V513" s="49"/>
      <c r="W513" s="49"/>
      <c r="X513" s="49"/>
      <c r="Y513" s="49"/>
      <c r="AA513" s="49"/>
      <c r="AB513" s="49"/>
      <c r="AD513" s="49"/>
      <c r="AE513" s="49"/>
      <c r="AF513" s="49"/>
      <c r="AH513" s="49"/>
      <c r="AI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</row>
    <row r="514" spans="20:67" x14ac:dyDescent="0.3">
      <c r="T514" s="49"/>
      <c r="V514" s="49"/>
      <c r="W514" s="49"/>
      <c r="X514" s="49"/>
      <c r="Y514" s="49"/>
      <c r="AA514" s="49"/>
      <c r="AB514" s="49"/>
      <c r="AD514" s="49"/>
      <c r="AE514" s="49"/>
      <c r="AF514" s="49"/>
      <c r="AH514" s="49"/>
      <c r="AI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</row>
    <row r="515" spans="20:67" x14ac:dyDescent="0.3">
      <c r="T515" s="49"/>
      <c r="V515" s="49"/>
      <c r="W515" s="49"/>
      <c r="X515" s="49"/>
      <c r="Y515" s="49"/>
      <c r="AA515" s="49"/>
      <c r="AB515" s="49"/>
      <c r="AD515" s="49"/>
      <c r="AE515" s="49"/>
      <c r="AF515" s="49"/>
      <c r="AH515" s="49"/>
      <c r="AI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</row>
    <row r="516" spans="20:67" x14ac:dyDescent="0.3">
      <c r="T516" s="49"/>
      <c r="V516" s="49"/>
      <c r="W516" s="49"/>
      <c r="X516" s="49"/>
      <c r="Y516" s="49"/>
      <c r="AA516" s="49"/>
      <c r="AB516" s="49"/>
      <c r="AD516" s="49"/>
      <c r="AE516" s="49"/>
      <c r="AF516" s="49"/>
      <c r="AH516" s="49"/>
      <c r="AI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</row>
    <row r="517" spans="20:67" x14ac:dyDescent="0.3">
      <c r="T517" s="49"/>
      <c r="V517" s="49"/>
      <c r="W517" s="49"/>
      <c r="X517" s="49"/>
      <c r="Y517" s="49"/>
      <c r="AA517" s="49"/>
      <c r="AB517" s="49"/>
      <c r="AD517" s="49"/>
      <c r="AE517" s="49"/>
      <c r="AF517" s="49"/>
      <c r="AH517" s="49"/>
      <c r="AI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</row>
    <row r="518" spans="20:67" x14ac:dyDescent="0.3">
      <c r="T518" s="49"/>
      <c r="V518" s="49"/>
      <c r="W518" s="49"/>
      <c r="X518" s="49"/>
      <c r="Y518" s="49"/>
      <c r="AA518" s="49"/>
      <c r="AB518" s="49"/>
      <c r="AD518" s="49"/>
      <c r="AE518" s="49"/>
      <c r="AF518" s="49"/>
      <c r="AH518" s="49"/>
      <c r="AI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</row>
    <row r="519" spans="20:67" x14ac:dyDescent="0.3">
      <c r="T519" s="49"/>
      <c r="V519" s="49"/>
      <c r="W519" s="49"/>
      <c r="X519" s="49"/>
      <c r="Y519" s="49"/>
      <c r="AA519" s="49"/>
      <c r="AB519" s="49"/>
      <c r="AD519" s="49"/>
      <c r="AE519" s="49"/>
      <c r="AF519" s="49"/>
      <c r="AH519" s="49"/>
      <c r="AI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</row>
    <row r="520" spans="20:67" x14ac:dyDescent="0.3">
      <c r="T520" s="49"/>
      <c r="V520" s="49"/>
      <c r="W520" s="49"/>
      <c r="X520" s="49"/>
      <c r="Y520" s="49"/>
      <c r="AA520" s="49"/>
      <c r="AB520" s="49"/>
      <c r="AD520" s="49"/>
      <c r="AE520" s="49"/>
      <c r="AF520" s="49"/>
      <c r="AH520" s="49"/>
      <c r="AI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</row>
    <row r="521" spans="20:67" x14ac:dyDescent="0.3">
      <c r="T521" s="49"/>
      <c r="V521" s="49"/>
      <c r="W521" s="49"/>
      <c r="X521" s="49"/>
      <c r="Y521" s="49"/>
      <c r="AA521" s="49"/>
      <c r="AB521" s="49"/>
      <c r="AD521" s="49"/>
      <c r="AE521" s="49"/>
      <c r="AF521" s="49"/>
      <c r="AH521" s="49"/>
      <c r="AI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</row>
    <row r="522" spans="20:67" x14ac:dyDescent="0.3">
      <c r="T522" s="49"/>
      <c r="V522" s="49"/>
      <c r="W522" s="49"/>
      <c r="X522" s="49"/>
      <c r="Y522" s="49"/>
      <c r="AA522" s="49"/>
      <c r="AB522" s="49"/>
      <c r="AD522" s="49"/>
      <c r="AE522" s="49"/>
      <c r="AF522" s="49"/>
      <c r="AH522" s="49"/>
      <c r="AI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</row>
    <row r="523" spans="20:67" x14ac:dyDescent="0.3">
      <c r="T523" s="49"/>
      <c r="V523" s="49"/>
      <c r="W523" s="49"/>
      <c r="X523" s="49"/>
      <c r="Y523" s="49"/>
      <c r="AA523" s="49"/>
      <c r="AB523" s="49"/>
      <c r="AD523" s="49"/>
      <c r="AE523" s="49"/>
      <c r="AF523" s="49"/>
      <c r="AH523" s="49"/>
      <c r="AI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</row>
    <row r="524" spans="20:67" x14ac:dyDescent="0.3">
      <c r="T524" s="49"/>
      <c r="V524" s="49"/>
      <c r="W524" s="49"/>
      <c r="X524" s="49"/>
      <c r="Y524" s="49"/>
      <c r="AA524" s="49"/>
      <c r="AB524" s="49"/>
      <c r="AD524" s="49"/>
      <c r="AE524" s="49"/>
      <c r="AF524" s="49"/>
      <c r="AH524" s="49"/>
      <c r="AI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</row>
    <row r="525" spans="20:67" x14ac:dyDescent="0.3">
      <c r="T525" s="49"/>
      <c r="V525" s="49"/>
      <c r="W525" s="49"/>
      <c r="X525" s="49"/>
      <c r="Y525" s="49"/>
      <c r="AA525" s="49"/>
      <c r="AB525" s="49"/>
      <c r="AD525" s="49"/>
      <c r="AE525" s="49"/>
      <c r="AF525" s="49"/>
      <c r="AH525" s="49"/>
      <c r="AI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</row>
    <row r="526" spans="20:67" x14ac:dyDescent="0.3">
      <c r="T526" s="49"/>
      <c r="V526" s="49"/>
      <c r="W526" s="49"/>
      <c r="X526" s="49"/>
      <c r="Y526" s="49"/>
      <c r="AA526" s="49"/>
      <c r="AB526" s="49"/>
      <c r="AD526" s="49"/>
      <c r="AE526" s="49"/>
      <c r="AF526" s="49"/>
      <c r="AH526" s="49"/>
      <c r="AI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</row>
    <row r="527" spans="20:67" x14ac:dyDescent="0.3">
      <c r="T527" s="49"/>
      <c r="V527" s="49"/>
      <c r="W527" s="49"/>
      <c r="X527" s="49"/>
      <c r="Y527" s="49"/>
      <c r="AA527" s="49"/>
      <c r="AB527" s="49"/>
      <c r="AD527" s="49"/>
      <c r="AE527" s="49"/>
      <c r="AF527" s="49"/>
      <c r="AH527" s="49"/>
      <c r="AI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</row>
    <row r="528" spans="20:67" x14ac:dyDescent="0.3">
      <c r="T528" s="49"/>
      <c r="V528" s="49"/>
      <c r="W528" s="49"/>
      <c r="X528" s="49"/>
      <c r="Y528" s="49"/>
      <c r="AA528" s="49"/>
      <c r="AB528" s="49"/>
      <c r="AD528" s="49"/>
      <c r="AE528" s="49"/>
      <c r="AF528" s="49"/>
      <c r="AH528" s="49"/>
      <c r="AI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</row>
    <row r="529" spans="20:67" x14ac:dyDescent="0.3">
      <c r="T529" s="49"/>
      <c r="V529" s="49"/>
      <c r="W529" s="49"/>
      <c r="X529" s="49"/>
      <c r="Y529" s="49"/>
      <c r="AA529" s="49"/>
      <c r="AB529" s="49"/>
      <c r="AD529" s="49"/>
      <c r="AE529" s="49"/>
      <c r="AF529" s="49"/>
      <c r="AH529" s="49"/>
      <c r="AI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</row>
    <row r="530" spans="20:67" x14ac:dyDescent="0.3">
      <c r="T530" s="49"/>
      <c r="V530" s="49"/>
      <c r="W530" s="49"/>
      <c r="X530" s="49"/>
      <c r="Y530" s="49"/>
      <c r="AA530" s="49"/>
      <c r="AB530" s="49"/>
      <c r="AD530" s="49"/>
      <c r="AE530" s="49"/>
      <c r="AF530" s="49"/>
      <c r="AH530" s="49"/>
      <c r="AI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</row>
    <row r="531" spans="20:67" x14ac:dyDescent="0.3">
      <c r="T531" s="49"/>
      <c r="V531" s="49"/>
      <c r="W531" s="49"/>
      <c r="X531" s="49"/>
      <c r="Y531" s="49"/>
      <c r="AA531" s="49"/>
      <c r="AB531" s="49"/>
      <c r="AD531" s="49"/>
      <c r="AE531" s="49"/>
      <c r="AF531" s="49"/>
      <c r="AH531" s="49"/>
      <c r="AI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</row>
    <row r="532" spans="20:67" x14ac:dyDescent="0.3">
      <c r="T532" s="49"/>
      <c r="V532" s="49"/>
      <c r="W532" s="49"/>
      <c r="X532" s="49"/>
      <c r="Y532" s="49"/>
      <c r="AA532" s="49"/>
      <c r="AB532" s="49"/>
      <c r="AD532" s="49"/>
      <c r="AE532" s="49"/>
      <c r="AF532" s="49"/>
      <c r="AH532" s="49"/>
      <c r="AI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</row>
    <row r="533" spans="20:67" x14ac:dyDescent="0.3">
      <c r="T533" s="49"/>
      <c r="V533" s="49"/>
      <c r="W533" s="49"/>
      <c r="X533" s="49"/>
      <c r="Y533" s="49"/>
      <c r="AA533" s="49"/>
      <c r="AB533" s="49"/>
      <c r="AD533" s="49"/>
      <c r="AE533" s="49"/>
      <c r="AF533" s="49"/>
      <c r="AH533" s="49"/>
      <c r="AI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</row>
    <row r="534" spans="20:67" x14ac:dyDescent="0.3">
      <c r="T534" s="49"/>
      <c r="V534" s="49"/>
      <c r="W534" s="49"/>
      <c r="X534" s="49"/>
      <c r="Y534" s="49"/>
      <c r="AA534" s="49"/>
      <c r="AB534" s="49"/>
      <c r="AD534" s="49"/>
      <c r="AE534" s="49"/>
      <c r="AF534" s="49"/>
      <c r="AH534" s="49"/>
      <c r="AI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</row>
    <row r="535" spans="20:67" x14ac:dyDescent="0.3">
      <c r="T535" s="49"/>
      <c r="V535" s="49"/>
      <c r="W535" s="49"/>
      <c r="X535" s="49"/>
      <c r="Y535" s="49"/>
      <c r="AA535" s="49"/>
      <c r="AB535" s="49"/>
      <c r="AD535" s="49"/>
      <c r="AE535" s="49"/>
      <c r="AF535" s="49"/>
      <c r="AH535" s="49"/>
      <c r="AI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</row>
    <row r="536" spans="20:67" x14ac:dyDescent="0.3">
      <c r="T536" s="49"/>
      <c r="V536" s="49"/>
      <c r="W536" s="49"/>
      <c r="X536" s="49"/>
      <c r="Y536" s="49"/>
      <c r="AA536" s="49"/>
      <c r="AB536" s="49"/>
      <c r="AD536" s="49"/>
      <c r="AE536" s="49"/>
      <c r="AF536" s="49"/>
      <c r="AH536" s="49"/>
      <c r="AI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</row>
    <row r="537" spans="20:67" x14ac:dyDescent="0.3">
      <c r="T537" s="49"/>
      <c r="V537" s="49"/>
      <c r="W537" s="49"/>
      <c r="X537" s="49"/>
      <c r="Y537" s="49"/>
      <c r="AA537" s="49"/>
      <c r="AB537" s="49"/>
      <c r="AD537" s="49"/>
      <c r="AE537" s="49"/>
      <c r="AF537" s="49"/>
      <c r="AH537" s="49"/>
      <c r="AI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</row>
    <row r="538" spans="20:67" x14ac:dyDescent="0.3">
      <c r="T538" s="49"/>
      <c r="V538" s="49"/>
      <c r="W538" s="49"/>
      <c r="X538" s="49"/>
      <c r="Y538" s="49"/>
      <c r="AA538" s="49"/>
      <c r="AB538" s="49"/>
      <c r="AD538" s="49"/>
      <c r="AE538" s="49"/>
      <c r="AF538" s="49"/>
      <c r="AH538" s="49"/>
      <c r="AI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</row>
    <row r="539" spans="20:67" x14ac:dyDescent="0.3">
      <c r="T539" s="49"/>
      <c r="V539" s="49"/>
      <c r="W539" s="49"/>
      <c r="X539" s="49"/>
      <c r="Y539" s="49"/>
      <c r="AA539" s="49"/>
      <c r="AB539" s="49"/>
      <c r="AD539" s="49"/>
      <c r="AE539" s="49"/>
      <c r="AF539" s="49"/>
      <c r="AH539" s="49"/>
      <c r="AI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</row>
    <row r="540" spans="20:67" x14ac:dyDescent="0.3">
      <c r="T540" s="49"/>
      <c r="V540" s="49"/>
      <c r="W540" s="49"/>
      <c r="X540" s="49"/>
      <c r="Y540" s="49"/>
      <c r="AA540" s="49"/>
      <c r="AB540" s="49"/>
      <c r="AD540" s="49"/>
      <c r="AE540" s="49"/>
      <c r="AF540" s="49"/>
      <c r="AH540" s="49"/>
      <c r="AI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</row>
    <row r="541" spans="20:67" x14ac:dyDescent="0.3">
      <c r="T541" s="49"/>
      <c r="V541" s="49"/>
      <c r="W541" s="49"/>
      <c r="X541" s="49"/>
      <c r="Y541" s="49"/>
      <c r="AA541" s="49"/>
      <c r="AB541" s="49"/>
      <c r="AD541" s="49"/>
      <c r="AE541" s="49"/>
      <c r="AF541" s="49"/>
      <c r="AH541" s="49"/>
      <c r="AI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</row>
    <row r="542" spans="20:67" x14ac:dyDescent="0.3">
      <c r="T542" s="49"/>
      <c r="V542" s="49"/>
      <c r="W542" s="49"/>
      <c r="X542" s="49"/>
      <c r="Y542" s="49"/>
      <c r="AA542" s="49"/>
      <c r="AB542" s="49"/>
      <c r="AD542" s="49"/>
      <c r="AE542" s="49"/>
      <c r="AF542" s="49"/>
      <c r="AH542" s="49"/>
      <c r="AI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</row>
    <row r="543" spans="20:67" x14ac:dyDescent="0.3">
      <c r="T543" s="49"/>
      <c r="V543" s="49"/>
      <c r="W543" s="49"/>
      <c r="X543" s="49"/>
      <c r="Y543" s="49"/>
      <c r="AA543" s="49"/>
      <c r="AB543" s="49"/>
      <c r="AD543" s="49"/>
      <c r="AE543" s="49"/>
      <c r="AF543" s="49"/>
      <c r="AH543" s="49"/>
      <c r="AI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</row>
    <row r="544" spans="20:67" x14ac:dyDescent="0.3">
      <c r="T544" s="49"/>
      <c r="V544" s="49"/>
      <c r="W544" s="49"/>
      <c r="X544" s="49"/>
      <c r="Y544" s="49"/>
      <c r="AA544" s="49"/>
      <c r="AB544" s="49"/>
      <c r="AD544" s="49"/>
      <c r="AE544" s="49"/>
      <c r="AF544" s="49"/>
      <c r="AH544" s="49"/>
      <c r="AI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</row>
    <row r="545" spans="20:67" x14ac:dyDescent="0.3">
      <c r="T545" s="49"/>
      <c r="V545" s="49"/>
      <c r="W545" s="49"/>
      <c r="X545" s="49"/>
      <c r="Y545" s="49"/>
      <c r="AA545" s="49"/>
      <c r="AB545" s="49"/>
      <c r="AD545" s="49"/>
      <c r="AE545" s="49"/>
      <c r="AF545" s="49"/>
      <c r="AH545" s="49"/>
      <c r="AI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</row>
    <row r="546" spans="20:67" x14ac:dyDescent="0.3">
      <c r="T546" s="49"/>
      <c r="V546" s="49"/>
      <c r="W546" s="49"/>
      <c r="X546" s="49"/>
      <c r="Y546" s="49"/>
      <c r="AA546" s="49"/>
      <c r="AB546" s="49"/>
      <c r="AD546" s="49"/>
      <c r="AE546" s="49"/>
      <c r="AF546" s="49"/>
      <c r="AH546" s="49"/>
      <c r="AI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</row>
    <row r="547" spans="20:67" x14ac:dyDescent="0.3">
      <c r="T547" s="49"/>
      <c r="V547" s="49"/>
      <c r="W547" s="49"/>
      <c r="X547" s="49"/>
      <c r="Y547" s="49"/>
      <c r="AA547" s="49"/>
      <c r="AB547" s="49"/>
      <c r="AD547" s="49"/>
      <c r="AE547" s="49"/>
      <c r="AF547" s="49"/>
      <c r="AH547" s="49"/>
      <c r="AI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</row>
    <row r="548" spans="20:67" x14ac:dyDescent="0.3">
      <c r="T548" s="49"/>
      <c r="V548" s="49"/>
      <c r="W548" s="49"/>
      <c r="X548" s="49"/>
      <c r="Y548" s="49"/>
      <c r="AA548" s="49"/>
      <c r="AB548" s="49"/>
      <c r="AD548" s="49"/>
      <c r="AE548" s="49"/>
      <c r="AF548" s="49"/>
      <c r="AH548" s="49"/>
      <c r="AI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</row>
    <row r="549" spans="20:67" x14ac:dyDescent="0.3">
      <c r="T549" s="49"/>
      <c r="V549" s="49"/>
      <c r="W549" s="49"/>
      <c r="X549" s="49"/>
      <c r="Y549" s="49"/>
      <c r="AA549" s="49"/>
      <c r="AB549" s="49"/>
      <c r="AD549" s="49"/>
      <c r="AE549" s="49"/>
      <c r="AF549" s="49"/>
      <c r="AH549" s="49"/>
      <c r="AI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</row>
    <row r="550" spans="20:67" x14ac:dyDescent="0.3">
      <c r="T550" s="49"/>
      <c r="V550" s="49"/>
      <c r="W550" s="49"/>
      <c r="X550" s="49"/>
      <c r="Y550" s="49"/>
      <c r="AA550" s="49"/>
      <c r="AB550" s="49"/>
      <c r="AD550" s="49"/>
      <c r="AE550" s="49"/>
      <c r="AF550" s="49"/>
      <c r="AH550" s="49"/>
      <c r="AI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</row>
    <row r="551" spans="20:67" x14ac:dyDescent="0.3">
      <c r="T551" s="49"/>
      <c r="V551" s="49"/>
      <c r="W551" s="49"/>
      <c r="X551" s="49"/>
      <c r="Y551" s="49"/>
      <c r="AA551" s="49"/>
      <c r="AB551" s="49"/>
      <c r="AD551" s="49"/>
      <c r="AE551" s="49"/>
      <c r="AF551" s="49"/>
      <c r="AH551" s="49"/>
      <c r="AI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</row>
    <row r="552" spans="20:67" x14ac:dyDescent="0.3">
      <c r="T552" s="49"/>
      <c r="V552" s="49"/>
      <c r="W552" s="49"/>
      <c r="X552" s="49"/>
      <c r="Y552" s="49"/>
      <c r="AA552" s="49"/>
      <c r="AB552" s="49"/>
      <c r="AD552" s="49"/>
      <c r="AE552" s="49"/>
      <c r="AF552" s="49"/>
      <c r="AH552" s="49"/>
      <c r="AI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</row>
    <row r="553" spans="20:67" x14ac:dyDescent="0.3">
      <c r="T553" s="49"/>
      <c r="V553" s="49"/>
      <c r="W553" s="49"/>
      <c r="X553" s="49"/>
      <c r="Y553" s="49"/>
      <c r="AA553" s="49"/>
      <c r="AB553" s="49"/>
      <c r="AD553" s="49"/>
      <c r="AE553" s="49"/>
      <c r="AF553" s="49"/>
      <c r="AH553" s="49"/>
      <c r="AI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</row>
    <row r="554" spans="20:67" x14ac:dyDescent="0.3">
      <c r="T554" s="49"/>
      <c r="V554" s="49"/>
      <c r="W554" s="49"/>
      <c r="X554" s="49"/>
      <c r="Y554" s="49"/>
      <c r="AA554" s="49"/>
      <c r="AB554" s="49"/>
      <c r="AD554" s="49"/>
      <c r="AE554" s="49"/>
      <c r="AF554" s="49"/>
      <c r="AH554" s="49"/>
      <c r="AI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</row>
    <row r="555" spans="20:67" x14ac:dyDescent="0.3">
      <c r="T555" s="49"/>
      <c r="V555" s="49"/>
      <c r="W555" s="49"/>
      <c r="X555" s="49"/>
      <c r="Y555" s="49"/>
      <c r="AA555" s="49"/>
      <c r="AB555" s="49"/>
      <c r="AD555" s="49"/>
      <c r="AE555" s="49"/>
      <c r="AF555" s="49"/>
      <c r="AH555" s="49"/>
      <c r="AI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</row>
    <row r="556" spans="20:67" x14ac:dyDescent="0.3">
      <c r="T556" s="49"/>
      <c r="V556" s="49"/>
      <c r="W556" s="49"/>
      <c r="X556" s="49"/>
      <c r="Y556" s="49"/>
      <c r="AA556" s="49"/>
      <c r="AB556" s="49"/>
      <c r="AD556" s="49"/>
      <c r="AE556" s="49"/>
      <c r="AF556" s="49"/>
      <c r="AH556" s="49"/>
      <c r="AI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</row>
    <row r="557" spans="20:67" x14ac:dyDescent="0.3">
      <c r="T557" s="49"/>
      <c r="V557" s="49"/>
      <c r="W557" s="49"/>
      <c r="X557" s="49"/>
      <c r="Y557" s="49"/>
      <c r="AA557" s="49"/>
      <c r="AB557" s="49"/>
      <c r="AD557" s="49"/>
      <c r="AE557" s="49"/>
      <c r="AF557" s="49"/>
      <c r="AH557" s="49"/>
      <c r="AI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</row>
    <row r="558" spans="20:67" x14ac:dyDescent="0.3">
      <c r="T558" s="49"/>
      <c r="V558" s="49"/>
      <c r="W558" s="49"/>
      <c r="X558" s="49"/>
      <c r="Y558" s="49"/>
      <c r="AA558" s="49"/>
      <c r="AB558" s="49"/>
      <c r="AD558" s="49"/>
      <c r="AE558" s="49"/>
      <c r="AF558" s="49"/>
      <c r="AH558" s="49"/>
      <c r="AI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</row>
    <row r="559" spans="20:67" x14ac:dyDescent="0.3">
      <c r="T559" s="49"/>
      <c r="V559" s="49"/>
      <c r="W559" s="49"/>
      <c r="X559" s="49"/>
      <c r="Y559" s="49"/>
      <c r="AA559" s="49"/>
      <c r="AB559" s="49"/>
      <c r="AD559" s="49"/>
      <c r="AE559" s="49"/>
      <c r="AF559" s="49"/>
      <c r="AH559" s="49"/>
      <c r="AI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</row>
    <row r="560" spans="20:67" x14ac:dyDescent="0.3">
      <c r="T560" s="49"/>
      <c r="V560" s="49"/>
      <c r="W560" s="49"/>
      <c r="X560" s="49"/>
      <c r="Y560" s="49"/>
      <c r="AA560" s="49"/>
      <c r="AB560" s="49"/>
      <c r="AD560" s="49"/>
      <c r="AE560" s="49"/>
      <c r="AF560" s="49"/>
      <c r="AH560" s="49"/>
      <c r="AI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</row>
    <row r="561" spans="20:67" x14ac:dyDescent="0.3">
      <c r="T561" s="49"/>
      <c r="V561" s="49"/>
      <c r="W561" s="49"/>
      <c r="X561" s="49"/>
      <c r="Y561" s="49"/>
      <c r="AA561" s="49"/>
      <c r="AB561" s="49"/>
      <c r="AD561" s="49"/>
      <c r="AE561" s="49"/>
      <c r="AF561" s="49"/>
      <c r="AH561" s="49"/>
      <c r="AI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</row>
    <row r="562" spans="20:67" x14ac:dyDescent="0.3">
      <c r="T562" s="49"/>
      <c r="V562" s="49"/>
      <c r="W562" s="49"/>
      <c r="X562" s="49"/>
      <c r="Y562" s="49"/>
      <c r="AA562" s="49"/>
      <c r="AB562" s="49"/>
      <c r="AD562" s="49"/>
      <c r="AE562" s="49"/>
      <c r="AF562" s="49"/>
      <c r="AH562" s="49"/>
      <c r="AI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</row>
    <row r="563" spans="20:67" x14ac:dyDescent="0.3">
      <c r="T563" s="49"/>
      <c r="V563" s="49"/>
      <c r="W563" s="49"/>
      <c r="X563" s="49"/>
      <c r="Y563" s="49"/>
      <c r="AA563" s="49"/>
      <c r="AB563" s="49"/>
      <c r="AD563" s="49"/>
      <c r="AE563" s="49"/>
      <c r="AF563" s="49"/>
      <c r="AH563" s="49"/>
      <c r="AI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</row>
    <row r="564" spans="20:67" x14ac:dyDescent="0.3">
      <c r="T564" s="49"/>
      <c r="V564" s="49"/>
      <c r="W564" s="49"/>
      <c r="X564" s="49"/>
      <c r="Y564" s="49"/>
      <c r="AA564" s="49"/>
      <c r="AB564" s="49"/>
      <c r="AD564" s="49"/>
      <c r="AE564" s="49"/>
      <c r="AF564" s="49"/>
      <c r="AH564" s="49"/>
      <c r="AI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</row>
    <row r="565" spans="20:67" x14ac:dyDescent="0.3">
      <c r="T565" s="49"/>
      <c r="V565" s="49"/>
      <c r="W565" s="49"/>
      <c r="X565" s="49"/>
      <c r="Y565" s="49"/>
      <c r="AA565" s="49"/>
      <c r="AB565" s="49"/>
      <c r="AD565" s="49"/>
      <c r="AE565" s="49"/>
      <c r="AF565" s="49"/>
      <c r="AH565" s="49"/>
      <c r="AI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</row>
    <row r="566" spans="20:67" x14ac:dyDescent="0.3">
      <c r="T566" s="49"/>
      <c r="V566" s="49"/>
      <c r="W566" s="49"/>
      <c r="X566" s="49"/>
      <c r="Y566" s="49"/>
      <c r="AA566" s="49"/>
      <c r="AB566" s="49"/>
      <c r="AD566" s="49"/>
      <c r="AE566" s="49"/>
      <c r="AF566" s="49"/>
      <c r="AH566" s="49"/>
      <c r="AI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</row>
    <row r="567" spans="20:67" x14ac:dyDescent="0.3">
      <c r="T567" s="49"/>
      <c r="V567" s="49"/>
      <c r="W567" s="49"/>
      <c r="X567" s="49"/>
      <c r="Y567" s="49"/>
      <c r="AA567" s="49"/>
      <c r="AB567" s="49"/>
      <c r="AD567" s="49"/>
      <c r="AE567" s="49"/>
      <c r="AF567" s="49"/>
      <c r="AH567" s="49"/>
      <c r="AI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</row>
    <row r="568" spans="20:67" x14ac:dyDescent="0.3">
      <c r="T568" s="49"/>
      <c r="V568" s="49"/>
      <c r="W568" s="49"/>
      <c r="X568" s="49"/>
      <c r="Y568" s="49"/>
      <c r="AA568" s="49"/>
      <c r="AB568" s="49"/>
      <c r="AD568" s="49"/>
      <c r="AE568" s="49"/>
      <c r="AF568" s="49"/>
      <c r="AH568" s="49"/>
      <c r="AI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</row>
    <row r="569" spans="20:67" x14ac:dyDescent="0.3">
      <c r="T569" s="49"/>
      <c r="V569" s="49"/>
      <c r="W569" s="49"/>
      <c r="X569" s="49"/>
      <c r="Y569" s="49"/>
      <c r="AA569" s="49"/>
      <c r="AB569" s="49"/>
      <c r="AD569" s="49"/>
      <c r="AE569" s="49"/>
      <c r="AF569" s="49"/>
      <c r="AH569" s="49"/>
      <c r="AI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</row>
    <row r="570" spans="20:67" x14ac:dyDescent="0.3">
      <c r="T570" s="49"/>
      <c r="V570" s="49"/>
      <c r="W570" s="49"/>
      <c r="X570" s="49"/>
      <c r="Y570" s="49"/>
      <c r="AA570" s="49"/>
      <c r="AB570" s="49"/>
      <c r="AD570" s="49"/>
      <c r="AE570" s="49"/>
      <c r="AF570" s="49"/>
      <c r="AH570" s="49"/>
      <c r="AI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</row>
    <row r="571" spans="20:67" x14ac:dyDescent="0.3">
      <c r="T571" s="49"/>
      <c r="V571" s="49"/>
      <c r="W571" s="49"/>
      <c r="X571" s="49"/>
      <c r="Y571" s="49"/>
      <c r="AA571" s="49"/>
      <c r="AB571" s="49"/>
      <c r="AD571" s="49"/>
      <c r="AE571" s="49"/>
      <c r="AF571" s="49"/>
      <c r="AH571" s="49"/>
      <c r="AI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</row>
    <row r="572" spans="20:67" x14ac:dyDescent="0.3">
      <c r="T572" s="49"/>
      <c r="V572" s="49"/>
      <c r="W572" s="49"/>
      <c r="X572" s="49"/>
      <c r="Y572" s="49"/>
      <c r="AA572" s="49"/>
      <c r="AB572" s="49"/>
      <c r="AD572" s="49"/>
      <c r="AE572" s="49"/>
      <c r="AF572" s="49"/>
      <c r="AH572" s="49"/>
      <c r="AI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</row>
    <row r="573" spans="20:67" x14ac:dyDescent="0.3">
      <c r="T573" s="49"/>
      <c r="V573" s="49"/>
      <c r="W573" s="49"/>
      <c r="X573" s="49"/>
      <c r="Y573" s="49"/>
      <c r="AA573" s="49"/>
      <c r="AB573" s="49"/>
      <c r="AD573" s="49"/>
      <c r="AE573" s="49"/>
      <c r="AF573" s="49"/>
      <c r="AH573" s="49"/>
      <c r="AI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</row>
    <row r="574" spans="20:67" x14ac:dyDescent="0.3">
      <c r="T574" s="49"/>
      <c r="V574" s="49"/>
      <c r="W574" s="49"/>
      <c r="X574" s="49"/>
      <c r="Y574" s="49"/>
      <c r="AA574" s="49"/>
      <c r="AB574" s="49"/>
      <c r="AD574" s="49"/>
      <c r="AE574" s="49"/>
      <c r="AF574" s="49"/>
      <c r="AH574" s="49"/>
      <c r="AI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</row>
    <row r="575" spans="20:67" x14ac:dyDescent="0.3">
      <c r="T575" s="49"/>
      <c r="V575" s="49"/>
      <c r="W575" s="49"/>
      <c r="X575" s="49"/>
      <c r="Y575" s="49"/>
      <c r="AA575" s="49"/>
      <c r="AB575" s="49"/>
      <c r="AD575" s="49"/>
      <c r="AE575" s="49"/>
      <c r="AF575" s="49"/>
      <c r="AH575" s="49"/>
      <c r="AI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</row>
    <row r="576" spans="20:67" x14ac:dyDescent="0.3">
      <c r="T576" s="49"/>
      <c r="V576" s="49"/>
      <c r="W576" s="49"/>
      <c r="X576" s="49"/>
      <c r="Y576" s="49"/>
      <c r="AA576" s="49"/>
      <c r="AB576" s="49"/>
      <c r="AD576" s="49"/>
      <c r="AE576" s="49"/>
      <c r="AF576" s="49"/>
      <c r="AH576" s="49"/>
      <c r="AI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</row>
    <row r="577" spans="20:67" x14ac:dyDescent="0.3">
      <c r="T577" s="49"/>
      <c r="V577" s="49"/>
      <c r="W577" s="49"/>
      <c r="X577" s="49"/>
      <c r="Y577" s="49"/>
      <c r="AA577" s="49"/>
      <c r="AB577" s="49"/>
      <c r="AD577" s="49"/>
      <c r="AE577" s="49"/>
      <c r="AF577" s="49"/>
      <c r="AH577" s="49"/>
      <c r="AI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</row>
    <row r="578" spans="20:67" x14ac:dyDescent="0.3">
      <c r="T578" s="49"/>
      <c r="V578" s="49"/>
      <c r="W578" s="49"/>
      <c r="X578" s="49"/>
      <c r="Y578" s="49"/>
      <c r="AA578" s="49"/>
      <c r="AB578" s="49"/>
      <c r="AD578" s="49"/>
      <c r="AE578" s="49"/>
      <c r="AF578" s="49"/>
      <c r="AH578" s="49"/>
      <c r="AI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</row>
    <row r="579" spans="20:67" x14ac:dyDescent="0.3">
      <c r="T579" s="49"/>
      <c r="V579" s="49"/>
      <c r="W579" s="49"/>
      <c r="X579" s="49"/>
      <c r="Y579" s="49"/>
      <c r="AA579" s="49"/>
      <c r="AB579" s="49"/>
      <c r="AD579" s="49"/>
      <c r="AE579" s="49"/>
      <c r="AF579" s="49"/>
      <c r="AH579" s="49"/>
      <c r="AI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</row>
    <row r="580" spans="20:67" x14ac:dyDescent="0.3">
      <c r="T580" s="49"/>
      <c r="V580" s="49"/>
      <c r="W580" s="49"/>
      <c r="X580" s="49"/>
      <c r="Y580" s="49"/>
      <c r="AA580" s="49"/>
      <c r="AB580" s="49"/>
      <c r="AD580" s="49"/>
      <c r="AE580" s="49"/>
      <c r="AF580" s="49"/>
      <c r="AH580" s="49"/>
      <c r="AI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</row>
    <row r="581" spans="20:67" x14ac:dyDescent="0.3">
      <c r="T581" s="49"/>
      <c r="V581" s="49"/>
      <c r="W581" s="49"/>
      <c r="X581" s="49"/>
      <c r="Y581" s="49"/>
      <c r="AA581" s="49"/>
      <c r="AB581" s="49"/>
      <c r="AD581" s="49"/>
      <c r="AE581" s="49"/>
      <c r="AF581" s="49"/>
      <c r="AH581" s="49"/>
      <c r="AI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</row>
    <row r="582" spans="20:67" x14ac:dyDescent="0.3">
      <c r="T582" s="49"/>
      <c r="V582" s="49"/>
      <c r="W582" s="49"/>
      <c r="X582" s="49"/>
      <c r="Y582" s="49"/>
      <c r="AA582" s="49"/>
      <c r="AB582" s="49"/>
      <c r="AD582" s="49"/>
      <c r="AE582" s="49"/>
      <c r="AF582" s="49"/>
      <c r="AH582" s="49"/>
      <c r="AI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</row>
    <row r="583" spans="20:67" x14ac:dyDescent="0.3">
      <c r="T583" s="49"/>
      <c r="V583" s="49"/>
      <c r="W583" s="49"/>
      <c r="X583" s="49"/>
      <c r="Y583" s="49"/>
      <c r="AA583" s="49"/>
      <c r="AB583" s="49"/>
      <c r="AD583" s="49"/>
      <c r="AE583" s="49"/>
      <c r="AF583" s="49"/>
      <c r="AH583" s="49"/>
      <c r="AI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</row>
    <row r="584" spans="20:67" x14ac:dyDescent="0.3">
      <c r="T584" s="49"/>
      <c r="V584" s="49"/>
      <c r="W584" s="49"/>
      <c r="X584" s="49"/>
      <c r="Y584" s="49"/>
      <c r="AA584" s="49"/>
      <c r="AB584" s="49"/>
      <c r="AD584" s="49"/>
      <c r="AE584" s="49"/>
      <c r="AF584" s="49"/>
      <c r="AH584" s="49"/>
      <c r="AI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</row>
    <row r="585" spans="20:67" x14ac:dyDescent="0.3">
      <c r="T585" s="49"/>
      <c r="V585" s="49"/>
      <c r="W585" s="49"/>
      <c r="X585" s="49"/>
      <c r="Y585" s="49"/>
      <c r="AA585" s="49"/>
      <c r="AB585" s="49"/>
      <c r="AD585" s="49"/>
      <c r="AE585" s="49"/>
      <c r="AF585" s="49"/>
      <c r="AH585" s="49"/>
      <c r="AI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</row>
    <row r="586" spans="20:67" x14ac:dyDescent="0.3">
      <c r="T586" s="49"/>
      <c r="V586" s="49"/>
      <c r="W586" s="49"/>
      <c r="X586" s="49"/>
      <c r="Y586" s="49"/>
      <c r="AA586" s="49"/>
      <c r="AB586" s="49"/>
      <c r="AD586" s="49"/>
      <c r="AE586" s="49"/>
      <c r="AF586" s="49"/>
      <c r="AH586" s="49"/>
      <c r="AI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49"/>
      <c r="BM586" s="49"/>
      <c r="BN586" s="49"/>
      <c r="BO586" s="49"/>
    </row>
    <row r="587" spans="20:67" x14ac:dyDescent="0.3">
      <c r="T587" s="49"/>
      <c r="V587" s="49"/>
      <c r="W587" s="49"/>
      <c r="X587" s="49"/>
      <c r="Y587" s="49"/>
      <c r="AA587" s="49"/>
      <c r="AB587" s="49"/>
      <c r="AD587" s="49"/>
      <c r="AE587" s="49"/>
      <c r="AF587" s="49"/>
      <c r="AH587" s="49"/>
      <c r="AI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49"/>
      <c r="BM587" s="49"/>
      <c r="BN587" s="49"/>
      <c r="BO587" s="49"/>
    </row>
    <row r="588" spans="20:67" x14ac:dyDescent="0.3">
      <c r="T588" s="49"/>
      <c r="V588" s="49"/>
      <c r="W588" s="49"/>
      <c r="X588" s="49"/>
      <c r="Y588" s="49"/>
      <c r="AA588" s="49"/>
      <c r="AB588" s="49"/>
      <c r="AD588" s="49"/>
      <c r="AE588" s="49"/>
      <c r="AF588" s="49"/>
      <c r="AH588" s="49"/>
      <c r="AI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49"/>
      <c r="BM588" s="49"/>
      <c r="BN588" s="49"/>
      <c r="BO588" s="49"/>
    </row>
    <row r="589" spans="20:67" x14ac:dyDescent="0.3">
      <c r="T589" s="49"/>
      <c r="V589" s="49"/>
      <c r="W589" s="49"/>
      <c r="X589" s="49"/>
      <c r="Y589" s="49"/>
      <c r="AA589" s="49"/>
      <c r="AB589" s="49"/>
      <c r="AD589" s="49"/>
      <c r="AE589" s="49"/>
      <c r="AF589" s="49"/>
      <c r="AH589" s="49"/>
      <c r="AI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49"/>
      <c r="BM589" s="49"/>
      <c r="BN589" s="49"/>
      <c r="BO589" s="49"/>
    </row>
    <row r="590" spans="20:67" x14ac:dyDescent="0.3">
      <c r="T590" s="49"/>
      <c r="V590" s="49"/>
      <c r="W590" s="49"/>
      <c r="X590" s="49"/>
      <c r="Y590" s="49"/>
      <c r="AA590" s="49"/>
      <c r="AB590" s="49"/>
      <c r="AD590" s="49"/>
      <c r="AE590" s="49"/>
      <c r="AF590" s="49"/>
      <c r="AH590" s="49"/>
      <c r="AI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49"/>
      <c r="BM590" s="49"/>
      <c r="BN590" s="49"/>
      <c r="BO590" s="49"/>
    </row>
    <row r="591" spans="20:67" x14ac:dyDescent="0.3">
      <c r="T591" s="49"/>
      <c r="V591" s="49"/>
      <c r="W591" s="49"/>
      <c r="X591" s="49"/>
      <c r="Y591" s="49"/>
      <c r="AA591" s="49"/>
      <c r="AB591" s="49"/>
      <c r="AD591" s="49"/>
      <c r="AE591" s="49"/>
      <c r="AF591" s="49"/>
      <c r="AH591" s="49"/>
      <c r="AI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49"/>
      <c r="BM591" s="49"/>
      <c r="BN591" s="49"/>
      <c r="BO591" s="49"/>
    </row>
    <row r="592" spans="20:67" x14ac:dyDescent="0.3">
      <c r="T592" s="49"/>
      <c r="V592" s="49"/>
      <c r="W592" s="49"/>
      <c r="X592" s="49"/>
      <c r="Y592" s="49"/>
      <c r="AA592" s="49"/>
      <c r="AB592" s="49"/>
      <c r="AD592" s="49"/>
      <c r="AE592" s="49"/>
      <c r="AF592" s="49"/>
      <c r="AH592" s="49"/>
      <c r="AI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49"/>
      <c r="BM592" s="49"/>
      <c r="BN592" s="49"/>
      <c r="BO592" s="49"/>
    </row>
    <row r="593" spans="20:67" x14ac:dyDescent="0.3">
      <c r="T593" s="49"/>
      <c r="V593" s="49"/>
      <c r="W593" s="49"/>
      <c r="X593" s="49"/>
      <c r="Y593" s="49"/>
      <c r="AA593" s="49"/>
      <c r="AB593" s="49"/>
      <c r="AD593" s="49"/>
      <c r="AE593" s="49"/>
      <c r="AF593" s="49"/>
      <c r="AH593" s="49"/>
      <c r="AI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49"/>
      <c r="BM593" s="49"/>
      <c r="BN593" s="49"/>
      <c r="BO593" s="49"/>
    </row>
    <row r="594" spans="20:67" x14ac:dyDescent="0.3">
      <c r="T594" s="49"/>
      <c r="V594" s="49"/>
      <c r="W594" s="49"/>
      <c r="X594" s="49"/>
      <c r="Y594" s="49"/>
      <c r="AA594" s="49"/>
      <c r="AB594" s="49"/>
      <c r="AD594" s="49"/>
      <c r="AE594" s="49"/>
      <c r="AF594" s="49"/>
      <c r="AH594" s="49"/>
      <c r="AI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49"/>
      <c r="BM594" s="49"/>
      <c r="BN594" s="49"/>
      <c r="BO594" s="49"/>
    </row>
    <row r="595" spans="20:67" x14ac:dyDescent="0.3">
      <c r="T595" s="49"/>
      <c r="V595" s="49"/>
      <c r="W595" s="49"/>
      <c r="X595" s="49"/>
      <c r="Y595" s="49"/>
      <c r="AA595" s="49"/>
      <c r="AB595" s="49"/>
      <c r="AD595" s="49"/>
      <c r="AE595" s="49"/>
      <c r="AF595" s="49"/>
      <c r="AH595" s="49"/>
      <c r="AI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49"/>
      <c r="BM595" s="49"/>
      <c r="BN595" s="49"/>
      <c r="BO595" s="49"/>
    </row>
    <row r="596" spans="20:67" x14ac:dyDescent="0.3">
      <c r="T596" s="49"/>
      <c r="V596" s="49"/>
      <c r="W596" s="49"/>
      <c r="X596" s="49"/>
      <c r="Y596" s="49"/>
      <c r="AA596" s="49"/>
      <c r="AB596" s="49"/>
      <c r="AD596" s="49"/>
      <c r="AE596" s="49"/>
      <c r="AF596" s="49"/>
      <c r="AH596" s="49"/>
      <c r="AI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49"/>
      <c r="BM596" s="49"/>
      <c r="BN596" s="49"/>
      <c r="BO596" s="49"/>
    </row>
    <row r="597" spans="20:67" x14ac:dyDescent="0.3">
      <c r="T597" s="49"/>
      <c r="V597" s="49"/>
      <c r="W597" s="49"/>
      <c r="X597" s="49"/>
      <c r="Y597" s="49"/>
      <c r="AA597" s="49"/>
      <c r="AB597" s="49"/>
      <c r="AD597" s="49"/>
      <c r="AE597" s="49"/>
      <c r="AF597" s="49"/>
      <c r="AH597" s="49"/>
      <c r="AI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49"/>
      <c r="BM597" s="49"/>
      <c r="BN597" s="49"/>
      <c r="BO597" s="49"/>
    </row>
    <row r="598" spans="20:67" x14ac:dyDescent="0.3">
      <c r="T598" s="49"/>
      <c r="V598" s="49"/>
      <c r="W598" s="49"/>
      <c r="X598" s="49"/>
      <c r="Y598" s="49"/>
      <c r="AA598" s="49"/>
      <c r="AB598" s="49"/>
      <c r="AD598" s="49"/>
      <c r="AE598" s="49"/>
      <c r="AF598" s="49"/>
      <c r="AH598" s="49"/>
      <c r="AI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49"/>
      <c r="BM598" s="49"/>
      <c r="BN598" s="49"/>
      <c r="BO598" s="49"/>
    </row>
    <row r="599" spans="20:67" x14ac:dyDescent="0.3">
      <c r="T599" s="49"/>
      <c r="V599" s="49"/>
      <c r="W599" s="49"/>
      <c r="X599" s="49"/>
      <c r="Y599" s="49"/>
      <c r="AA599" s="49"/>
      <c r="AB599" s="49"/>
      <c r="AD599" s="49"/>
      <c r="AE599" s="49"/>
      <c r="AF599" s="49"/>
      <c r="AH599" s="49"/>
      <c r="AI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49"/>
      <c r="BM599" s="49"/>
      <c r="BN599" s="49"/>
      <c r="BO599" s="49"/>
    </row>
    <row r="600" spans="20:67" x14ac:dyDescent="0.3">
      <c r="T600" s="49"/>
      <c r="V600" s="49"/>
      <c r="W600" s="49"/>
      <c r="X600" s="49"/>
      <c r="Y600" s="49"/>
      <c r="AA600" s="49"/>
      <c r="AB600" s="49"/>
      <c r="AD600" s="49"/>
      <c r="AE600" s="49"/>
      <c r="AF600" s="49"/>
      <c r="AH600" s="49"/>
      <c r="AI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49"/>
      <c r="BM600" s="49"/>
      <c r="BN600" s="49"/>
      <c r="BO600" s="49"/>
    </row>
    <row r="601" spans="20:67" x14ac:dyDescent="0.3">
      <c r="T601" s="49"/>
      <c r="V601" s="49"/>
      <c r="W601" s="49"/>
      <c r="X601" s="49"/>
      <c r="Y601" s="49"/>
      <c r="AA601" s="49"/>
      <c r="AB601" s="49"/>
      <c r="AD601" s="49"/>
      <c r="AE601" s="49"/>
      <c r="AF601" s="49"/>
      <c r="AH601" s="49"/>
      <c r="AI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49"/>
      <c r="BM601" s="49"/>
      <c r="BN601" s="49"/>
      <c r="BO601" s="49"/>
    </row>
    <row r="602" spans="20:67" x14ac:dyDescent="0.3">
      <c r="T602" s="49"/>
      <c r="V602" s="49"/>
      <c r="W602" s="49"/>
      <c r="X602" s="49"/>
      <c r="Y602" s="49"/>
      <c r="AA602" s="49"/>
      <c r="AB602" s="49"/>
      <c r="AD602" s="49"/>
      <c r="AE602" s="49"/>
      <c r="AF602" s="49"/>
      <c r="AH602" s="49"/>
      <c r="AI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49"/>
      <c r="BM602" s="49"/>
      <c r="BN602" s="49"/>
      <c r="BO602" s="49"/>
    </row>
    <row r="603" spans="20:67" x14ac:dyDescent="0.3">
      <c r="T603" s="49"/>
      <c r="V603" s="49"/>
      <c r="W603" s="49"/>
      <c r="X603" s="49"/>
      <c r="Y603" s="49"/>
      <c r="AA603" s="49"/>
      <c r="AB603" s="49"/>
      <c r="AD603" s="49"/>
      <c r="AE603" s="49"/>
      <c r="AF603" s="49"/>
      <c r="AH603" s="49"/>
      <c r="AI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49"/>
      <c r="BM603" s="49"/>
      <c r="BN603" s="49"/>
      <c r="BO603" s="49"/>
    </row>
    <row r="604" spans="20:67" x14ac:dyDescent="0.3">
      <c r="T604" s="49"/>
      <c r="V604" s="49"/>
      <c r="W604" s="49"/>
      <c r="X604" s="49"/>
      <c r="Y604" s="49"/>
      <c r="AA604" s="49"/>
      <c r="AB604" s="49"/>
      <c r="AD604" s="49"/>
      <c r="AE604" s="49"/>
      <c r="AF604" s="49"/>
      <c r="AH604" s="49"/>
      <c r="AI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49"/>
      <c r="BM604" s="49"/>
      <c r="BN604" s="49"/>
      <c r="BO604" s="49"/>
    </row>
    <row r="605" spans="20:67" x14ac:dyDescent="0.3">
      <c r="T605" s="49"/>
      <c r="V605" s="49"/>
      <c r="W605" s="49"/>
      <c r="X605" s="49"/>
      <c r="Y605" s="49"/>
      <c r="AA605" s="49"/>
      <c r="AB605" s="49"/>
      <c r="AD605" s="49"/>
      <c r="AE605" s="49"/>
      <c r="AF605" s="49"/>
      <c r="AH605" s="49"/>
      <c r="AI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49"/>
      <c r="BM605" s="49"/>
      <c r="BN605" s="49"/>
      <c r="BO605" s="49"/>
    </row>
    <row r="606" spans="20:67" x14ac:dyDescent="0.3">
      <c r="T606" s="49"/>
      <c r="V606" s="49"/>
      <c r="W606" s="49"/>
      <c r="X606" s="49"/>
      <c r="Y606" s="49"/>
      <c r="AA606" s="49"/>
      <c r="AB606" s="49"/>
      <c r="AD606" s="49"/>
      <c r="AE606" s="49"/>
      <c r="AF606" s="49"/>
      <c r="AH606" s="49"/>
      <c r="AI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49"/>
      <c r="BM606" s="49"/>
      <c r="BN606" s="49"/>
      <c r="BO606" s="49"/>
    </row>
    <row r="607" spans="20:67" x14ac:dyDescent="0.3">
      <c r="T607" s="49"/>
      <c r="V607" s="49"/>
      <c r="W607" s="49"/>
      <c r="X607" s="49"/>
      <c r="Y607" s="49"/>
      <c r="AA607" s="49"/>
      <c r="AB607" s="49"/>
      <c r="AD607" s="49"/>
      <c r="AE607" s="49"/>
      <c r="AF607" s="49"/>
      <c r="AH607" s="49"/>
      <c r="AI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49"/>
      <c r="BM607" s="49"/>
      <c r="BN607" s="49"/>
      <c r="BO607" s="49"/>
    </row>
    <row r="608" spans="20:67" x14ac:dyDescent="0.3">
      <c r="T608" s="49"/>
      <c r="V608" s="49"/>
      <c r="W608" s="49"/>
      <c r="X608" s="49"/>
      <c r="Y608" s="49"/>
      <c r="AA608" s="49"/>
      <c r="AB608" s="49"/>
      <c r="AD608" s="49"/>
      <c r="AE608" s="49"/>
      <c r="AF608" s="49"/>
      <c r="AH608" s="49"/>
      <c r="AI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49"/>
      <c r="BM608" s="49"/>
      <c r="BN608" s="49"/>
      <c r="BO608" s="49"/>
    </row>
    <row r="609" spans="20:67" x14ac:dyDescent="0.3">
      <c r="T609" s="49"/>
      <c r="V609" s="49"/>
      <c r="W609" s="49"/>
      <c r="X609" s="49"/>
      <c r="Y609" s="49"/>
      <c r="AA609" s="49"/>
      <c r="AB609" s="49"/>
      <c r="AD609" s="49"/>
      <c r="AE609" s="49"/>
      <c r="AF609" s="49"/>
      <c r="AH609" s="49"/>
      <c r="AI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49"/>
      <c r="BM609" s="49"/>
      <c r="BN609" s="49"/>
      <c r="BO609" s="49"/>
    </row>
    <row r="610" spans="20:67" x14ac:dyDescent="0.3">
      <c r="T610" s="49"/>
      <c r="V610" s="49"/>
      <c r="W610" s="49"/>
      <c r="X610" s="49"/>
      <c r="Y610" s="49"/>
      <c r="AA610" s="49"/>
      <c r="AB610" s="49"/>
      <c r="AD610" s="49"/>
      <c r="AE610" s="49"/>
      <c r="AF610" s="49"/>
      <c r="AH610" s="49"/>
      <c r="AI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49"/>
      <c r="BM610" s="49"/>
      <c r="BN610" s="49"/>
      <c r="BO610" s="49"/>
    </row>
    <row r="611" spans="20:67" x14ac:dyDescent="0.3">
      <c r="T611" s="49"/>
      <c r="V611" s="49"/>
      <c r="W611" s="49"/>
      <c r="X611" s="49"/>
      <c r="Y611" s="49"/>
      <c r="AA611" s="49"/>
      <c r="AB611" s="49"/>
      <c r="AD611" s="49"/>
      <c r="AE611" s="49"/>
      <c r="AF611" s="49"/>
      <c r="AH611" s="49"/>
      <c r="AI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49"/>
      <c r="BM611" s="49"/>
      <c r="BN611" s="49"/>
      <c r="BO611" s="49"/>
    </row>
    <row r="612" spans="20:67" x14ac:dyDescent="0.3">
      <c r="T612" s="49"/>
      <c r="V612" s="49"/>
      <c r="W612" s="49"/>
      <c r="X612" s="49"/>
      <c r="Y612" s="49"/>
      <c r="AA612" s="49"/>
      <c r="AB612" s="49"/>
      <c r="AD612" s="49"/>
      <c r="AE612" s="49"/>
      <c r="AF612" s="49"/>
      <c r="AH612" s="49"/>
      <c r="AI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49"/>
      <c r="BM612" s="49"/>
      <c r="BN612" s="49"/>
      <c r="BO612" s="49"/>
    </row>
    <row r="613" spans="20:67" x14ac:dyDescent="0.3">
      <c r="T613" s="49"/>
      <c r="V613" s="49"/>
      <c r="W613" s="49"/>
      <c r="X613" s="49"/>
      <c r="Y613" s="49"/>
      <c r="AA613" s="49"/>
      <c r="AB613" s="49"/>
      <c r="AD613" s="49"/>
      <c r="AE613" s="49"/>
      <c r="AF613" s="49"/>
      <c r="AH613" s="49"/>
      <c r="AI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49"/>
      <c r="BM613" s="49"/>
      <c r="BN613" s="49"/>
      <c r="BO613" s="49"/>
    </row>
    <row r="614" spans="20:67" x14ac:dyDescent="0.3">
      <c r="T614" s="49"/>
      <c r="V614" s="49"/>
      <c r="W614" s="49"/>
      <c r="X614" s="49"/>
      <c r="Y614" s="49"/>
      <c r="AA614" s="49"/>
      <c r="AB614" s="49"/>
      <c r="AD614" s="49"/>
      <c r="AE614" s="49"/>
      <c r="AF614" s="49"/>
      <c r="AH614" s="49"/>
      <c r="AI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49"/>
      <c r="BM614" s="49"/>
      <c r="BN614" s="49"/>
      <c r="BO614" s="49"/>
    </row>
    <row r="615" spans="20:67" x14ac:dyDescent="0.3">
      <c r="T615" s="49"/>
      <c r="V615" s="49"/>
      <c r="W615" s="49"/>
      <c r="X615" s="49"/>
      <c r="Y615" s="49"/>
      <c r="AA615" s="49"/>
      <c r="AB615" s="49"/>
      <c r="AD615" s="49"/>
      <c r="AE615" s="49"/>
      <c r="AF615" s="49"/>
      <c r="AH615" s="49"/>
      <c r="AI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49"/>
      <c r="BM615" s="49"/>
      <c r="BN615" s="49"/>
      <c r="BO615" s="49"/>
    </row>
    <row r="616" spans="20:67" x14ac:dyDescent="0.3">
      <c r="T616" s="49"/>
      <c r="V616" s="49"/>
      <c r="W616" s="49"/>
      <c r="X616" s="49"/>
      <c r="Y616" s="49"/>
      <c r="AA616" s="49"/>
      <c r="AB616" s="49"/>
      <c r="AD616" s="49"/>
      <c r="AE616" s="49"/>
      <c r="AF616" s="49"/>
      <c r="AH616" s="49"/>
      <c r="AI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49"/>
      <c r="BM616" s="49"/>
      <c r="BN616" s="49"/>
      <c r="BO616" s="49"/>
    </row>
    <row r="617" spans="20:67" x14ac:dyDescent="0.3">
      <c r="T617" s="49"/>
      <c r="V617" s="49"/>
      <c r="W617" s="49"/>
      <c r="X617" s="49"/>
      <c r="Y617" s="49"/>
      <c r="AA617" s="49"/>
      <c r="AB617" s="49"/>
      <c r="AD617" s="49"/>
      <c r="AE617" s="49"/>
      <c r="AF617" s="49"/>
      <c r="AH617" s="49"/>
      <c r="AI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49"/>
      <c r="BM617" s="49"/>
      <c r="BN617" s="49"/>
      <c r="BO617" s="49"/>
    </row>
    <row r="618" spans="20:67" x14ac:dyDescent="0.3">
      <c r="T618" s="49"/>
      <c r="V618" s="49"/>
      <c r="W618" s="49"/>
      <c r="X618" s="49"/>
      <c r="Y618" s="49"/>
      <c r="AA618" s="49"/>
      <c r="AB618" s="49"/>
      <c r="AD618" s="49"/>
      <c r="AE618" s="49"/>
      <c r="AF618" s="49"/>
      <c r="AH618" s="49"/>
      <c r="AI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49"/>
      <c r="BM618" s="49"/>
      <c r="BN618" s="49"/>
      <c r="BO618" s="49"/>
    </row>
    <row r="619" spans="20:67" x14ac:dyDescent="0.3">
      <c r="T619" s="49"/>
      <c r="V619" s="49"/>
      <c r="W619" s="49"/>
      <c r="X619" s="49"/>
      <c r="Y619" s="49"/>
      <c r="AA619" s="49"/>
      <c r="AB619" s="49"/>
      <c r="AD619" s="49"/>
      <c r="AE619" s="49"/>
      <c r="AF619" s="49"/>
      <c r="AH619" s="49"/>
      <c r="AI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49"/>
      <c r="BM619" s="49"/>
      <c r="BN619" s="49"/>
      <c r="BO619" s="49"/>
    </row>
    <row r="620" spans="20:67" x14ac:dyDescent="0.3">
      <c r="T620" s="49"/>
      <c r="V620" s="49"/>
      <c r="W620" s="49"/>
      <c r="X620" s="49"/>
      <c r="Y620" s="49"/>
      <c r="AA620" s="49"/>
      <c r="AB620" s="49"/>
      <c r="AD620" s="49"/>
      <c r="AE620" s="49"/>
      <c r="AF620" s="49"/>
      <c r="AH620" s="49"/>
      <c r="AI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49"/>
      <c r="BM620" s="49"/>
      <c r="BN620" s="49"/>
      <c r="BO620" s="49"/>
    </row>
    <row r="621" spans="20:67" x14ac:dyDescent="0.3">
      <c r="T621" s="49"/>
      <c r="V621" s="49"/>
      <c r="W621" s="49"/>
      <c r="X621" s="49"/>
      <c r="Y621" s="49"/>
      <c r="AA621" s="49"/>
      <c r="AB621" s="49"/>
      <c r="AD621" s="49"/>
      <c r="AE621" s="49"/>
      <c r="AF621" s="49"/>
      <c r="AH621" s="49"/>
      <c r="AI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49"/>
      <c r="BM621" s="49"/>
      <c r="BN621" s="49"/>
      <c r="BO621" s="49"/>
    </row>
    <row r="622" spans="20:67" x14ac:dyDescent="0.3">
      <c r="T622" s="49"/>
      <c r="V622" s="49"/>
      <c r="W622" s="49"/>
      <c r="X622" s="49"/>
      <c r="Y622" s="49"/>
      <c r="AA622" s="49"/>
      <c r="AB622" s="49"/>
      <c r="AD622" s="49"/>
      <c r="AE622" s="49"/>
      <c r="AF622" s="49"/>
      <c r="AH622" s="49"/>
      <c r="AI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  <c r="BA622" s="49"/>
      <c r="BB622" s="49"/>
      <c r="BC622" s="49"/>
      <c r="BD622" s="49"/>
      <c r="BE622" s="49"/>
      <c r="BF622" s="49"/>
      <c r="BG622" s="49"/>
      <c r="BH622" s="49"/>
      <c r="BI622" s="49"/>
      <c r="BJ622" s="49"/>
      <c r="BK622" s="49"/>
      <c r="BL622" s="49"/>
      <c r="BM622" s="49"/>
      <c r="BN622" s="49"/>
      <c r="BO622" s="49"/>
    </row>
    <row r="623" spans="20:67" x14ac:dyDescent="0.3">
      <c r="T623" s="49"/>
      <c r="V623" s="49"/>
      <c r="W623" s="49"/>
      <c r="X623" s="49"/>
      <c r="Y623" s="49"/>
      <c r="AA623" s="49"/>
      <c r="AB623" s="49"/>
      <c r="AD623" s="49"/>
      <c r="AE623" s="49"/>
      <c r="AF623" s="49"/>
      <c r="AH623" s="49"/>
      <c r="AI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  <c r="BA623" s="49"/>
      <c r="BB623" s="49"/>
      <c r="BC623" s="49"/>
      <c r="BD623" s="49"/>
      <c r="BE623" s="49"/>
      <c r="BF623" s="49"/>
      <c r="BG623" s="49"/>
      <c r="BH623" s="49"/>
      <c r="BI623" s="49"/>
      <c r="BJ623" s="49"/>
      <c r="BK623" s="49"/>
      <c r="BL623" s="49"/>
      <c r="BM623" s="49"/>
      <c r="BN623" s="49"/>
      <c r="BO623" s="49"/>
    </row>
    <row r="624" spans="20:67" x14ac:dyDescent="0.3">
      <c r="T624" s="49"/>
      <c r="V624" s="49"/>
      <c r="W624" s="49"/>
      <c r="X624" s="49"/>
      <c r="Y624" s="49"/>
      <c r="AA624" s="49"/>
      <c r="AB624" s="49"/>
      <c r="AD624" s="49"/>
      <c r="AE624" s="49"/>
      <c r="AF624" s="49"/>
      <c r="AH624" s="49"/>
      <c r="AI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  <c r="BA624" s="49"/>
      <c r="BB624" s="49"/>
      <c r="BC624" s="49"/>
      <c r="BD624" s="49"/>
      <c r="BE624" s="49"/>
      <c r="BF624" s="49"/>
      <c r="BG624" s="49"/>
      <c r="BH624" s="49"/>
      <c r="BI624" s="49"/>
      <c r="BJ624" s="49"/>
      <c r="BK624" s="49"/>
      <c r="BL624" s="49"/>
      <c r="BM624" s="49"/>
      <c r="BN624" s="49"/>
      <c r="BO624" s="49"/>
    </row>
    <row r="625" spans="20:67" x14ac:dyDescent="0.3">
      <c r="T625" s="49"/>
      <c r="V625" s="49"/>
      <c r="W625" s="49"/>
      <c r="X625" s="49"/>
      <c r="Y625" s="49"/>
      <c r="AA625" s="49"/>
      <c r="AB625" s="49"/>
      <c r="AD625" s="49"/>
      <c r="AE625" s="49"/>
      <c r="AF625" s="49"/>
      <c r="AH625" s="49"/>
      <c r="AI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  <c r="BA625" s="49"/>
      <c r="BB625" s="49"/>
      <c r="BC625" s="49"/>
      <c r="BD625" s="49"/>
      <c r="BE625" s="49"/>
      <c r="BF625" s="49"/>
      <c r="BG625" s="49"/>
      <c r="BH625" s="49"/>
      <c r="BI625" s="49"/>
      <c r="BJ625" s="49"/>
      <c r="BK625" s="49"/>
      <c r="BL625" s="49"/>
      <c r="BM625" s="49"/>
      <c r="BN625" s="49"/>
      <c r="BO625" s="49"/>
    </row>
    <row r="626" spans="20:67" x14ac:dyDescent="0.3">
      <c r="T626" s="49"/>
      <c r="V626" s="49"/>
      <c r="W626" s="49"/>
      <c r="X626" s="49"/>
      <c r="Y626" s="49"/>
      <c r="AA626" s="49"/>
      <c r="AB626" s="49"/>
      <c r="AD626" s="49"/>
      <c r="AE626" s="49"/>
      <c r="AF626" s="49"/>
      <c r="AH626" s="49"/>
      <c r="AI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  <c r="BL626" s="49"/>
      <c r="BM626" s="49"/>
      <c r="BN626" s="49"/>
      <c r="BO626" s="49"/>
    </row>
    <row r="627" spans="20:67" x14ac:dyDescent="0.3">
      <c r="T627" s="49"/>
      <c r="V627" s="49"/>
      <c r="W627" s="49"/>
      <c r="X627" s="49"/>
      <c r="Y627" s="49"/>
      <c r="AA627" s="49"/>
      <c r="AB627" s="49"/>
      <c r="AD627" s="49"/>
      <c r="AE627" s="49"/>
      <c r="AF627" s="49"/>
      <c r="AH627" s="49"/>
      <c r="AI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49"/>
      <c r="BA627" s="49"/>
      <c r="BB627" s="49"/>
      <c r="BC627" s="49"/>
      <c r="BD627" s="49"/>
      <c r="BE627" s="49"/>
      <c r="BF627" s="49"/>
      <c r="BG627" s="49"/>
      <c r="BH627" s="49"/>
      <c r="BI627" s="49"/>
      <c r="BJ627" s="49"/>
      <c r="BK627" s="49"/>
      <c r="BL627" s="49"/>
      <c r="BM627" s="49"/>
      <c r="BN627" s="49"/>
      <c r="BO627" s="49"/>
    </row>
    <row r="628" spans="20:67" x14ac:dyDescent="0.3">
      <c r="T628" s="49"/>
      <c r="V628" s="49"/>
      <c r="W628" s="49"/>
      <c r="X628" s="49"/>
      <c r="Y628" s="49"/>
      <c r="AA628" s="49"/>
      <c r="AB628" s="49"/>
      <c r="AD628" s="49"/>
      <c r="AE628" s="49"/>
      <c r="AF628" s="49"/>
      <c r="AH628" s="49"/>
      <c r="AI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49"/>
      <c r="BA628" s="49"/>
      <c r="BB628" s="49"/>
      <c r="BC628" s="49"/>
      <c r="BD628" s="49"/>
      <c r="BE628" s="49"/>
      <c r="BF628" s="49"/>
      <c r="BG628" s="49"/>
      <c r="BH628" s="49"/>
      <c r="BI628" s="49"/>
      <c r="BJ628" s="49"/>
      <c r="BK628" s="49"/>
      <c r="BL628" s="49"/>
      <c r="BM628" s="49"/>
      <c r="BN628" s="49"/>
      <c r="BO628" s="49"/>
    </row>
    <row r="629" spans="20:67" x14ac:dyDescent="0.3">
      <c r="T629" s="49"/>
      <c r="V629" s="49"/>
      <c r="W629" s="49"/>
      <c r="X629" s="49"/>
      <c r="Y629" s="49"/>
      <c r="AA629" s="49"/>
      <c r="AB629" s="49"/>
      <c r="AD629" s="49"/>
      <c r="AE629" s="49"/>
      <c r="AF629" s="49"/>
      <c r="AH629" s="49"/>
      <c r="AI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49"/>
      <c r="BA629" s="49"/>
      <c r="BB629" s="49"/>
      <c r="BC629" s="49"/>
      <c r="BD629" s="49"/>
      <c r="BE629" s="49"/>
      <c r="BF629" s="49"/>
      <c r="BG629" s="49"/>
      <c r="BH629" s="49"/>
      <c r="BI629" s="49"/>
      <c r="BJ629" s="49"/>
      <c r="BK629" s="49"/>
      <c r="BL629" s="49"/>
      <c r="BM629" s="49"/>
      <c r="BN629" s="49"/>
      <c r="BO629" s="49"/>
    </row>
    <row r="630" spans="20:67" x14ac:dyDescent="0.3">
      <c r="T630" s="49"/>
      <c r="V630" s="49"/>
      <c r="W630" s="49"/>
      <c r="X630" s="49"/>
      <c r="Y630" s="49"/>
      <c r="AA630" s="49"/>
      <c r="AB630" s="49"/>
      <c r="AD630" s="49"/>
      <c r="AE630" s="49"/>
      <c r="AF630" s="49"/>
      <c r="AH630" s="49"/>
      <c r="AI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49"/>
      <c r="BA630" s="49"/>
      <c r="BB630" s="49"/>
      <c r="BC630" s="49"/>
      <c r="BD630" s="49"/>
      <c r="BE630" s="49"/>
      <c r="BF630" s="49"/>
      <c r="BG630" s="49"/>
      <c r="BH630" s="49"/>
      <c r="BI630" s="49"/>
      <c r="BJ630" s="49"/>
      <c r="BK630" s="49"/>
      <c r="BL630" s="49"/>
      <c r="BM630" s="49"/>
      <c r="BN630" s="49"/>
      <c r="BO630" s="49"/>
    </row>
    <row r="631" spans="20:67" x14ac:dyDescent="0.3">
      <c r="T631" s="49"/>
      <c r="V631" s="49"/>
      <c r="W631" s="49"/>
      <c r="X631" s="49"/>
      <c r="Y631" s="49"/>
      <c r="AA631" s="49"/>
      <c r="AB631" s="49"/>
      <c r="AD631" s="49"/>
      <c r="AE631" s="49"/>
      <c r="AF631" s="49"/>
      <c r="AH631" s="49"/>
      <c r="AI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  <c r="BA631" s="49"/>
      <c r="BB631" s="49"/>
      <c r="BC631" s="49"/>
      <c r="BD631" s="49"/>
      <c r="BE631" s="49"/>
      <c r="BF631" s="49"/>
      <c r="BG631" s="49"/>
      <c r="BH631" s="49"/>
      <c r="BI631" s="49"/>
      <c r="BJ631" s="49"/>
      <c r="BK631" s="49"/>
      <c r="BL631" s="49"/>
      <c r="BM631" s="49"/>
      <c r="BN631" s="49"/>
      <c r="BO631" s="49"/>
    </row>
    <row r="632" spans="20:67" x14ac:dyDescent="0.3">
      <c r="T632" s="49"/>
      <c r="V632" s="49"/>
      <c r="W632" s="49"/>
      <c r="X632" s="49"/>
      <c r="Y632" s="49"/>
      <c r="AA632" s="49"/>
      <c r="AB632" s="49"/>
      <c r="AD632" s="49"/>
      <c r="AE632" s="49"/>
      <c r="AF632" s="49"/>
      <c r="AH632" s="49"/>
      <c r="AI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  <c r="BA632" s="49"/>
      <c r="BB632" s="49"/>
      <c r="BC632" s="49"/>
      <c r="BD632" s="49"/>
      <c r="BE632" s="49"/>
      <c r="BF632" s="49"/>
      <c r="BG632" s="49"/>
      <c r="BH632" s="49"/>
      <c r="BI632" s="49"/>
      <c r="BJ632" s="49"/>
      <c r="BK632" s="49"/>
      <c r="BL632" s="49"/>
      <c r="BM632" s="49"/>
      <c r="BN632" s="49"/>
      <c r="BO632" s="49"/>
    </row>
    <row r="633" spans="20:67" x14ac:dyDescent="0.3">
      <c r="T633" s="49"/>
      <c r="V633" s="49"/>
      <c r="W633" s="49"/>
      <c r="X633" s="49"/>
      <c r="Y633" s="49"/>
      <c r="AA633" s="49"/>
      <c r="AB633" s="49"/>
      <c r="AD633" s="49"/>
      <c r="AE633" s="49"/>
      <c r="AF633" s="49"/>
      <c r="AH633" s="49"/>
      <c r="AI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  <c r="BA633" s="49"/>
      <c r="BB633" s="49"/>
      <c r="BC633" s="49"/>
      <c r="BD633" s="49"/>
      <c r="BE633" s="49"/>
      <c r="BF633" s="49"/>
      <c r="BG633" s="49"/>
      <c r="BH633" s="49"/>
      <c r="BI633" s="49"/>
      <c r="BJ633" s="49"/>
      <c r="BK633" s="49"/>
      <c r="BL633" s="49"/>
      <c r="BM633" s="49"/>
      <c r="BN633" s="49"/>
      <c r="BO633" s="49"/>
    </row>
    <row r="634" spans="20:67" x14ac:dyDescent="0.3">
      <c r="T634" s="49"/>
      <c r="V634" s="49"/>
      <c r="W634" s="49"/>
      <c r="X634" s="49"/>
      <c r="Y634" s="49"/>
      <c r="AA634" s="49"/>
      <c r="AB634" s="49"/>
      <c r="AD634" s="49"/>
      <c r="AE634" s="49"/>
      <c r="AF634" s="49"/>
      <c r="AH634" s="49"/>
      <c r="AI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  <c r="BA634" s="49"/>
      <c r="BB634" s="49"/>
      <c r="BC634" s="49"/>
      <c r="BD634" s="49"/>
      <c r="BE634" s="49"/>
      <c r="BF634" s="49"/>
      <c r="BG634" s="49"/>
      <c r="BH634" s="49"/>
      <c r="BI634" s="49"/>
      <c r="BJ634" s="49"/>
      <c r="BK634" s="49"/>
      <c r="BL634" s="49"/>
      <c r="BM634" s="49"/>
      <c r="BN634" s="49"/>
      <c r="BO634" s="49"/>
    </row>
    <row r="635" spans="20:67" x14ac:dyDescent="0.3">
      <c r="T635" s="49"/>
      <c r="V635" s="49"/>
      <c r="W635" s="49"/>
      <c r="X635" s="49"/>
      <c r="Y635" s="49"/>
      <c r="AA635" s="49"/>
      <c r="AB635" s="49"/>
      <c r="AD635" s="49"/>
      <c r="AE635" s="49"/>
      <c r="AF635" s="49"/>
      <c r="AH635" s="49"/>
      <c r="AI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  <c r="BA635" s="49"/>
      <c r="BB635" s="49"/>
      <c r="BC635" s="49"/>
      <c r="BD635" s="49"/>
      <c r="BE635" s="49"/>
      <c r="BF635" s="49"/>
      <c r="BG635" s="49"/>
      <c r="BH635" s="49"/>
      <c r="BI635" s="49"/>
      <c r="BJ635" s="49"/>
      <c r="BK635" s="49"/>
      <c r="BL635" s="49"/>
      <c r="BM635" s="49"/>
      <c r="BN635" s="49"/>
      <c r="BO635" s="49"/>
    </row>
    <row r="636" spans="20:67" x14ac:dyDescent="0.3">
      <c r="T636" s="49"/>
      <c r="V636" s="49"/>
      <c r="W636" s="49"/>
      <c r="X636" s="49"/>
      <c r="Y636" s="49"/>
      <c r="AA636" s="49"/>
      <c r="AB636" s="49"/>
      <c r="AD636" s="49"/>
      <c r="AE636" s="49"/>
      <c r="AF636" s="49"/>
      <c r="AH636" s="49"/>
      <c r="AI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49"/>
      <c r="BF636" s="49"/>
      <c r="BG636" s="49"/>
      <c r="BH636" s="49"/>
      <c r="BI636" s="49"/>
      <c r="BJ636" s="49"/>
      <c r="BK636" s="49"/>
      <c r="BL636" s="49"/>
      <c r="BM636" s="49"/>
      <c r="BN636" s="49"/>
      <c r="BO636" s="49"/>
    </row>
    <row r="637" spans="20:67" x14ac:dyDescent="0.3">
      <c r="T637" s="49"/>
      <c r="V637" s="49"/>
      <c r="W637" s="49"/>
      <c r="X637" s="49"/>
      <c r="Y637" s="49"/>
      <c r="AA637" s="49"/>
      <c r="AB637" s="49"/>
      <c r="AD637" s="49"/>
      <c r="AE637" s="49"/>
      <c r="AF637" s="49"/>
      <c r="AH637" s="49"/>
      <c r="AI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  <c r="BA637" s="49"/>
      <c r="BB637" s="49"/>
      <c r="BC637" s="49"/>
      <c r="BD637" s="49"/>
      <c r="BE637" s="49"/>
      <c r="BF637" s="49"/>
      <c r="BG637" s="49"/>
      <c r="BH637" s="49"/>
      <c r="BI637" s="49"/>
      <c r="BJ637" s="49"/>
      <c r="BK637" s="49"/>
      <c r="BL637" s="49"/>
      <c r="BM637" s="49"/>
      <c r="BN637" s="49"/>
      <c r="BO637" s="49"/>
    </row>
    <row r="638" spans="20:67" x14ac:dyDescent="0.3">
      <c r="T638" s="49"/>
      <c r="V638" s="49"/>
      <c r="W638" s="49"/>
      <c r="X638" s="49"/>
      <c r="Y638" s="49"/>
      <c r="AA638" s="49"/>
      <c r="AB638" s="49"/>
      <c r="AD638" s="49"/>
      <c r="AE638" s="49"/>
      <c r="AF638" s="49"/>
      <c r="AH638" s="49"/>
      <c r="AI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  <c r="BA638" s="49"/>
      <c r="BB638" s="49"/>
      <c r="BC638" s="49"/>
      <c r="BD638" s="49"/>
      <c r="BE638" s="49"/>
      <c r="BF638" s="49"/>
      <c r="BG638" s="49"/>
      <c r="BH638" s="49"/>
      <c r="BI638" s="49"/>
      <c r="BJ638" s="49"/>
      <c r="BK638" s="49"/>
      <c r="BL638" s="49"/>
      <c r="BM638" s="49"/>
      <c r="BN638" s="49"/>
      <c r="BO638" s="49"/>
    </row>
    <row r="639" spans="20:67" x14ac:dyDescent="0.3">
      <c r="T639" s="49"/>
      <c r="V639" s="49"/>
      <c r="W639" s="49"/>
      <c r="X639" s="49"/>
      <c r="Y639" s="49"/>
      <c r="AA639" s="49"/>
      <c r="AB639" s="49"/>
      <c r="AD639" s="49"/>
      <c r="AE639" s="49"/>
      <c r="AF639" s="49"/>
      <c r="AH639" s="49"/>
      <c r="AI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  <c r="BA639" s="49"/>
      <c r="BB639" s="49"/>
      <c r="BC639" s="49"/>
      <c r="BD639" s="49"/>
      <c r="BE639" s="49"/>
      <c r="BF639" s="49"/>
      <c r="BG639" s="49"/>
      <c r="BH639" s="49"/>
      <c r="BI639" s="49"/>
      <c r="BJ639" s="49"/>
      <c r="BK639" s="49"/>
      <c r="BL639" s="49"/>
      <c r="BM639" s="49"/>
      <c r="BN639" s="49"/>
      <c r="BO639" s="49"/>
    </row>
    <row r="640" spans="20:67" x14ac:dyDescent="0.3">
      <c r="T640" s="49"/>
      <c r="V640" s="49"/>
      <c r="W640" s="49"/>
      <c r="X640" s="49"/>
      <c r="Y640" s="49"/>
      <c r="AA640" s="49"/>
      <c r="AB640" s="49"/>
      <c r="AD640" s="49"/>
      <c r="AE640" s="49"/>
      <c r="AF640" s="49"/>
      <c r="AH640" s="49"/>
      <c r="AI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  <c r="BA640" s="49"/>
      <c r="BB640" s="49"/>
      <c r="BC640" s="49"/>
      <c r="BD640" s="49"/>
      <c r="BE640" s="49"/>
      <c r="BF640" s="49"/>
      <c r="BG640" s="49"/>
      <c r="BH640" s="49"/>
      <c r="BI640" s="49"/>
      <c r="BJ640" s="49"/>
      <c r="BK640" s="49"/>
      <c r="BL640" s="49"/>
      <c r="BM640" s="49"/>
      <c r="BN640" s="49"/>
      <c r="BO640" s="49"/>
    </row>
    <row r="641" spans="20:67" x14ac:dyDescent="0.3">
      <c r="T641" s="49"/>
      <c r="V641" s="49"/>
      <c r="W641" s="49"/>
      <c r="X641" s="49"/>
      <c r="Y641" s="49"/>
      <c r="AA641" s="49"/>
      <c r="AB641" s="49"/>
      <c r="AD641" s="49"/>
      <c r="AE641" s="49"/>
      <c r="AF641" s="49"/>
      <c r="AH641" s="49"/>
      <c r="AI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  <c r="BA641" s="49"/>
      <c r="BB641" s="49"/>
      <c r="BC641" s="49"/>
      <c r="BD641" s="49"/>
      <c r="BE641" s="49"/>
      <c r="BF641" s="49"/>
      <c r="BG641" s="49"/>
      <c r="BH641" s="49"/>
      <c r="BI641" s="49"/>
      <c r="BJ641" s="49"/>
      <c r="BK641" s="49"/>
      <c r="BL641" s="49"/>
      <c r="BM641" s="49"/>
      <c r="BN641" s="49"/>
      <c r="BO641" s="49"/>
    </row>
    <row r="642" spans="20:67" x14ac:dyDescent="0.3">
      <c r="T642" s="49"/>
      <c r="V642" s="49"/>
      <c r="W642" s="49"/>
      <c r="X642" s="49"/>
      <c r="Y642" s="49"/>
      <c r="AA642" s="49"/>
      <c r="AB642" s="49"/>
      <c r="AD642" s="49"/>
      <c r="AE642" s="49"/>
      <c r="AF642" s="49"/>
      <c r="AH642" s="49"/>
      <c r="AI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  <c r="BA642" s="49"/>
      <c r="BB642" s="49"/>
      <c r="BC642" s="49"/>
      <c r="BD642" s="49"/>
      <c r="BE642" s="49"/>
      <c r="BF642" s="49"/>
      <c r="BG642" s="49"/>
      <c r="BH642" s="49"/>
      <c r="BI642" s="49"/>
      <c r="BJ642" s="49"/>
      <c r="BK642" s="49"/>
      <c r="BL642" s="49"/>
      <c r="BM642" s="49"/>
      <c r="BN642" s="49"/>
      <c r="BO642" s="49"/>
    </row>
    <row r="643" spans="20:67" x14ac:dyDescent="0.3">
      <c r="T643" s="49"/>
      <c r="V643" s="49"/>
      <c r="W643" s="49"/>
      <c r="X643" s="49"/>
      <c r="Y643" s="49"/>
      <c r="AA643" s="49"/>
      <c r="AB643" s="49"/>
      <c r="AD643" s="49"/>
      <c r="AE643" s="49"/>
      <c r="AF643" s="49"/>
      <c r="AH643" s="49"/>
      <c r="AI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  <c r="BA643" s="49"/>
      <c r="BB643" s="49"/>
      <c r="BC643" s="49"/>
      <c r="BD643" s="49"/>
      <c r="BE643" s="49"/>
      <c r="BF643" s="49"/>
      <c r="BG643" s="49"/>
      <c r="BH643" s="49"/>
      <c r="BI643" s="49"/>
      <c r="BJ643" s="49"/>
      <c r="BK643" s="49"/>
      <c r="BL643" s="49"/>
      <c r="BM643" s="49"/>
      <c r="BN643" s="49"/>
      <c r="BO643" s="49"/>
    </row>
    <row r="644" spans="20:67" x14ac:dyDescent="0.3">
      <c r="T644" s="49"/>
      <c r="V644" s="49"/>
      <c r="W644" s="49"/>
      <c r="X644" s="49"/>
      <c r="Y644" s="49"/>
      <c r="AA644" s="49"/>
      <c r="AB644" s="49"/>
      <c r="AD644" s="49"/>
      <c r="AE644" s="49"/>
      <c r="AF644" s="49"/>
      <c r="AH644" s="49"/>
      <c r="AI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  <c r="BA644" s="49"/>
      <c r="BB644" s="49"/>
      <c r="BC644" s="49"/>
      <c r="BD644" s="49"/>
      <c r="BE644" s="49"/>
      <c r="BF644" s="49"/>
      <c r="BG644" s="49"/>
      <c r="BH644" s="49"/>
      <c r="BI644" s="49"/>
      <c r="BJ644" s="49"/>
      <c r="BK644" s="49"/>
      <c r="BL644" s="49"/>
      <c r="BM644" s="49"/>
      <c r="BN644" s="49"/>
      <c r="BO644" s="49"/>
    </row>
    <row r="645" spans="20:67" x14ac:dyDescent="0.3">
      <c r="T645" s="49"/>
      <c r="V645" s="49"/>
      <c r="W645" s="49"/>
      <c r="X645" s="49"/>
      <c r="Y645" s="49"/>
      <c r="AA645" s="49"/>
      <c r="AB645" s="49"/>
      <c r="AD645" s="49"/>
      <c r="AE645" s="49"/>
      <c r="AF645" s="49"/>
      <c r="AH645" s="49"/>
      <c r="AI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  <c r="BA645" s="49"/>
      <c r="BB645" s="49"/>
      <c r="BC645" s="49"/>
      <c r="BD645" s="49"/>
      <c r="BE645" s="49"/>
      <c r="BF645" s="49"/>
      <c r="BG645" s="49"/>
      <c r="BH645" s="49"/>
      <c r="BI645" s="49"/>
      <c r="BJ645" s="49"/>
      <c r="BK645" s="49"/>
      <c r="BL645" s="49"/>
      <c r="BM645" s="49"/>
      <c r="BN645" s="49"/>
      <c r="BO645" s="49"/>
    </row>
    <row r="646" spans="20:67" x14ac:dyDescent="0.3">
      <c r="T646" s="49"/>
      <c r="V646" s="49"/>
      <c r="W646" s="49"/>
      <c r="X646" s="49"/>
      <c r="Y646" s="49"/>
      <c r="AA646" s="49"/>
      <c r="AB646" s="49"/>
      <c r="AD646" s="49"/>
      <c r="AE646" s="49"/>
      <c r="AF646" s="49"/>
      <c r="AH646" s="49"/>
      <c r="AI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  <c r="BA646" s="49"/>
      <c r="BB646" s="49"/>
      <c r="BC646" s="49"/>
      <c r="BD646" s="49"/>
      <c r="BE646" s="49"/>
      <c r="BF646" s="49"/>
      <c r="BG646" s="49"/>
      <c r="BH646" s="49"/>
      <c r="BI646" s="49"/>
      <c r="BJ646" s="49"/>
      <c r="BK646" s="49"/>
      <c r="BL646" s="49"/>
      <c r="BM646" s="49"/>
      <c r="BN646" s="49"/>
      <c r="BO646" s="49"/>
    </row>
    <row r="647" spans="20:67" x14ac:dyDescent="0.3">
      <c r="T647" s="49"/>
      <c r="V647" s="49"/>
      <c r="W647" s="49"/>
      <c r="X647" s="49"/>
      <c r="Y647" s="49"/>
      <c r="AA647" s="49"/>
      <c r="AB647" s="49"/>
      <c r="AD647" s="49"/>
      <c r="AE647" s="49"/>
      <c r="AF647" s="49"/>
      <c r="AH647" s="49"/>
      <c r="AI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  <c r="BA647" s="49"/>
      <c r="BB647" s="49"/>
      <c r="BC647" s="49"/>
      <c r="BD647" s="49"/>
      <c r="BE647" s="49"/>
      <c r="BF647" s="49"/>
      <c r="BG647" s="49"/>
      <c r="BH647" s="49"/>
      <c r="BI647" s="49"/>
      <c r="BJ647" s="49"/>
      <c r="BK647" s="49"/>
      <c r="BL647" s="49"/>
      <c r="BM647" s="49"/>
      <c r="BN647" s="49"/>
      <c r="BO647" s="49"/>
    </row>
    <row r="648" spans="20:67" x14ac:dyDescent="0.3">
      <c r="T648" s="49"/>
      <c r="V648" s="49"/>
      <c r="W648" s="49"/>
      <c r="X648" s="49"/>
      <c r="Y648" s="49"/>
      <c r="AA648" s="49"/>
      <c r="AB648" s="49"/>
      <c r="AD648" s="49"/>
      <c r="AE648" s="49"/>
      <c r="AF648" s="49"/>
      <c r="AH648" s="49"/>
      <c r="AI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  <c r="BA648" s="49"/>
      <c r="BB648" s="49"/>
      <c r="BC648" s="49"/>
      <c r="BD648" s="49"/>
      <c r="BE648" s="49"/>
      <c r="BF648" s="49"/>
      <c r="BG648" s="49"/>
      <c r="BH648" s="49"/>
      <c r="BI648" s="49"/>
      <c r="BJ648" s="49"/>
      <c r="BK648" s="49"/>
      <c r="BL648" s="49"/>
      <c r="BM648" s="49"/>
      <c r="BN648" s="49"/>
      <c r="BO648" s="49"/>
    </row>
    <row r="649" spans="20:67" x14ac:dyDescent="0.3">
      <c r="T649" s="49"/>
      <c r="V649" s="49"/>
      <c r="W649" s="49"/>
      <c r="X649" s="49"/>
      <c r="Y649" s="49"/>
      <c r="AA649" s="49"/>
      <c r="AB649" s="49"/>
      <c r="AD649" s="49"/>
      <c r="AE649" s="49"/>
      <c r="AF649" s="49"/>
      <c r="AH649" s="49"/>
      <c r="AI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49"/>
      <c r="BF649" s="49"/>
      <c r="BG649" s="49"/>
      <c r="BH649" s="49"/>
      <c r="BI649" s="49"/>
      <c r="BJ649" s="49"/>
      <c r="BK649" s="49"/>
      <c r="BL649" s="49"/>
      <c r="BM649" s="49"/>
      <c r="BN649" s="49"/>
      <c r="BO649" s="49"/>
    </row>
    <row r="650" spans="20:67" x14ac:dyDescent="0.3">
      <c r="T650" s="49"/>
      <c r="V650" s="49"/>
      <c r="W650" s="49"/>
      <c r="X650" s="49"/>
      <c r="Y650" s="49"/>
      <c r="AA650" s="49"/>
      <c r="AB650" s="49"/>
      <c r="AD650" s="49"/>
      <c r="AE650" s="49"/>
      <c r="AF650" s="49"/>
      <c r="AH650" s="49"/>
      <c r="AI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  <c r="BA650" s="49"/>
      <c r="BB650" s="49"/>
      <c r="BC650" s="49"/>
      <c r="BD650" s="49"/>
      <c r="BE650" s="49"/>
      <c r="BF650" s="49"/>
      <c r="BG650" s="49"/>
      <c r="BH650" s="49"/>
      <c r="BI650" s="49"/>
      <c r="BJ650" s="49"/>
      <c r="BK650" s="49"/>
      <c r="BL650" s="49"/>
      <c r="BM650" s="49"/>
      <c r="BN650" s="49"/>
      <c r="BO650" s="49"/>
    </row>
    <row r="651" spans="20:67" x14ac:dyDescent="0.3">
      <c r="T651" s="49"/>
      <c r="V651" s="49"/>
      <c r="W651" s="49"/>
      <c r="X651" s="49"/>
      <c r="Y651" s="49"/>
      <c r="AA651" s="49"/>
      <c r="AB651" s="49"/>
      <c r="AD651" s="49"/>
      <c r="AE651" s="49"/>
      <c r="AF651" s="49"/>
      <c r="AH651" s="49"/>
      <c r="AI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  <c r="BA651" s="49"/>
      <c r="BB651" s="49"/>
      <c r="BC651" s="49"/>
      <c r="BD651" s="49"/>
      <c r="BE651" s="49"/>
      <c r="BF651" s="49"/>
      <c r="BG651" s="49"/>
      <c r="BH651" s="49"/>
      <c r="BI651" s="49"/>
      <c r="BJ651" s="49"/>
      <c r="BK651" s="49"/>
      <c r="BL651" s="49"/>
      <c r="BM651" s="49"/>
      <c r="BN651" s="49"/>
      <c r="BO651" s="49"/>
    </row>
    <row r="652" spans="20:67" x14ac:dyDescent="0.3">
      <c r="T652" s="49"/>
      <c r="V652" s="49"/>
      <c r="W652" s="49"/>
      <c r="X652" s="49"/>
      <c r="Y652" s="49"/>
      <c r="AA652" s="49"/>
      <c r="AB652" s="49"/>
      <c r="AD652" s="49"/>
      <c r="AE652" s="49"/>
      <c r="AF652" s="49"/>
      <c r="AH652" s="49"/>
      <c r="AI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  <c r="BA652" s="49"/>
      <c r="BB652" s="49"/>
      <c r="BC652" s="49"/>
      <c r="BD652" s="49"/>
      <c r="BE652" s="49"/>
      <c r="BF652" s="49"/>
      <c r="BG652" s="49"/>
      <c r="BH652" s="49"/>
      <c r="BI652" s="49"/>
      <c r="BJ652" s="49"/>
      <c r="BK652" s="49"/>
      <c r="BL652" s="49"/>
      <c r="BM652" s="49"/>
      <c r="BN652" s="49"/>
      <c r="BO652" s="49"/>
    </row>
    <row r="653" spans="20:67" x14ac:dyDescent="0.3">
      <c r="T653" s="49"/>
      <c r="V653" s="49"/>
      <c r="W653" s="49"/>
      <c r="X653" s="49"/>
      <c r="Y653" s="49"/>
      <c r="AA653" s="49"/>
      <c r="AB653" s="49"/>
      <c r="AD653" s="49"/>
      <c r="AE653" s="49"/>
      <c r="AF653" s="49"/>
      <c r="AH653" s="49"/>
      <c r="AI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  <c r="BA653" s="49"/>
      <c r="BB653" s="49"/>
      <c r="BC653" s="49"/>
      <c r="BD653" s="49"/>
      <c r="BE653" s="49"/>
      <c r="BF653" s="49"/>
      <c r="BG653" s="49"/>
      <c r="BH653" s="49"/>
      <c r="BI653" s="49"/>
      <c r="BJ653" s="49"/>
      <c r="BK653" s="49"/>
      <c r="BL653" s="49"/>
      <c r="BM653" s="49"/>
      <c r="BN653" s="49"/>
      <c r="BO653" s="49"/>
    </row>
    <row r="654" spans="20:67" x14ac:dyDescent="0.3">
      <c r="T654" s="49"/>
      <c r="V654" s="49"/>
      <c r="W654" s="49"/>
      <c r="X654" s="49"/>
      <c r="Y654" s="49"/>
      <c r="AA654" s="49"/>
      <c r="AB654" s="49"/>
      <c r="AD654" s="49"/>
      <c r="AE654" s="49"/>
      <c r="AF654" s="49"/>
      <c r="AH654" s="49"/>
      <c r="AI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  <c r="BA654" s="49"/>
      <c r="BB654" s="49"/>
      <c r="BC654" s="49"/>
      <c r="BD654" s="49"/>
      <c r="BE654" s="49"/>
      <c r="BF654" s="49"/>
      <c r="BG654" s="49"/>
      <c r="BH654" s="49"/>
      <c r="BI654" s="49"/>
      <c r="BJ654" s="49"/>
      <c r="BK654" s="49"/>
      <c r="BL654" s="49"/>
      <c r="BM654" s="49"/>
      <c r="BN654" s="49"/>
      <c r="BO654" s="49"/>
    </row>
    <row r="655" spans="20:67" x14ac:dyDescent="0.3">
      <c r="T655" s="49"/>
      <c r="V655" s="49"/>
      <c r="W655" s="49"/>
      <c r="X655" s="49"/>
      <c r="Y655" s="49"/>
      <c r="AA655" s="49"/>
      <c r="AB655" s="49"/>
      <c r="AD655" s="49"/>
      <c r="AE655" s="49"/>
      <c r="AF655" s="49"/>
      <c r="AH655" s="49"/>
      <c r="AI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  <c r="BA655" s="49"/>
      <c r="BB655" s="49"/>
      <c r="BC655" s="49"/>
      <c r="BD655" s="49"/>
      <c r="BE655" s="49"/>
      <c r="BF655" s="49"/>
      <c r="BG655" s="49"/>
      <c r="BH655" s="49"/>
      <c r="BI655" s="49"/>
      <c r="BJ655" s="49"/>
      <c r="BK655" s="49"/>
      <c r="BL655" s="49"/>
      <c r="BM655" s="49"/>
      <c r="BN655" s="49"/>
      <c r="BO655" s="49"/>
    </row>
    <row r="656" spans="20:67" x14ac:dyDescent="0.3">
      <c r="T656" s="49"/>
      <c r="V656" s="49"/>
      <c r="W656" s="49"/>
      <c r="X656" s="49"/>
      <c r="Y656" s="49"/>
      <c r="AA656" s="49"/>
      <c r="AB656" s="49"/>
      <c r="AD656" s="49"/>
      <c r="AE656" s="49"/>
      <c r="AF656" s="49"/>
      <c r="AH656" s="49"/>
      <c r="AI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  <c r="BA656" s="49"/>
      <c r="BB656" s="49"/>
      <c r="BC656" s="49"/>
      <c r="BD656" s="49"/>
      <c r="BE656" s="49"/>
      <c r="BF656" s="49"/>
      <c r="BG656" s="49"/>
      <c r="BH656" s="49"/>
      <c r="BI656" s="49"/>
      <c r="BJ656" s="49"/>
      <c r="BK656" s="49"/>
      <c r="BL656" s="49"/>
      <c r="BM656" s="49"/>
      <c r="BN656" s="49"/>
      <c r="BO656" s="49"/>
    </row>
    <row r="657" spans="20:67" x14ac:dyDescent="0.3">
      <c r="T657" s="49"/>
      <c r="V657" s="49"/>
      <c r="W657" s="49"/>
      <c r="X657" s="49"/>
      <c r="Y657" s="49"/>
      <c r="AA657" s="49"/>
      <c r="AB657" s="49"/>
      <c r="AD657" s="49"/>
      <c r="AE657" s="49"/>
      <c r="AF657" s="49"/>
      <c r="AH657" s="49"/>
      <c r="AI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  <c r="BA657" s="49"/>
      <c r="BB657" s="49"/>
      <c r="BC657" s="49"/>
      <c r="BD657" s="49"/>
      <c r="BE657" s="49"/>
      <c r="BF657" s="49"/>
      <c r="BG657" s="49"/>
      <c r="BH657" s="49"/>
      <c r="BI657" s="49"/>
      <c r="BJ657" s="49"/>
      <c r="BK657" s="49"/>
      <c r="BL657" s="49"/>
      <c r="BM657" s="49"/>
      <c r="BN657" s="49"/>
      <c r="BO657" s="49"/>
    </row>
    <row r="658" spans="20:67" x14ac:dyDescent="0.3">
      <c r="T658" s="49"/>
      <c r="V658" s="49"/>
      <c r="W658" s="49"/>
      <c r="X658" s="49"/>
      <c r="Y658" s="49"/>
      <c r="AA658" s="49"/>
      <c r="AB658" s="49"/>
      <c r="AD658" s="49"/>
      <c r="AE658" s="49"/>
      <c r="AF658" s="49"/>
      <c r="AH658" s="49"/>
      <c r="AI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  <c r="BA658" s="49"/>
      <c r="BB658" s="49"/>
      <c r="BC658" s="49"/>
      <c r="BD658" s="49"/>
      <c r="BE658" s="49"/>
      <c r="BF658" s="49"/>
      <c r="BG658" s="49"/>
      <c r="BH658" s="49"/>
      <c r="BI658" s="49"/>
      <c r="BJ658" s="49"/>
      <c r="BK658" s="49"/>
      <c r="BL658" s="49"/>
      <c r="BM658" s="49"/>
      <c r="BN658" s="49"/>
      <c r="BO658" s="49"/>
    </row>
    <row r="659" spans="20:67" x14ac:dyDescent="0.3">
      <c r="T659" s="49"/>
      <c r="V659" s="49"/>
      <c r="W659" s="49"/>
      <c r="X659" s="49"/>
      <c r="Y659" s="49"/>
      <c r="AA659" s="49"/>
      <c r="AB659" s="49"/>
      <c r="AD659" s="49"/>
      <c r="AE659" s="49"/>
      <c r="AF659" s="49"/>
      <c r="AH659" s="49"/>
      <c r="AI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  <c r="BA659" s="49"/>
      <c r="BB659" s="49"/>
      <c r="BC659" s="49"/>
      <c r="BD659" s="49"/>
      <c r="BE659" s="49"/>
      <c r="BF659" s="49"/>
      <c r="BG659" s="49"/>
      <c r="BH659" s="49"/>
      <c r="BI659" s="49"/>
      <c r="BJ659" s="49"/>
      <c r="BK659" s="49"/>
      <c r="BL659" s="49"/>
      <c r="BM659" s="49"/>
      <c r="BN659" s="49"/>
      <c r="BO659" s="49"/>
    </row>
    <row r="660" spans="20:67" x14ac:dyDescent="0.3">
      <c r="T660" s="49"/>
      <c r="V660" s="49"/>
      <c r="W660" s="49"/>
      <c r="X660" s="49"/>
      <c r="Y660" s="49"/>
      <c r="AA660" s="49"/>
      <c r="AB660" s="49"/>
      <c r="AD660" s="49"/>
      <c r="AE660" s="49"/>
      <c r="AF660" s="49"/>
      <c r="AH660" s="49"/>
      <c r="AI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  <c r="BA660" s="49"/>
      <c r="BB660" s="49"/>
      <c r="BC660" s="49"/>
      <c r="BD660" s="49"/>
      <c r="BE660" s="49"/>
      <c r="BF660" s="49"/>
      <c r="BG660" s="49"/>
      <c r="BH660" s="49"/>
      <c r="BI660" s="49"/>
      <c r="BJ660" s="49"/>
      <c r="BK660" s="49"/>
      <c r="BL660" s="49"/>
      <c r="BM660" s="49"/>
      <c r="BN660" s="49"/>
      <c r="BO660" s="49"/>
    </row>
    <row r="661" spans="20:67" x14ac:dyDescent="0.3">
      <c r="T661" s="49"/>
      <c r="V661" s="49"/>
      <c r="W661" s="49"/>
      <c r="X661" s="49"/>
      <c r="Y661" s="49"/>
      <c r="AA661" s="49"/>
      <c r="AB661" s="49"/>
      <c r="AD661" s="49"/>
      <c r="AE661" s="49"/>
      <c r="AF661" s="49"/>
      <c r="AH661" s="49"/>
      <c r="AI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  <c r="BA661" s="49"/>
      <c r="BB661" s="49"/>
      <c r="BC661" s="49"/>
      <c r="BD661" s="49"/>
      <c r="BE661" s="49"/>
      <c r="BF661" s="49"/>
      <c r="BG661" s="49"/>
      <c r="BH661" s="49"/>
      <c r="BI661" s="49"/>
      <c r="BJ661" s="49"/>
      <c r="BK661" s="49"/>
      <c r="BL661" s="49"/>
      <c r="BM661" s="49"/>
      <c r="BN661" s="49"/>
      <c r="BO661" s="49"/>
    </row>
    <row r="662" spans="20:67" x14ac:dyDescent="0.3">
      <c r="T662" s="49"/>
      <c r="V662" s="49"/>
      <c r="W662" s="49"/>
      <c r="X662" s="49"/>
      <c r="Y662" s="49"/>
      <c r="AA662" s="49"/>
      <c r="AB662" s="49"/>
      <c r="AD662" s="49"/>
      <c r="AE662" s="49"/>
      <c r="AF662" s="49"/>
      <c r="AH662" s="49"/>
      <c r="AI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  <c r="BA662" s="49"/>
      <c r="BB662" s="49"/>
      <c r="BC662" s="49"/>
      <c r="BD662" s="49"/>
      <c r="BE662" s="49"/>
      <c r="BF662" s="49"/>
      <c r="BG662" s="49"/>
      <c r="BH662" s="49"/>
      <c r="BI662" s="49"/>
      <c r="BJ662" s="49"/>
      <c r="BK662" s="49"/>
      <c r="BL662" s="49"/>
      <c r="BM662" s="49"/>
      <c r="BN662" s="49"/>
      <c r="BO662" s="49"/>
    </row>
    <row r="663" spans="20:67" x14ac:dyDescent="0.3">
      <c r="T663" s="49"/>
      <c r="V663" s="49"/>
      <c r="W663" s="49"/>
      <c r="X663" s="49"/>
      <c r="Y663" s="49"/>
      <c r="AA663" s="49"/>
      <c r="AB663" s="49"/>
      <c r="AD663" s="49"/>
      <c r="AE663" s="49"/>
      <c r="AF663" s="49"/>
      <c r="AH663" s="49"/>
      <c r="AI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  <c r="BA663" s="49"/>
      <c r="BB663" s="49"/>
      <c r="BC663" s="49"/>
      <c r="BD663" s="49"/>
      <c r="BE663" s="49"/>
      <c r="BF663" s="49"/>
      <c r="BG663" s="49"/>
      <c r="BH663" s="49"/>
      <c r="BI663" s="49"/>
      <c r="BJ663" s="49"/>
      <c r="BK663" s="49"/>
      <c r="BL663" s="49"/>
      <c r="BM663" s="49"/>
      <c r="BN663" s="49"/>
      <c r="BO663" s="49"/>
    </row>
    <row r="664" spans="20:67" x14ac:dyDescent="0.3">
      <c r="T664" s="49"/>
      <c r="V664" s="49"/>
      <c r="W664" s="49"/>
      <c r="X664" s="49"/>
      <c r="Y664" s="49"/>
      <c r="AA664" s="49"/>
      <c r="AB664" s="49"/>
      <c r="AD664" s="49"/>
      <c r="AE664" s="49"/>
      <c r="AF664" s="49"/>
      <c r="AH664" s="49"/>
      <c r="AI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  <c r="BA664" s="49"/>
      <c r="BB664" s="49"/>
      <c r="BC664" s="49"/>
      <c r="BD664" s="49"/>
      <c r="BE664" s="49"/>
      <c r="BF664" s="49"/>
      <c r="BG664" s="49"/>
      <c r="BH664" s="49"/>
      <c r="BI664" s="49"/>
      <c r="BJ664" s="49"/>
      <c r="BK664" s="49"/>
      <c r="BL664" s="49"/>
      <c r="BM664" s="49"/>
      <c r="BN664" s="49"/>
      <c r="BO664" s="49"/>
    </row>
    <row r="665" spans="20:67" x14ac:dyDescent="0.3">
      <c r="T665" s="49"/>
      <c r="V665" s="49"/>
      <c r="W665" s="49"/>
      <c r="X665" s="49"/>
      <c r="Y665" s="49"/>
      <c r="AA665" s="49"/>
      <c r="AB665" s="49"/>
      <c r="AD665" s="49"/>
      <c r="AE665" s="49"/>
      <c r="AF665" s="49"/>
      <c r="AH665" s="49"/>
      <c r="AI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  <c r="BA665" s="49"/>
      <c r="BB665" s="49"/>
      <c r="BC665" s="49"/>
      <c r="BD665" s="49"/>
      <c r="BE665" s="49"/>
      <c r="BF665" s="49"/>
      <c r="BG665" s="49"/>
      <c r="BH665" s="49"/>
      <c r="BI665" s="49"/>
      <c r="BJ665" s="49"/>
      <c r="BK665" s="49"/>
      <c r="BL665" s="49"/>
      <c r="BM665" s="49"/>
      <c r="BN665" s="49"/>
      <c r="BO665" s="49"/>
    </row>
    <row r="666" spans="20:67" x14ac:dyDescent="0.3">
      <c r="T666" s="49"/>
      <c r="V666" s="49"/>
      <c r="W666" s="49"/>
      <c r="X666" s="49"/>
      <c r="Y666" s="49"/>
      <c r="AA666" s="49"/>
      <c r="AB666" s="49"/>
      <c r="AD666" s="49"/>
      <c r="AE666" s="49"/>
      <c r="AF666" s="49"/>
      <c r="AH666" s="49"/>
      <c r="AI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  <c r="BL666" s="49"/>
      <c r="BM666" s="49"/>
      <c r="BN666" s="49"/>
      <c r="BO666" s="49"/>
    </row>
    <row r="667" spans="20:67" x14ac:dyDescent="0.3">
      <c r="T667" s="49"/>
      <c r="V667" s="49"/>
      <c r="W667" s="49"/>
      <c r="X667" s="49"/>
      <c r="Y667" s="49"/>
      <c r="AA667" s="49"/>
      <c r="AB667" s="49"/>
      <c r="AD667" s="49"/>
      <c r="AE667" s="49"/>
      <c r="AF667" s="49"/>
      <c r="AH667" s="49"/>
      <c r="AI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  <c r="BL667" s="49"/>
      <c r="BM667" s="49"/>
      <c r="BN667" s="49"/>
      <c r="BO667" s="49"/>
    </row>
    <row r="668" spans="20:67" x14ac:dyDescent="0.3">
      <c r="T668" s="49"/>
      <c r="V668" s="49"/>
      <c r="W668" s="49"/>
      <c r="X668" s="49"/>
      <c r="Y668" s="49"/>
      <c r="AA668" s="49"/>
      <c r="AB668" s="49"/>
      <c r="AD668" s="49"/>
      <c r="AE668" s="49"/>
      <c r="AF668" s="49"/>
      <c r="AH668" s="49"/>
      <c r="AI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  <c r="BL668" s="49"/>
      <c r="BM668" s="49"/>
      <c r="BN668" s="49"/>
      <c r="BO668" s="49"/>
    </row>
    <row r="669" spans="20:67" x14ac:dyDescent="0.3">
      <c r="T669" s="49"/>
      <c r="V669" s="49"/>
      <c r="W669" s="49"/>
      <c r="X669" s="49"/>
      <c r="Y669" s="49"/>
      <c r="AA669" s="49"/>
      <c r="AB669" s="49"/>
      <c r="AD669" s="49"/>
      <c r="AE669" s="49"/>
      <c r="AF669" s="49"/>
      <c r="AH669" s="49"/>
      <c r="AI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  <c r="BL669" s="49"/>
      <c r="BM669" s="49"/>
      <c r="BN669" s="49"/>
      <c r="BO669" s="49"/>
    </row>
    <row r="670" spans="20:67" x14ac:dyDescent="0.3">
      <c r="T670" s="49"/>
      <c r="V670" s="49"/>
      <c r="W670" s="49"/>
      <c r="X670" s="49"/>
      <c r="Y670" s="49"/>
      <c r="AA670" s="49"/>
      <c r="AB670" s="49"/>
      <c r="AD670" s="49"/>
      <c r="AE670" s="49"/>
      <c r="AF670" s="49"/>
      <c r="AH670" s="49"/>
      <c r="AI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  <c r="BL670" s="49"/>
      <c r="BM670" s="49"/>
      <c r="BN670" s="49"/>
      <c r="BO670" s="49"/>
    </row>
    <row r="671" spans="20:67" x14ac:dyDescent="0.3">
      <c r="T671" s="49"/>
      <c r="V671" s="49"/>
      <c r="W671" s="49"/>
      <c r="X671" s="49"/>
      <c r="Y671" s="49"/>
      <c r="AA671" s="49"/>
      <c r="AB671" s="49"/>
      <c r="AD671" s="49"/>
      <c r="AE671" s="49"/>
      <c r="AF671" s="49"/>
      <c r="AH671" s="49"/>
      <c r="AI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  <c r="BL671" s="49"/>
      <c r="BM671" s="49"/>
      <c r="BN671" s="49"/>
      <c r="BO671" s="49"/>
    </row>
    <row r="672" spans="20:67" x14ac:dyDescent="0.3">
      <c r="T672" s="49"/>
      <c r="V672" s="49"/>
      <c r="W672" s="49"/>
      <c r="X672" s="49"/>
      <c r="Y672" s="49"/>
      <c r="AA672" s="49"/>
      <c r="AB672" s="49"/>
      <c r="AD672" s="49"/>
      <c r="AE672" s="49"/>
      <c r="AF672" s="49"/>
      <c r="AH672" s="49"/>
      <c r="AI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  <c r="BL672" s="49"/>
      <c r="BM672" s="49"/>
      <c r="BN672" s="49"/>
      <c r="BO672" s="49"/>
    </row>
    <row r="673" spans="20:67" x14ac:dyDescent="0.3">
      <c r="T673" s="49"/>
      <c r="V673" s="49"/>
      <c r="W673" s="49"/>
      <c r="X673" s="49"/>
      <c r="Y673" s="49"/>
      <c r="AA673" s="49"/>
      <c r="AB673" s="49"/>
      <c r="AD673" s="49"/>
      <c r="AE673" s="49"/>
      <c r="AF673" s="49"/>
      <c r="AH673" s="49"/>
      <c r="AI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  <c r="BL673" s="49"/>
      <c r="BM673" s="49"/>
      <c r="BN673" s="49"/>
      <c r="BO673" s="49"/>
    </row>
    <row r="674" spans="20:67" x14ac:dyDescent="0.3">
      <c r="T674" s="49"/>
      <c r="V674" s="49"/>
      <c r="W674" s="49"/>
      <c r="X674" s="49"/>
      <c r="Y674" s="49"/>
      <c r="AA674" s="49"/>
      <c r="AB674" s="49"/>
      <c r="AD674" s="49"/>
      <c r="AE674" s="49"/>
      <c r="AF674" s="49"/>
      <c r="AH674" s="49"/>
      <c r="AI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  <c r="BL674" s="49"/>
      <c r="BM674" s="49"/>
      <c r="BN674" s="49"/>
      <c r="BO674" s="49"/>
    </row>
    <row r="675" spans="20:67" x14ac:dyDescent="0.3">
      <c r="T675" s="49"/>
      <c r="V675" s="49"/>
      <c r="W675" s="49"/>
      <c r="X675" s="49"/>
      <c r="Y675" s="49"/>
      <c r="AA675" s="49"/>
      <c r="AB675" s="49"/>
      <c r="AD675" s="49"/>
      <c r="AE675" s="49"/>
      <c r="AF675" s="49"/>
      <c r="AH675" s="49"/>
      <c r="AI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  <c r="BL675" s="49"/>
      <c r="BM675" s="49"/>
      <c r="BN675" s="49"/>
      <c r="BO675" s="49"/>
    </row>
    <row r="676" spans="20:67" x14ac:dyDescent="0.3">
      <c r="T676" s="49"/>
      <c r="V676" s="49"/>
      <c r="W676" s="49"/>
      <c r="X676" s="49"/>
      <c r="Y676" s="49"/>
      <c r="AA676" s="49"/>
      <c r="AB676" s="49"/>
      <c r="AD676" s="49"/>
      <c r="AE676" s="49"/>
      <c r="AF676" s="49"/>
      <c r="AH676" s="49"/>
      <c r="AI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  <c r="BL676" s="49"/>
      <c r="BM676" s="49"/>
      <c r="BN676" s="49"/>
      <c r="BO676" s="49"/>
    </row>
    <row r="677" spans="20:67" x14ac:dyDescent="0.3">
      <c r="T677" s="49"/>
      <c r="V677" s="49"/>
      <c r="W677" s="49"/>
      <c r="X677" s="49"/>
      <c r="Y677" s="49"/>
      <c r="AA677" s="49"/>
      <c r="AB677" s="49"/>
      <c r="AD677" s="49"/>
      <c r="AE677" s="49"/>
      <c r="AF677" s="49"/>
      <c r="AH677" s="49"/>
      <c r="AI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  <c r="BL677" s="49"/>
      <c r="BM677" s="49"/>
      <c r="BN677" s="49"/>
      <c r="BO677" s="49"/>
    </row>
    <row r="678" spans="20:67" x14ac:dyDescent="0.3">
      <c r="T678" s="49"/>
      <c r="V678" s="49"/>
      <c r="W678" s="49"/>
      <c r="X678" s="49"/>
      <c r="Y678" s="49"/>
      <c r="AA678" s="49"/>
      <c r="AB678" s="49"/>
      <c r="AD678" s="49"/>
      <c r="AE678" s="49"/>
      <c r="AF678" s="49"/>
      <c r="AH678" s="49"/>
      <c r="AI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  <c r="BL678" s="49"/>
      <c r="BM678" s="49"/>
      <c r="BN678" s="49"/>
      <c r="BO678" s="49"/>
    </row>
    <row r="679" spans="20:67" x14ac:dyDescent="0.3">
      <c r="T679" s="49"/>
      <c r="V679" s="49"/>
      <c r="W679" s="49"/>
      <c r="X679" s="49"/>
      <c r="Y679" s="49"/>
      <c r="AA679" s="49"/>
      <c r="AB679" s="49"/>
      <c r="AD679" s="49"/>
      <c r="AE679" s="49"/>
      <c r="AF679" s="49"/>
      <c r="AH679" s="49"/>
      <c r="AI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  <c r="BL679" s="49"/>
      <c r="BM679" s="49"/>
      <c r="BN679" s="49"/>
      <c r="BO679" s="49"/>
    </row>
    <row r="680" spans="20:67" x14ac:dyDescent="0.3">
      <c r="T680" s="49"/>
      <c r="V680" s="49"/>
      <c r="W680" s="49"/>
      <c r="X680" s="49"/>
      <c r="Y680" s="49"/>
      <c r="AA680" s="49"/>
      <c r="AB680" s="49"/>
      <c r="AD680" s="49"/>
      <c r="AE680" s="49"/>
      <c r="AF680" s="49"/>
      <c r="AH680" s="49"/>
      <c r="AI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  <c r="BL680" s="49"/>
      <c r="BM680" s="49"/>
      <c r="BN680" s="49"/>
      <c r="BO680" s="49"/>
    </row>
    <row r="681" spans="20:67" x14ac:dyDescent="0.3">
      <c r="T681" s="49"/>
      <c r="V681" s="49"/>
      <c r="W681" s="49"/>
      <c r="X681" s="49"/>
      <c r="Y681" s="49"/>
      <c r="AA681" s="49"/>
      <c r="AB681" s="49"/>
      <c r="AD681" s="49"/>
      <c r="AE681" s="49"/>
      <c r="AF681" s="49"/>
      <c r="AH681" s="49"/>
      <c r="AI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  <c r="BL681" s="49"/>
      <c r="BM681" s="49"/>
      <c r="BN681" s="49"/>
      <c r="BO681" s="49"/>
    </row>
    <row r="682" spans="20:67" x14ac:dyDescent="0.3">
      <c r="T682" s="49"/>
      <c r="V682" s="49"/>
      <c r="W682" s="49"/>
      <c r="X682" s="49"/>
      <c r="Y682" s="49"/>
      <c r="AA682" s="49"/>
      <c r="AB682" s="49"/>
      <c r="AD682" s="49"/>
      <c r="AE682" s="49"/>
      <c r="AF682" s="49"/>
      <c r="AH682" s="49"/>
      <c r="AI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  <c r="BL682" s="49"/>
      <c r="BM682" s="49"/>
      <c r="BN682" s="49"/>
      <c r="BO682" s="49"/>
    </row>
    <row r="683" spans="20:67" x14ac:dyDescent="0.3">
      <c r="T683" s="49"/>
      <c r="V683" s="49"/>
      <c r="W683" s="49"/>
      <c r="X683" s="49"/>
      <c r="Y683" s="49"/>
      <c r="AA683" s="49"/>
      <c r="AB683" s="49"/>
      <c r="AD683" s="49"/>
      <c r="AE683" s="49"/>
      <c r="AF683" s="49"/>
      <c r="AH683" s="49"/>
      <c r="AI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  <c r="BL683" s="49"/>
      <c r="BM683" s="49"/>
      <c r="BN683" s="49"/>
      <c r="BO683" s="49"/>
    </row>
    <row r="684" spans="20:67" x14ac:dyDescent="0.3">
      <c r="T684" s="49"/>
      <c r="V684" s="49"/>
      <c r="W684" s="49"/>
      <c r="X684" s="49"/>
      <c r="Y684" s="49"/>
      <c r="AA684" s="49"/>
      <c r="AB684" s="49"/>
      <c r="AD684" s="49"/>
      <c r="AE684" s="49"/>
      <c r="AF684" s="49"/>
      <c r="AH684" s="49"/>
      <c r="AI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  <c r="BL684" s="49"/>
      <c r="BM684" s="49"/>
      <c r="BN684" s="49"/>
      <c r="BO684" s="49"/>
    </row>
    <row r="685" spans="20:67" x14ac:dyDescent="0.3">
      <c r="T685" s="49"/>
      <c r="V685" s="49"/>
      <c r="W685" s="49"/>
      <c r="X685" s="49"/>
      <c r="Y685" s="49"/>
      <c r="AA685" s="49"/>
      <c r="AB685" s="49"/>
      <c r="AD685" s="49"/>
      <c r="AE685" s="49"/>
      <c r="AF685" s="49"/>
      <c r="AH685" s="49"/>
      <c r="AI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  <c r="BL685" s="49"/>
      <c r="BM685" s="49"/>
      <c r="BN685" s="49"/>
      <c r="BO685" s="49"/>
    </row>
    <row r="686" spans="20:67" x14ac:dyDescent="0.3">
      <c r="T686" s="49"/>
      <c r="V686" s="49"/>
      <c r="W686" s="49"/>
      <c r="X686" s="49"/>
      <c r="Y686" s="49"/>
      <c r="AA686" s="49"/>
      <c r="AB686" s="49"/>
      <c r="AD686" s="49"/>
      <c r="AE686" s="49"/>
      <c r="AF686" s="49"/>
      <c r="AH686" s="49"/>
      <c r="AI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  <c r="BL686" s="49"/>
      <c r="BM686" s="49"/>
      <c r="BN686" s="49"/>
      <c r="BO686" s="49"/>
    </row>
    <row r="687" spans="20:67" x14ac:dyDescent="0.3">
      <c r="T687" s="49"/>
      <c r="V687" s="49"/>
      <c r="W687" s="49"/>
      <c r="X687" s="49"/>
      <c r="Y687" s="49"/>
      <c r="AA687" s="49"/>
      <c r="AB687" s="49"/>
      <c r="AD687" s="49"/>
      <c r="AE687" s="49"/>
      <c r="AF687" s="49"/>
      <c r="AH687" s="49"/>
      <c r="AI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  <c r="BL687" s="49"/>
      <c r="BM687" s="49"/>
      <c r="BN687" s="49"/>
      <c r="BO687" s="49"/>
    </row>
    <row r="688" spans="20:67" x14ac:dyDescent="0.3">
      <c r="T688" s="49"/>
      <c r="V688" s="49"/>
      <c r="W688" s="49"/>
      <c r="X688" s="49"/>
      <c r="Y688" s="49"/>
      <c r="AA688" s="49"/>
      <c r="AB688" s="49"/>
      <c r="AD688" s="49"/>
      <c r="AE688" s="49"/>
      <c r="AF688" s="49"/>
      <c r="AH688" s="49"/>
      <c r="AI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  <c r="BL688" s="49"/>
      <c r="BM688" s="49"/>
      <c r="BN688" s="49"/>
      <c r="BO688" s="49"/>
    </row>
    <row r="689" spans="20:67" x14ac:dyDescent="0.3">
      <c r="T689" s="49"/>
      <c r="V689" s="49"/>
      <c r="W689" s="49"/>
      <c r="X689" s="49"/>
      <c r="Y689" s="49"/>
      <c r="AA689" s="49"/>
      <c r="AB689" s="49"/>
      <c r="AD689" s="49"/>
      <c r="AE689" s="49"/>
      <c r="AF689" s="49"/>
      <c r="AH689" s="49"/>
      <c r="AI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  <c r="BL689" s="49"/>
      <c r="BM689" s="49"/>
      <c r="BN689" s="49"/>
      <c r="BO689" s="49"/>
    </row>
    <row r="690" spans="20:67" x14ac:dyDescent="0.3">
      <c r="T690" s="49"/>
      <c r="V690" s="49"/>
      <c r="W690" s="49"/>
      <c r="X690" s="49"/>
      <c r="Y690" s="49"/>
      <c r="AA690" s="49"/>
      <c r="AB690" s="49"/>
      <c r="AD690" s="49"/>
      <c r="AE690" s="49"/>
      <c r="AF690" s="49"/>
      <c r="AH690" s="49"/>
      <c r="AI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  <c r="BL690" s="49"/>
      <c r="BM690" s="49"/>
      <c r="BN690" s="49"/>
      <c r="BO690" s="49"/>
    </row>
    <row r="691" spans="20:67" x14ac:dyDescent="0.3">
      <c r="T691" s="49"/>
      <c r="V691" s="49"/>
      <c r="W691" s="49"/>
      <c r="X691" s="49"/>
      <c r="Y691" s="49"/>
      <c r="AA691" s="49"/>
      <c r="AB691" s="49"/>
      <c r="AD691" s="49"/>
      <c r="AE691" s="49"/>
      <c r="AF691" s="49"/>
      <c r="AH691" s="49"/>
      <c r="AI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  <c r="BL691" s="49"/>
      <c r="BM691" s="49"/>
      <c r="BN691" s="49"/>
      <c r="BO691" s="49"/>
    </row>
    <row r="692" spans="20:67" x14ac:dyDescent="0.3">
      <c r="T692" s="49"/>
      <c r="V692" s="49"/>
      <c r="W692" s="49"/>
      <c r="X692" s="49"/>
      <c r="Y692" s="49"/>
      <c r="AA692" s="49"/>
      <c r="AB692" s="49"/>
      <c r="AD692" s="49"/>
      <c r="AE692" s="49"/>
      <c r="AF692" s="49"/>
      <c r="AH692" s="49"/>
      <c r="AI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  <c r="BL692" s="49"/>
      <c r="BM692" s="49"/>
      <c r="BN692" s="49"/>
      <c r="BO692" s="49"/>
    </row>
    <row r="693" spans="20:67" x14ac:dyDescent="0.3">
      <c r="T693" s="49"/>
      <c r="V693" s="49"/>
      <c r="W693" s="49"/>
      <c r="X693" s="49"/>
      <c r="Y693" s="49"/>
      <c r="AA693" s="49"/>
      <c r="AB693" s="49"/>
      <c r="AD693" s="49"/>
      <c r="AE693" s="49"/>
      <c r="AF693" s="49"/>
      <c r="AH693" s="49"/>
      <c r="AI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  <c r="BL693" s="49"/>
      <c r="BM693" s="49"/>
      <c r="BN693" s="49"/>
      <c r="BO693" s="49"/>
    </row>
    <row r="694" spans="20:67" x14ac:dyDescent="0.3">
      <c r="T694" s="49"/>
      <c r="V694" s="49"/>
      <c r="W694" s="49"/>
      <c r="X694" s="49"/>
      <c r="Y694" s="49"/>
      <c r="AA694" s="49"/>
      <c r="AB694" s="49"/>
      <c r="AD694" s="49"/>
      <c r="AE694" s="49"/>
      <c r="AF694" s="49"/>
      <c r="AH694" s="49"/>
      <c r="AI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  <c r="BL694" s="49"/>
      <c r="BM694" s="49"/>
      <c r="BN694" s="49"/>
      <c r="BO694" s="49"/>
    </row>
    <row r="695" spans="20:67" x14ac:dyDescent="0.3">
      <c r="T695" s="49"/>
      <c r="V695" s="49"/>
      <c r="W695" s="49"/>
      <c r="X695" s="49"/>
      <c r="Y695" s="49"/>
      <c r="AA695" s="49"/>
      <c r="AB695" s="49"/>
      <c r="AD695" s="49"/>
      <c r="AE695" s="49"/>
      <c r="AF695" s="49"/>
      <c r="AH695" s="49"/>
      <c r="AI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  <c r="BL695" s="49"/>
      <c r="BM695" s="49"/>
      <c r="BN695" s="49"/>
      <c r="BO695" s="49"/>
    </row>
    <row r="696" spans="20:67" x14ac:dyDescent="0.3">
      <c r="T696" s="49"/>
      <c r="V696" s="49"/>
      <c r="W696" s="49"/>
      <c r="X696" s="49"/>
      <c r="Y696" s="49"/>
      <c r="AA696" s="49"/>
      <c r="AB696" s="49"/>
      <c r="AD696" s="49"/>
      <c r="AE696" s="49"/>
      <c r="AF696" s="49"/>
      <c r="AH696" s="49"/>
      <c r="AI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  <c r="BL696" s="49"/>
      <c r="BM696" s="49"/>
      <c r="BN696" s="49"/>
      <c r="BO696" s="49"/>
    </row>
    <row r="697" spans="20:67" x14ac:dyDescent="0.3">
      <c r="T697" s="49"/>
      <c r="V697" s="49"/>
      <c r="W697" s="49"/>
      <c r="X697" s="49"/>
      <c r="Y697" s="49"/>
      <c r="AA697" s="49"/>
      <c r="AB697" s="49"/>
      <c r="AD697" s="49"/>
      <c r="AE697" s="49"/>
      <c r="AF697" s="49"/>
      <c r="AH697" s="49"/>
      <c r="AI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  <c r="BL697" s="49"/>
      <c r="BM697" s="49"/>
      <c r="BN697" s="49"/>
      <c r="BO697" s="49"/>
    </row>
    <row r="698" spans="20:67" x14ac:dyDescent="0.3">
      <c r="T698" s="49"/>
      <c r="V698" s="49"/>
      <c r="W698" s="49"/>
      <c r="X698" s="49"/>
      <c r="Y698" s="49"/>
      <c r="AA698" s="49"/>
      <c r="AB698" s="49"/>
      <c r="AD698" s="49"/>
      <c r="AE698" s="49"/>
      <c r="AF698" s="49"/>
      <c r="AH698" s="49"/>
      <c r="AI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  <c r="BL698" s="49"/>
      <c r="BM698" s="49"/>
      <c r="BN698" s="49"/>
      <c r="BO698" s="49"/>
    </row>
    <row r="699" spans="20:67" x14ac:dyDescent="0.3">
      <c r="T699" s="49"/>
      <c r="V699" s="49"/>
      <c r="W699" s="49"/>
      <c r="X699" s="49"/>
      <c r="Y699" s="49"/>
      <c r="AA699" s="49"/>
      <c r="AB699" s="49"/>
      <c r="AD699" s="49"/>
      <c r="AE699" s="49"/>
      <c r="AF699" s="49"/>
      <c r="AH699" s="49"/>
      <c r="AI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  <c r="BL699" s="49"/>
      <c r="BM699" s="49"/>
      <c r="BN699" s="49"/>
      <c r="BO699" s="49"/>
    </row>
    <row r="700" spans="20:67" x14ac:dyDescent="0.3">
      <c r="T700" s="49"/>
      <c r="V700" s="49"/>
      <c r="W700" s="49"/>
      <c r="X700" s="49"/>
      <c r="Y700" s="49"/>
      <c r="AA700" s="49"/>
      <c r="AB700" s="49"/>
      <c r="AD700" s="49"/>
      <c r="AE700" s="49"/>
      <c r="AF700" s="49"/>
      <c r="AH700" s="49"/>
      <c r="AI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  <c r="BL700" s="49"/>
      <c r="BM700" s="49"/>
      <c r="BN700" s="49"/>
      <c r="BO700" s="49"/>
    </row>
    <row r="701" spans="20:67" x14ac:dyDescent="0.3">
      <c r="T701" s="49"/>
      <c r="V701" s="49"/>
      <c r="W701" s="49"/>
      <c r="X701" s="49"/>
      <c r="Y701" s="49"/>
      <c r="AA701" s="49"/>
      <c r="AB701" s="49"/>
      <c r="AD701" s="49"/>
      <c r="AE701" s="49"/>
      <c r="AF701" s="49"/>
      <c r="AH701" s="49"/>
      <c r="AI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  <c r="BL701" s="49"/>
      <c r="BM701" s="49"/>
      <c r="BN701" s="49"/>
      <c r="BO701" s="49"/>
    </row>
    <row r="702" spans="20:67" x14ac:dyDescent="0.3">
      <c r="T702" s="49"/>
      <c r="V702" s="49"/>
      <c r="W702" s="49"/>
      <c r="X702" s="49"/>
      <c r="Y702" s="49"/>
      <c r="AA702" s="49"/>
      <c r="AB702" s="49"/>
      <c r="AD702" s="49"/>
      <c r="AE702" s="49"/>
      <c r="AF702" s="49"/>
      <c r="AH702" s="49"/>
      <c r="AI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  <c r="BL702" s="49"/>
      <c r="BM702" s="49"/>
      <c r="BN702" s="49"/>
      <c r="BO702" s="49"/>
    </row>
    <row r="703" spans="20:67" x14ac:dyDescent="0.3">
      <c r="T703" s="49"/>
      <c r="V703" s="49"/>
      <c r="W703" s="49"/>
      <c r="X703" s="49"/>
      <c r="Y703" s="49"/>
      <c r="AA703" s="49"/>
      <c r="AB703" s="49"/>
      <c r="AD703" s="49"/>
      <c r="AE703" s="49"/>
      <c r="AF703" s="49"/>
      <c r="AH703" s="49"/>
      <c r="AI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  <c r="BL703" s="49"/>
      <c r="BM703" s="49"/>
      <c r="BN703" s="49"/>
      <c r="BO703" s="49"/>
    </row>
    <row r="704" spans="20:67" x14ac:dyDescent="0.3">
      <c r="T704" s="49"/>
      <c r="V704" s="49"/>
      <c r="W704" s="49"/>
      <c r="X704" s="49"/>
      <c r="Y704" s="49"/>
      <c r="AA704" s="49"/>
      <c r="AB704" s="49"/>
      <c r="AD704" s="49"/>
      <c r="AE704" s="49"/>
      <c r="AF704" s="49"/>
      <c r="AH704" s="49"/>
      <c r="AI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  <c r="BL704" s="49"/>
      <c r="BM704" s="49"/>
      <c r="BN704" s="49"/>
      <c r="BO704" s="49"/>
    </row>
    <row r="705" spans="20:67" x14ac:dyDescent="0.3">
      <c r="T705" s="49"/>
      <c r="V705" s="49"/>
      <c r="W705" s="49"/>
      <c r="X705" s="49"/>
      <c r="Y705" s="49"/>
      <c r="AA705" s="49"/>
      <c r="AB705" s="49"/>
      <c r="AD705" s="49"/>
      <c r="AE705" s="49"/>
      <c r="AF705" s="49"/>
      <c r="AH705" s="49"/>
      <c r="AI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  <c r="BL705" s="49"/>
      <c r="BM705" s="49"/>
      <c r="BN705" s="49"/>
      <c r="BO705" s="49"/>
    </row>
    <row r="706" spans="20:67" x14ac:dyDescent="0.3">
      <c r="T706" s="49"/>
      <c r="V706" s="49"/>
      <c r="W706" s="49"/>
      <c r="X706" s="49"/>
      <c r="Y706" s="49"/>
      <c r="AA706" s="49"/>
      <c r="AB706" s="49"/>
      <c r="AD706" s="49"/>
      <c r="AE706" s="49"/>
      <c r="AF706" s="49"/>
      <c r="AH706" s="49"/>
      <c r="AI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  <c r="BL706" s="49"/>
      <c r="BM706" s="49"/>
      <c r="BN706" s="49"/>
      <c r="BO706" s="49"/>
    </row>
    <row r="707" spans="20:67" x14ac:dyDescent="0.3">
      <c r="T707" s="49"/>
      <c r="V707" s="49"/>
      <c r="W707" s="49"/>
      <c r="X707" s="49"/>
      <c r="Y707" s="49"/>
      <c r="AA707" s="49"/>
      <c r="AB707" s="49"/>
      <c r="AD707" s="49"/>
      <c r="AE707" s="49"/>
      <c r="AF707" s="49"/>
      <c r="AH707" s="49"/>
      <c r="AI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  <c r="BL707" s="49"/>
      <c r="BM707" s="49"/>
      <c r="BN707" s="49"/>
      <c r="BO707" s="49"/>
    </row>
    <row r="708" spans="20:67" x14ac:dyDescent="0.3">
      <c r="T708" s="49"/>
      <c r="V708" s="49"/>
      <c r="W708" s="49"/>
      <c r="X708" s="49"/>
      <c r="Y708" s="49"/>
      <c r="AA708" s="49"/>
      <c r="AB708" s="49"/>
      <c r="AD708" s="49"/>
      <c r="AE708" s="49"/>
      <c r="AF708" s="49"/>
      <c r="AH708" s="49"/>
      <c r="AI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  <c r="BL708" s="49"/>
      <c r="BM708" s="49"/>
      <c r="BN708" s="49"/>
      <c r="BO708" s="49"/>
    </row>
    <row r="709" spans="20:67" x14ac:dyDescent="0.3">
      <c r="T709" s="49"/>
      <c r="V709" s="49"/>
      <c r="W709" s="49"/>
      <c r="X709" s="49"/>
      <c r="Y709" s="49"/>
      <c r="AA709" s="49"/>
      <c r="AB709" s="49"/>
      <c r="AD709" s="49"/>
      <c r="AE709" s="49"/>
      <c r="AF709" s="49"/>
      <c r="AH709" s="49"/>
      <c r="AI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  <c r="BL709" s="49"/>
      <c r="BM709" s="49"/>
      <c r="BN709" s="49"/>
      <c r="BO709" s="49"/>
    </row>
    <row r="710" spans="20:67" x14ac:dyDescent="0.3">
      <c r="T710" s="49"/>
      <c r="V710" s="49"/>
      <c r="W710" s="49"/>
      <c r="X710" s="49"/>
      <c r="Y710" s="49"/>
      <c r="AA710" s="49"/>
      <c r="AB710" s="49"/>
      <c r="AD710" s="49"/>
      <c r="AE710" s="49"/>
      <c r="AF710" s="49"/>
      <c r="AH710" s="49"/>
      <c r="AI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  <c r="BL710" s="49"/>
      <c r="BM710" s="49"/>
      <c r="BN710" s="49"/>
      <c r="BO710" s="49"/>
    </row>
    <row r="711" spans="20:67" x14ac:dyDescent="0.3">
      <c r="T711" s="49"/>
      <c r="V711" s="49"/>
      <c r="W711" s="49"/>
      <c r="X711" s="49"/>
      <c r="Y711" s="49"/>
      <c r="AA711" s="49"/>
      <c r="AB711" s="49"/>
      <c r="AD711" s="49"/>
      <c r="AE711" s="49"/>
      <c r="AF711" s="49"/>
      <c r="AH711" s="49"/>
      <c r="AI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  <c r="BL711" s="49"/>
      <c r="BM711" s="49"/>
      <c r="BN711" s="49"/>
      <c r="BO711" s="49"/>
    </row>
    <row r="712" spans="20:67" x14ac:dyDescent="0.3">
      <c r="T712" s="49"/>
      <c r="V712" s="49"/>
      <c r="W712" s="49"/>
      <c r="X712" s="49"/>
      <c r="Y712" s="49"/>
      <c r="AA712" s="49"/>
      <c r="AB712" s="49"/>
      <c r="AD712" s="49"/>
      <c r="AE712" s="49"/>
      <c r="AF712" s="49"/>
      <c r="AH712" s="49"/>
      <c r="AI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  <c r="BL712" s="49"/>
      <c r="BM712" s="49"/>
      <c r="BN712" s="49"/>
      <c r="BO712" s="49"/>
    </row>
    <row r="713" spans="20:67" x14ac:dyDescent="0.3">
      <c r="T713" s="49"/>
      <c r="V713" s="49"/>
      <c r="W713" s="49"/>
      <c r="X713" s="49"/>
      <c r="Y713" s="49"/>
      <c r="AA713" s="49"/>
      <c r="AB713" s="49"/>
      <c r="AD713" s="49"/>
      <c r="AE713" s="49"/>
      <c r="AF713" s="49"/>
      <c r="AH713" s="49"/>
      <c r="AI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  <c r="BL713" s="49"/>
      <c r="BM713" s="49"/>
      <c r="BN713" s="49"/>
      <c r="BO713" s="49"/>
    </row>
    <row r="714" spans="20:67" x14ac:dyDescent="0.3">
      <c r="T714" s="49"/>
      <c r="V714" s="49"/>
      <c r="W714" s="49"/>
      <c r="X714" s="49"/>
      <c r="Y714" s="49"/>
      <c r="AA714" s="49"/>
      <c r="AB714" s="49"/>
      <c r="AD714" s="49"/>
      <c r="AE714" s="49"/>
      <c r="AF714" s="49"/>
      <c r="AH714" s="49"/>
      <c r="AI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  <c r="BL714" s="49"/>
      <c r="BM714" s="49"/>
      <c r="BN714" s="49"/>
      <c r="BO714" s="49"/>
    </row>
    <row r="715" spans="20:67" x14ac:dyDescent="0.3">
      <c r="T715" s="49"/>
      <c r="V715" s="49"/>
      <c r="W715" s="49"/>
      <c r="X715" s="49"/>
      <c r="Y715" s="49"/>
      <c r="AA715" s="49"/>
      <c r="AB715" s="49"/>
      <c r="AD715" s="49"/>
      <c r="AE715" s="49"/>
      <c r="AF715" s="49"/>
      <c r="AH715" s="49"/>
      <c r="AI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  <c r="BL715" s="49"/>
      <c r="BM715" s="49"/>
      <c r="BN715" s="49"/>
      <c r="BO715" s="49"/>
    </row>
    <row r="716" spans="20:67" x14ac:dyDescent="0.3">
      <c r="T716" s="49"/>
      <c r="V716" s="49"/>
      <c r="W716" s="49"/>
      <c r="X716" s="49"/>
      <c r="Y716" s="49"/>
      <c r="AA716" s="49"/>
      <c r="AB716" s="49"/>
      <c r="AD716" s="49"/>
      <c r="AE716" s="49"/>
      <c r="AF716" s="49"/>
      <c r="AH716" s="49"/>
      <c r="AI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  <c r="BL716" s="49"/>
      <c r="BM716" s="49"/>
      <c r="BN716" s="49"/>
      <c r="BO716" s="49"/>
    </row>
    <row r="717" spans="20:67" x14ac:dyDescent="0.3">
      <c r="T717" s="49"/>
      <c r="V717" s="49"/>
      <c r="W717" s="49"/>
      <c r="X717" s="49"/>
      <c r="Y717" s="49"/>
      <c r="AA717" s="49"/>
      <c r="AB717" s="49"/>
      <c r="AD717" s="49"/>
      <c r="AE717" s="49"/>
      <c r="AF717" s="49"/>
      <c r="AH717" s="49"/>
      <c r="AI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  <c r="BL717" s="49"/>
      <c r="BM717" s="49"/>
      <c r="BN717" s="49"/>
      <c r="BO717" s="49"/>
    </row>
    <row r="718" spans="20:67" x14ac:dyDescent="0.3">
      <c r="T718" s="49"/>
      <c r="V718" s="49"/>
      <c r="W718" s="49"/>
      <c r="X718" s="49"/>
      <c r="Y718" s="49"/>
      <c r="AA718" s="49"/>
      <c r="AB718" s="49"/>
      <c r="AD718" s="49"/>
      <c r="AE718" s="49"/>
      <c r="AF718" s="49"/>
      <c r="AH718" s="49"/>
      <c r="AI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  <c r="BL718" s="49"/>
      <c r="BM718" s="49"/>
      <c r="BN718" s="49"/>
      <c r="BO718" s="49"/>
    </row>
    <row r="719" spans="20:67" x14ac:dyDescent="0.3">
      <c r="T719" s="49"/>
      <c r="V719" s="49"/>
      <c r="W719" s="49"/>
      <c r="X719" s="49"/>
      <c r="Y719" s="49"/>
      <c r="AA719" s="49"/>
      <c r="AB719" s="49"/>
      <c r="AD719" s="49"/>
      <c r="AE719" s="49"/>
      <c r="AF719" s="49"/>
      <c r="AH719" s="49"/>
      <c r="AI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  <c r="BL719" s="49"/>
      <c r="BM719" s="49"/>
      <c r="BN719" s="49"/>
      <c r="BO719" s="49"/>
    </row>
    <row r="720" spans="20:67" x14ac:dyDescent="0.3">
      <c r="T720" s="49"/>
      <c r="V720" s="49"/>
      <c r="W720" s="49"/>
      <c r="X720" s="49"/>
      <c r="Y720" s="49"/>
      <c r="AA720" s="49"/>
      <c r="AB720" s="49"/>
      <c r="AD720" s="49"/>
      <c r="AE720" s="49"/>
      <c r="AF720" s="49"/>
      <c r="AH720" s="49"/>
      <c r="AI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  <c r="BL720" s="49"/>
      <c r="BM720" s="49"/>
      <c r="BN720" s="49"/>
      <c r="BO720" s="49"/>
    </row>
    <row r="721" spans="20:67" x14ac:dyDescent="0.3">
      <c r="T721" s="49"/>
      <c r="V721" s="49"/>
      <c r="W721" s="49"/>
      <c r="X721" s="49"/>
      <c r="Y721" s="49"/>
      <c r="AA721" s="49"/>
      <c r="AB721" s="49"/>
      <c r="AD721" s="49"/>
      <c r="AE721" s="49"/>
      <c r="AF721" s="49"/>
      <c r="AH721" s="49"/>
      <c r="AI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  <c r="BL721" s="49"/>
      <c r="BM721" s="49"/>
      <c r="BN721" s="49"/>
      <c r="BO721" s="49"/>
    </row>
    <row r="722" spans="20:67" x14ac:dyDescent="0.3">
      <c r="T722" s="49"/>
      <c r="V722" s="49"/>
      <c r="W722" s="49"/>
      <c r="X722" s="49"/>
      <c r="Y722" s="49"/>
      <c r="AA722" s="49"/>
      <c r="AB722" s="49"/>
      <c r="AD722" s="49"/>
      <c r="AE722" s="49"/>
      <c r="AF722" s="49"/>
      <c r="AH722" s="49"/>
      <c r="AI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  <c r="BL722" s="49"/>
      <c r="BM722" s="49"/>
      <c r="BN722" s="49"/>
      <c r="BO722" s="49"/>
    </row>
    <row r="723" spans="20:67" x14ac:dyDescent="0.3">
      <c r="T723" s="49"/>
      <c r="V723" s="49"/>
      <c r="W723" s="49"/>
      <c r="X723" s="49"/>
      <c r="Y723" s="49"/>
      <c r="AA723" s="49"/>
      <c r="AB723" s="49"/>
      <c r="AD723" s="49"/>
      <c r="AE723" s="49"/>
      <c r="AF723" s="49"/>
      <c r="AH723" s="49"/>
      <c r="AI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  <c r="BL723" s="49"/>
      <c r="BM723" s="49"/>
      <c r="BN723" s="49"/>
      <c r="BO723" s="49"/>
    </row>
    <row r="724" spans="20:67" x14ac:dyDescent="0.3">
      <c r="T724" s="49"/>
      <c r="V724" s="49"/>
      <c r="W724" s="49"/>
      <c r="X724" s="49"/>
      <c r="Y724" s="49"/>
      <c r="AA724" s="49"/>
      <c r="AB724" s="49"/>
      <c r="AD724" s="49"/>
      <c r="AE724" s="49"/>
      <c r="AF724" s="49"/>
      <c r="AH724" s="49"/>
      <c r="AI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  <c r="BL724" s="49"/>
      <c r="BM724" s="49"/>
      <c r="BN724" s="49"/>
      <c r="BO724" s="49"/>
    </row>
    <row r="725" spans="20:67" x14ac:dyDescent="0.3">
      <c r="T725" s="49"/>
      <c r="V725" s="49"/>
      <c r="W725" s="49"/>
      <c r="X725" s="49"/>
      <c r="Y725" s="49"/>
      <c r="AA725" s="49"/>
      <c r="AB725" s="49"/>
      <c r="AD725" s="49"/>
      <c r="AE725" s="49"/>
      <c r="AF725" s="49"/>
      <c r="AH725" s="49"/>
      <c r="AI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  <c r="BL725" s="49"/>
      <c r="BM725" s="49"/>
      <c r="BN725" s="49"/>
      <c r="BO725" s="49"/>
    </row>
    <row r="726" spans="20:67" x14ac:dyDescent="0.3">
      <c r="T726" s="49"/>
      <c r="V726" s="49"/>
      <c r="W726" s="49"/>
      <c r="X726" s="49"/>
      <c r="Y726" s="49"/>
      <c r="AA726" s="49"/>
      <c r="AB726" s="49"/>
      <c r="AD726" s="49"/>
      <c r="AE726" s="49"/>
      <c r="AF726" s="49"/>
      <c r="AH726" s="49"/>
      <c r="AI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  <c r="BL726" s="49"/>
      <c r="BM726" s="49"/>
      <c r="BN726" s="49"/>
      <c r="BO726" s="49"/>
    </row>
    <row r="727" spans="20:67" x14ac:dyDescent="0.3">
      <c r="T727" s="49"/>
      <c r="V727" s="49"/>
      <c r="W727" s="49"/>
      <c r="X727" s="49"/>
      <c r="Y727" s="49"/>
      <c r="AA727" s="49"/>
      <c r="AB727" s="49"/>
      <c r="AD727" s="49"/>
      <c r="AE727" s="49"/>
      <c r="AF727" s="49"/>
      <c r="AH727" s="49"/>
      <c r="AI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  <c r="BL727" s="49"/>
      <c r="BM727" s="49"/>
      <c r="BN727" s="49"/>
      <c r="BO727" s="49"/>
    </row>
    <row r="728" spans="20:67" x14ac:dyDescent="0.3">
      <c r="T728" s="49"/>
      <c r="V728" s="49"/>
      <c r="W728" s="49"/>
      <c r="X728" s="49"/>
      <c r="Y728" s="49"/>
      <c r="AA728" s="49"/>
      <c r="AB728" s="49"/>
      <c r="AD728" s="49"/>
      <c r="AE728" s="49"/>
      <c r="AF728" s="49"/>
      <c r="AH728" s="49"/>
      <c r="AI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  <c r="BL728" s="49"/>
      <c r="BM728" s="49"/>
      <c r="BN728" s="49"/>
      <c r="BO728" s="49"/>
    </row>
    <row r="729" spans="20:67" x14ac:dyDescent="0.3">
      <c r="T729" s="49"/>
      <c r="V729" s="49"/>
      <c r="W729" s="49"/>
      <c r="X729" s="49"/>
      <c r="Y729" s="49"/>
      <c r="AA729" s="49"/>
      <c r="AB729" s="49"/>
      <c r="AD729" s="49"/>
      <c r="AE729" s="49"/>
      <c r="AF729" s="49"/>
      <c r="AH729" s="49"/>
      <c r="AI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  <c r="BL729" s="49"/>
      <c r="BM729" s="49"/>
      <c r="BN729" s="49"/>
      <c r="BO729" s="49"/>
    </row>
    <row r="730" spans="20:67" x14ac:dyDescent="0.3">
      <c r="T730" s="49"/>
      <c r="V730" s="49"/>
      <c r="W730" s="49"/>
      <c r="X730" s="49"/>
      <c r="Y730" s="49"/>
      <c r="AA730" s="49"/>
      <c r="AB730" s="49"/>
      <c r="AD730" s="49"/>
      <c r="AE730" s="49"/>
      <c r="AF730" s="49"/>
      <c r="AH730" s="49"/>
      <c r="AI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  <c r="BL730" s="49"/>
      <c r="BM730" s="49"/>
      <c r="BN730" s="49"/>
      <c r="BO730" s="49"/>
    </row>
    <row r="731" spans="20:67" x14ac:dyDescent="0.3">
      <c r="T731" s="49"/>
      <c r="V731" s="49"/>
      <c r="W731" s="49"/>
      <c r="X731" s="49"/>
      <c r="Y731" s="49"/>
      <c r="AA731" s="49"/>
      <c r="AB731" s="49"/>
      <c r="AD731" s="49"/>
      <c r="AE731" s="49"/>
      <c r="AF731" s="49"/>
      <c r="AH731" s="49"/>
      <c r="AI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  <c r="BL731" s="49"/>
      <c r="BM731" s="49"/>
      <c r="BN731" s="49"/>
      <c r="BO731" s="49"/>
    </row>
    <row r="732" spans="20:67" x14ac:dyDescent="0.3">
      <c r="T732" s="49"/>
      <c r="V732" s="49"/>
      <c r="W732" s="49"/>
      <c r="X732" s="49"/>
      <c r="Y732" s="49"/>
      <c r="AA732" s="49"/>
      <c r="AB732" s="49"/>
      <c r="AD732" s="49"/>
      <c r="AE732" s="49"/>
      <c r="AF732" s="49"/>
      <c r="AH732" s="49"/>
      <c r="AI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  <c r="BL732" s="49"/>
      <c r="BM732" s="49"/>
      <c r="BN732" s="49"/>
      <c r="BO732" s="49"/>
    </row>
    <row r="733" spans="20:67" x14ac:dyDescent="0.3">
      <c r="T733" s="49"/>
      <c r="V733" s="49"/>
      <c r="W733" s="49"/>
      <c r="X733" s="49"/>
      <c r="Y733" s="49"/>
      <c r="AA733" s="49"/>
      <c r="AB733" s="49"/>
      <c r="AD733" s="49"/>
      <c r="AE733" s="49"/>
      <c r="AF733" s="49"/>
      <c r="AH733" s="49"/>
      <c r="AI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49"/>
      <c r="BM733" s="49"/>
      <c r="BN733" s="49"/>
      <c r="BO733" s="49"/>
    </row>
    <row r="734" spans="20:67" x14ac:dyDescent="0.3">
      <c r="T734" s="49"/>
      <c r="V734" s="49"/>
      <c r="W734" s="49"/>
      <c r="X734" s="49"/>
      <c r="Y734" s="49"/>
      <c r="AA734" s="49"/>
      <c r="AB734" s="49"/>
      <c r="AD734" s="49"/>
      <c r="AE734" s="49"/>
      <c r="AF734" s="49"/>
      <c r="AH734" s="49"/>
      <c r="AI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49"/>
      <c r="BM734" s="49"/>
      <c r="BN734" s="49"/>
      <c r="BO734" s="49"/>
    </row>
    <row r="735" spans="20:67" x14ac:dyDescent="0.3">
      <c r="T735" s="49"/>
      <c r="V735" s="49"/>
      <c r="W735" s="49"/>
      <c r="X735" s="49"/>
      <c r="Y735" s="49"/>
      <c r="AA735" s="49"/>
      <c r="AB735" s="49"/>
      <c r="AD735" s="49"/>
      <c r="AE735" s="49"/>
      <c r="AF735" s="49"/>
      <c r="AH735" s="49"/>
      <c r="AI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49"/>
      <c r="BM735" s="49"/>
      <c r="BN735" s="49"/>
      <c r="BO735" s="49"/>
    </row>
    <row r="736" spans="20:67" x14ac:dyDescent="0.3">
      <c r="T736" s="49"/>
      <c r="V736" s="49"/>
      <c r="W736" s="49"/>
      <c r="X736" s="49"/>
      <c r="Y736" s="49"/>
      <c r="AA736" s="49"/>
      <c r="AB736" s="49"/>
      <c r="AD736" s="49"/>
      <c r="AE736" s="49"/>
      <c r="AF736" s="49"/>
      <c r="AH736" s="49"/>
      <c r="AI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49"/>
      <c r="BM736" s="49"/>
      <c r="BN736" s="49"/>
      <c r="BO736" s="49"/>
    </row>
    <row r="737" spans="20:67" x14ac:dyDescent="0.3">
      <c r="T737" s="49"/>
      <c r="V737" s="49"/>
      <c r="W737" s="49"/>
      <c r="X737" s="49"/>
      <c r="Y737" s="49"/>
      <c r="AA737" s="49"/>
      <c r="AB737" s="49"/>
      <c r="AD737" s="49"/>
      <c r="AE737" s="49"/>
      <c r="AF737" s="49"/>
      <c r="AH737" s="49"/>
      <c r="AI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49"/>
      <c r="BM737" s="49"/>
      <c r="BN737" s="49"/>
      <c r="BO737" s="49"/>
    </row>
    <row r="738" spans="20:67" x14ac:dyDescent="0.3">
      <c r="T738" s="49"/>
      <c r="V738" s="49"/>
      <c r="W738" s="49"/>
      <c r="X738" s="49"/>
      <c r="Y738" s="49"/>
      <c r="AA738" s="49"/>
      <c r="AB738" s="49"/>
      <c r="AD738" s="49"/>
      <c r="AE738" s="49"/>
      <c r="AF738" s="49"/>
      <c r="AH738" s="49"/>
      <c r="AI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49"/>
      <c r="BM738" s="49"/>
      <c r="BN738" s="49"/>
      <c r="BO738" s="49"/>
    </row>
    <row r="739" spans="20:67" x14ac:dyDescent="0.3">
      <c r="T739" s="49"/>
      <c r="V739" s="49"/>
      <c r="W739" s="49"/>
      <c r="X739" s="49"/>
      <c r="Y739" s="49"/>
      <c r="AA739" s="49"/>
      <c r="AB739" s="49"/>
      <c r="AD739" s="49"/>
      <c r="AE739" s="49"/>
      <c r="AF739" s="49"/>
      <c r="AH739" s="49"/>
      <c r="AI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49"/>
      <c r="BM739" s="49"/>
      <c r="BN739" s="49"/>
      <c r="BO739" s="49"/>
    </row>
    <row r="740" spans="20:67" x14ac:dyDescent="0.3">
      <c r="T740" s="49"/>
      <c r="V740" s="49"/>
      <c r="W740" s="49"/>
      <c r="X740" s="49"/>
      <c r="Y740" s="49"/>
      <c r="AA740" s="49"/>
      <c r="AB740" s="49"/>
      <c r="AD740" s="49"/>
      <c r="AE740" s="49"/>
      <c r="AF740" s="49"/>
      <c r="AH740" s="49"/>
      <c r="AI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49"/>
      <c r="BM740" s="49"/>
      <c r="BN740" s="49"/>
      <c r="BO740" s="49"/>
    </row>
    <row r="741" spans="20:67" x14ac:dyDescent="0.3">
      <c r="T741" s="49"/>
      <c r="V741" s="49"/>
      <c r="W741" s="49"/>
      <c r="X741" s="49"/>
      <c r="Y741" s="49"/>
      <c r="AA741" s="49"/>
      <c r="AB741" s="49"/>
      <c r="AD741" s="49"/>
      <c r="AE741" s="49"/>
      <c r="AF741" s="49"/>
      <c r="AH741" s="49"/>
      <c r="AI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49"/>
      <c r="BM741" s="49"/>
      <c r="BN741" s="49"/>
      <c r="BO741" s="49"/>
    </row>
    <row r="742" spans="20:67" x14ac:dyDescent="0.3">
      <c r="T742" s="49"/>
      <c r="V742" s="49"/>
      <c r="W742" s="49"/>
      <c r="X742" s="49"/>
      <c r="Y742" s="49"/>
      <c r="AA742" s="49"/>
      <c r="AB742" s="49"/>
      <c r="AD742" s="49"/>
      <c r="AE742" s="49"/>
      <c r="AF742" s="49"/>
      <c r="AH742" s="49"/>
      <c r="AI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49"/>
      <c r="BM742" s="49"/>
      <c r="BN742" s="49"/>
      <c r="BO742" s="49"/>
    </row>
    <row r="743" spans="20:67" x14ac:dyDescent="0.3">
      <c r="T743" s="49"/>
      <c r="V743" s="49"/>
      <c r="W743" s="49"/>
      <c r="X743" s="49"/>
      <c r="Y743" s="49"/>
      <c r="AA743" s="49"/>
      <c r="AB743" s="49"/>
      <c r="AD743" s="49"/>
      <c r="AE743" s="49"/>
      <c r="AF743" s="49"/>
      <c r="AH743" s="49"/>
      <c r="AI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49"/>
      <c r="BM743" s="49"/>
      <c r="BN743" s="49"/>
      <c r="BO743" s="49"/>
    </row>
    <row r="744" spans="20:67" x14ac:dyDescent="0.3">
      <c r="T744" s="49"/>
      <c r="V744" s="49"/>
      <c r="W744" s="49"/>
      <c r="X744" s="49"/>
      <c r="Y744" s="49"/>
      <c r="AA744" s="49"/>
      <c r="AB744" s="49"/>
      <c r="AD744" s="49"/>
      <c r="AE744" s="49"/>
      <c r="AF744" s="49"/>
      <c r="AH744" s="49"/>
      <c r="AI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49"/>
      <c r="BM744" s="49"/>
      <c r="BN744" s="49"/>
      <c r="BO744" s="49"/>
    </row>
    <row r="745" spans="20:67" x14ac:dyDescent="0.3">
      <c r="T745" s="49"/>
      <c r="V745" s="49"/>
      <c r="W745" s="49"/>
      <c r="X745" s="49"/>
      <c r="Y745" s="49"/>
      <c r="AA745" s="49"/>
      <c r="AB745" s="49"/>
      <c r="AD745" s="49"/>
      <c r="AE745" s="49"/>
      <c r="AF745" s="49"/>
      <c r="AH745" s="49"/>
      <c r="AI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49"/>
      <c r="BM745" s="49"/>
      <c r="BN745" s="49"/>
      <c r="BO745" s="49"/>
    </row>
    <row r="746" spans="20:67" x14ac:dyDescent="0.3">
      <c r="T746" s="49"/>
      <c r="V746" s="49"/>
      <c r="W746" s="49"/>
      <c r="X746" s="49"/>
      <c r="Y746" s="49"/>
      <c r="AA746" s="49"/>
      <c r="AB746" s="49"/>
      <c r="AD746" s="49"/>
      <c r="AE746" s="49"/>
      <c r="AF746" s="49"/>
      <c r="AH746" s="49"/>
      <c r="AI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49"/>
      <c r="BM746" s="49"/>
      <c r="BN746" s="49"/>
      <c r="BO746" s="49"/>
    </row>
    <row r="747" spans="20:67" x14ac:dyDescent="0.3">
      <c r="T747" s="49"/>
      <c r="V747" s="49"/>
      <c r="W747" s="49"/>
      <c r="X747" s="49"/>
      <c r="Y747" s="49"/>
      <c r="AA747" s="49"/>
      <c r="AB747" s="49"/>
      <c r="AD747" s="49"/>
      <c r="AE747" s="49"/>
      <c r="AF747" s="49"/>
      <c r="AH747" s="49"/>
      <c r="AI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49"/>
      <c r="BN747" s="49"/>
      <c r="BO747" s="49"/>
    </row>
    <row r="748" spans="20:67" x14ac:dyDescent="0.3">
      <c r="T748" s="49"/>
      <c r="V748" s="49"/>
      <c r="W748" s="49"/>
      <c r="X748" s="49"/>
      <c r="Y748" s="49"/>
      <c r="AA748" s="49"/>
      <c r="AB748" s="49"/>
      <c r="AD748" s="49"/>
      <c r="AE748" s="49"/>
      <c r="AF748" s="49"/>
      <c r="AH748" s="49"/>
      <c r="AI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49"/>
      <c r="BM748" s="49"/>
      <c r="BN748" s="49"/>
      <c r="BO748" s="49"/>
    </row>
    <row r="749" spans="20:67" x14ac:dyDescent="0.3">
      <c r="T749" s="49"/>
      <c r="V749" s="49"/>
      <c r="W749" s="49"/>
      <c r="X749" s="49"/>
      <c r="Y749" s="49"/>
      <c r="AA749" s="49"/>
      <c r="AB749" s="49"/>
      <c r="AD749" s="49"/>
      <c r="AE749" s="49"/>
      <c r="AF749" s="49"/>
      <c r="AH749" s="49"/>
      <c r="AI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49"/>
      <c r="BM749" s="49"/>
      <c r="BN749" s="49"/>
      <c r="BO749" s="49"/>
    </row>
    <row r="750" spans="20:67" x14ac:dyDescent="0.3">
      <c r="T750" s="49"/>
      <c r="V750" s="49"/>
      <c r="W750" s="49"/>
      <c r="X750" s="49"/>
      <c r="Y750" s="49"/>
      <c r="AA750" s="49"/>
      <c r="AB750" s="49"/>
      <c r="AD750" s="49"/>
      <c r="AE750" s="49"/>
      <c r="AF750" s="49"/>
      <c r="AH750" s="49"/>
      <c r="AI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49"/>
      <c r="BM750" s="49"/>
      <c r="BN750" s="49"/>
      <c r="BO750" s="49"/>
    </row>
    <row r="751" spans="20:67" x14ac:dyDescent="0.3">
      <c r="T751" s="49"/>
      <c r="V751" s="49"/>
      <c r="W751" s="49"/>
      <c r="X751" s="49"/>
      <c r="Y751" s="49"/>
      <c r="AA751" s="49"/>
      <c r="AB751" s="49"/>
      <c r="AD751" s="49"/>
      <c r="AE751" s="49"/>
      <c r="AF751" s="49"/>
      <c r="AH751" s="49"/>
      <c r="AI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49"/>
      <c r="BM751" s="49"/>
      <c r="BN751" s="49"/>
      <c r="BO751" s="49"/>
    </row>
    <row r="752" spans="20:67" x14ac:dyDescent="0.3">
      <c r="T752" s="49"/>
      <c r="V752" s="49"/>
      <c r="W752" s="49"/>
      <c r="X752" s="49"/>
      <c r="Y752" s="49"/>
      <c r="AA752" s="49"/>
      <c r="AB752" s="49"/>
      <c r="AD752" s="49"/>
      <c r="AE752" s="49"/>
      <c r="AF752" s="49"/>
      <c r="AH752" s="49"/>
      <c r="AI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49"/>
      <c r="BM752" s="49"/>
      <c r="BN752" s="49"/>
      <c r="BO752" s="49"/>
    </row>
    <row r="753" spans="20:67" x14ac:dyDescent="0.3">
      <c r="T753" s="49"/>
      <c r="V753" s="49"/>
      <c r="W753" s="49"/>
      <c r="X753" s="49"/>
      <c r="Y753" s="49"/>
      <c r="AA753" s="49"/>
      <c r="AB753" s="49"/>
      <c r="AD753" s="49"/>
      <c r="AE753" s="49"/>
      <c r="AF753" s="49"/>
      <c r="AH753" s="49"/>
      <c r="AI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49"/>
      <c r="BM753" s="49"/>
      <c r="BN753" s="49"/>
      <c r="BO753" s="49"/>
    </row>
    <row r="754" spans="20:67" x14ac:dyDescent="0.3">
      <c r="T754" s="49"/>
      <c r="V754" s="49"/>
      <c r="W754" s="49"/>
      <c r="X754" s="49"/>
      <c r="Y754" s="49"/>
      <c r="AA754" s="49"/>
      <c r="AB754" s="49"/>
      <c r="AD754" s="49"/>
      <c r="AE754" s="49"/>
      <c r="AF754" s="49"/>
      <c r="AH754" s="49"/>
      <c r="AI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49"/>
      <c r="BM754" s="49"/>
      <c r="BN754" s="49"/>
      <c r="BO754" s="49"/>
    </row>
    <row r="755" spans="20:67" x14ac:dyDescent="0.3">
      <c r="T755" s="49"/>
      <c r="V755" s="49"/>
      <c r="W755" s="49"/>
      <c r="X755" s="49"/>
      <c r="Y755" s="49"/>
      <c r="AA755" s="49"/>
      <c r="AB755" s="49"/>
      <c r="AD755" s="49"/>
      <c r="AE755" s="49"/>
      <c r="AF755" s="49"/>
      <c r="AH755" s="49"/>
      <c r="AI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49"/>
      <c r="BM755" s="49"/>
      <c r="BN755" s="49"/>
      <c r="BO755" s="49"/>
    </row>
    <row r="756" spans="20:67" x14ac:dyDescent="0.3">
      <c r="T756" s="49"/>
      <c r="V756" s="49"/>
      <c r="W756" s="49"/>
      <c r="X756" s="49"/>
      <c r="Y756" s="49"/>
      <c r="AA756" s="49"/>
      <c r="AB756" s="49"/>
      <c r="AD756" s="49"/>
      <c r="AE756" s="49"/>
      <c r="AF756" s="49"/>
      <c r="AH756" s="49"/>
      <c r="AI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49"/>
      <c r="BM756" s="49"/>
      <c r="BN756" s="49"/>
      <c r="BO756" s="49"/>
    </row>
    <row r="757" spans="20:67" x14ac:dyDescent="0.3">
      <c r="T757" s="49"/>
      <c r="V757" s="49"/>
      <c r="W757" s="49"/>
      <c r="X757" s="49"/>
      <c r="Y757" s="49"/>
      <c r="AA757" s="49"/>
      <c r="AB757" s="49"/>
      <c r="AD757" s="49"/>
      <c r="AE757" s="49"/>
      <c r="AF757" s="49"/>
      <c r="AH757" s="49"/>
      <c r="AI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49"/>
      <c r="BM757" s="49"/>
      <c r="BN757" s="49"/>
      <c r="BO757" s="49"/>
    </row>
    <row r="758" spans="20:67" x14ac:dyDescent="0.3">
      <c r="T758" s="49"/>
      <c r="V758" s="49"/>
      <c r="W758" s="49"/>
      <c r="X758" s="49"/>
      <c r="Y758" s="49"/>
      <c r="AA758" s="49"/>
      <c r="AB758" s="49"/>
      <c r="AD758" s="49"/>
      <c r="AE758" s="49"/>
      <c r="AF758" s="49"/>
      <c r="AH758" s="49"/>
      <c r="AI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49"/>
      <c r="BM758" s="49"/>
      <c r="BN758" s="49"/>
      <c r="BO758" s="49"/>
    </row>
    <row r="759" spans="20:67" x14ac:dyDescent="0.3">
      <c r="T759" s="49"/>
      <c r="V759" s="49"/>
      <c r="W759" s="49"/>
      <c r="X759" s="49"/>
      <c r="Y759" s="49"/>
      <c r="AA759" s="49"/>
      <c r="AB759" s="49"/>
      <c r="AD759" s="49"/>
      <c r="AE759" s="49"/>
      <c r="AF759" s="49"/>
      <c r="AH759" s="49"/>
      <c r="AI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49"/>
      <c r="BM759" s="49"/>
      <c r="BN759" s="49"/>
      <c r="BO759" s="49"/>
    </row>
    <row r="760" spans="20:67" x14ac:dyDescent="0.3">
      <c r="T760" s="49"/>
      <c r="V760" s="49"/>
      <c r="W760" s="49"/>
      <c r="X760" s="49"/>
      <c r="Y760" s="49"/>
      <c r="AA760" s="49"/>
      <c r="AB760" s="49"/>
      <c r="AD760" s="49"/>
      <c r="AE760" s="49"/>
      <c r="AF760" s="49"/>
      <c r="AH760" s="49"/>
      <c r="AI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49"/>
      <c r="BM760" s="49"/>
      <c r="BN760" s="49"/>
      <c r="BO760" s="49"/>
    </row>
    <row r="761" spans="20:67" x14ac:dyDescent="0.3">
      <c r="T761" s="49"/>
      <c r="V761" s="49"/>
      <c r="W761" s="49"/>
      <c r="X761" s="49"/>
      <c r="Y761" s="49"/>
      <c r="AA761" s="49"/>
      <c r="AB761" s="49"/>
      <c r="AD761" s="49"/>
      <c r="AE761" s="49"/>
      <c r="AF761" s="49"/>
      <c r="AH761" s="49"/>
      <c r="AI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49"/>
      <c r="BM761" s="49"/>
      <c r="BN761" s="49"/>
      <c r="BO761" s="49"/>
    </row>
    <row r="762" spans="20:67" x14ac:dyDescent="0.3">
      <c r="T762" s="49"/>
      <c r="V762" s="49"/>
      <c r="W762" s="49"/>
      <c r="X762" s="49"/>
      <c r="Y762" s="49"/>
      <c r="AA762" s="49"/>
      <c r="AB762" s="49"/>
      <c r="AD762" s="49"/>
      <c r="AE762" s="49"/>
      <c r="AF762" s="49"/>
      <c r="AH762" s="49"/>
      <c r="AI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49"/>
      <c r="BM762" s="49"/>
      <c r="BN762" s="49"/>
      <c r="BO762" s="49"/>
    </row>
    <row r="763" spans="20:67" x14ac:dyDescent="0.3">
      <c r="T763" s="49"/>
      <c r="V763" s="49"/>
      <c r="W763" s="49"/>
      <c r="X763" s="49"/>
      <c r="Y763" s="49"/>
      <c r="AA763" s="49"/>
      <c r="AB763" s="49"/>
      <c r="AD763" s="49"/>
      <c r="AE763" s="49"/>
      <c r="AF763" s="49"/>
      <c r="AH763" s="49"/>
      <c r="AI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49"/>
      <c r="BM763" s="49"/>
      <c r="BN763" s="49"/>
      <c r="BO763" s="49"/>
    </row>
    <row r="764" spans="20:67" x14ac:dyDescent="0.3">
      <c r="T764" s="49"/>
      <c r="V764" s="49"/>
      <c r="W764" s="49"/>
      <c r="X764" s="49"/>
      <c r="Y764" s="49"/>
      <c r="AA764" s="49"/>
      <c r="AB764" s="49"/>
      <c r="AD764" s="49"/>
      <c r="AE764" s="49"/>
      <c r="AF764" s="49"/>
      <c r="AH764" s="49"/>
      <c r="AI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49"/>
      <c r="BM764" s="49"/>
      <c r="BN764" s="49"/>
      <c r="BO764" s="49"/>
    </row>
    <row r="765" spans="20:67" x14ac:dyDescent="0.3">
      <c r="T765" s="49"/>
      <c r="V765" s="49"/>
      <c r="W765" s="49"/>
      <c r="X765" s="49"/>
      <c r="Y765" s="49"/>
      <c r="AA765" s="49"/>
      <c r="AB765" s="49"/>
      <c r="AD765" s="49"/>
      <c r="AE765" s="49"/>
      <c r="AF765" s="49"/>
      <c r="AH765" s="49"/>
      <c r="AI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49"/>
      <c r="BM765" s="49"/>
      <c r="BN765" s="49"/>
      <c r="BO765" s="49"/>
    </row>
    <row r="766" spans="20:67" x14ac:dyDescent="0.3">
      <c r="T766" s="49"/>
      <c r="V766" s="49"/>
      <c r="W766" s="49"/>
      <c r="X766" s="49"/>
      <c r="Y766" s="49"/>
      <c r="AA766" s="49"/>
      <c r="AB766" s="49"/>
      <c r="AD766" s="49"/>
      <c r="AE766" s="49"/>
      <c r="AF766" s="49"/>
      <c r="AH766" s="49"/>
      <c r="AI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49"/>
      <c r="BM766" s="49"/>
      <c r="BN766" s="49"/>
      <c r="BO766" s="49"/>
    </row>
    <row r="767" spans="20:67" x14ac:dyDescent="0.3">
      <c r="T767" s="49"/>
      <c r="V767" s="49"/>
      <c r="W767" s="49"/>
      <c r="X767" s="49"/>
      <c r="Y767" s="49"/>
      <c r="AA767" s="49"/>
      <c r="AB767" s="49"/>
      <c r="AD767" s="49"/>
      <c r="AE767" s="49"/>
      <c r="AF767" s="49"/>
      <c r="AH767" s="49"/>
      <c r="AI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49"/>
      <c r="BM767" s="49"/>
      <c r="BN767" s="49"/>
      <c r="BO767" s="49"/>
    </row>
    <row r="768" spans="20:67" x14ac:dyDescent="0.3">
      <c r="T768" s="49"/>
      <c r="V768" s="49"/>
      <c r="W768" s="49"/>
      <c r="X768" s="49"/>
      <c r="Y768" s="49"/>
      <c r="AA768" s="49"/>
      <c r="AB768" s="49"/>
      <c r="AD768" s="49"/>
      <c r="AE768" s="49"/>
      <c r="AF768" s="49"/>
      <c r="AH768" s="49"/>
      <c r="AI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49"/>
      <c r="BM768" s="49"/>
      <c r="BN768" s="49"/>
      <c r="BO768" s="49"/>
    </row>
    <row r="769" spans="20:67" x14ac:dyDescent="0.3">
      <c r="T769" s="49"/>
      <c r="V769" s="49"/>
      <c r="W769" s="49"/>
      <c r="X769" s="49"/>
      <c r="Y769" s="49"/>
      <c r="AA769" s="49"/>
      <c r="AB769" s="49"/>
      <c r="AD769" s="49"/>
      <c r="AE769" s="49"/>
      <c r="AF769" s="49"/>
      <c r="AH769" s="49"/>
      <c r="AI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49"/>
      <c r="BM769" s="49"/>
      <c r="BN769" s="49"/>
      <c r="BO769" s="49"/>
    </row>
    <row r="770" spans="20:67" x14ac:dyDescent="0.3">
      <c r="T770" s="49"/>
      <c r="V770" s="49"/>
      <c r="W770" s="49"/>
      <c r="X770" s="49"/>
      <c r="Y770" s="49"/>
      <c r="AA770" s="49"/>
      <c r="AB770" s="49"/>
      <c r="AD770" s="49"/>
      <c r="AE770" s="49"/>
      <c r="AF770" s="49"/>
      <c r="AH770" s="49"/>
      <c r="AI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49"/>
      <c r="BM770" s="49"/>
      <c r="BN770" s="49"/>
      <c r="BO770" s="49"/>
    </row>
    <row r="771" spans="20:67" x14ac:dyDescent="0.3">
      <c r="T771" s="49"/>
      <c r="V771" s="49"/>
      <c r="W771" s="49"/>
      <c r="X771" s="49"/>
      <c r="Y771" s="49"/>
      <c r="AA771" s="49"/>
      <c r="AB771" s="49"/>
      <c r="AD771" s="49"/>
      <c r="AE771" s="49"/>
      <c r="AF771" s="49"/>
      <c r="AH771" s="49"/>
      <c r="AI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49"/>
      <c r="BM771" s="49"/>
      <c r="BN771" s="49"/>
      <c r="BO771" s="49"/>
    </row>
    <row r="772" spans="20:67" x14ac:dyDescent="0.3">
      <c r="T772" s="49"/>
      <c r="V772" s="49"/>
      <c r="W772" s="49"/>
      <c r="X772" s="49"/>
      <c r="Y772" s="49"/>
      <c r="AA772" s="49"/>
      <c r="AB772" s="49"/>
      <c r="AD772" s="49"/>
      <c r="AE772" s="49"/>
      <c r="AF772" s="49"/>
      <c r="AH772" s="49"/>
      <c r="AI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49"/>
      <c r="BM772" s="49"/>
      <c r="BN772" s="49"/>
      <c r="BO772" s="49"/>
    </row>
    <row r="773" spans="20:67" x14ac:dyDescent="0.3">
      <c r="T773" s="49"/>
      <c r="V773" s="49"/>
      <c r="W773" s="49"/>
      <c r="X773" s="49"/>
      <c r="Y773" s="49"/>
      <c r="AA773" s="49"/>
      <c r="AB773" s="49"/>
      <c r="AD773" s="49"/>
      <c r="AE773" s="49"/>
      <c r="AF773" s="49"/>
      <c r="AH773" s="49"/>
      <c r="AI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49"/>
      <c r="BM773" s="49"/>
      <c r="BN773" s="49"/>
      <c r="BO773" s="49"/>
    </row>
    <row r="774" spans="20:67" x14ac:dyDescent="0.3">
      <c r="T774" s="49"/>
      <c r="V774" s="49"/>
      <c r="W774" s="49"/>
      <c r="X774" s="49"/>
      <c r="Y774" s="49"/>
      <c r="AA774" s="49"/>
      <c r="AB774" s="49"/>
      <c r="AD774" s="49"/>
      <c r="AE774" s="49"/>
      <c r="AF774" s="49"/>
      <c r="AH774" s="49"/>
      <c r="AI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49"/>
      <c r="BM774" s="49"/>
      <c r="BN774" s="49"/>
      <c r="BO774" s="49"/>
    </row>
    <row r="775" spans="20:67" x14ac:dyDescent="0.3">
      <c r="T775" s="49"/>
      <c r="V775" s="49"/>
      <c r="W775" s="49"/>
      <c r="X775" s="49"/>
      <c r="Y775" s="49"/>
      <c r="AA775" s="49"/>
      <c r="AB775" s="49"/>
      <c r="AD775" s="49"/>
      <c r="AE775" s="49"/>
      <c r="AF775" s="49"/>
      <c r="AH775" s="49"/>
      <c r="AI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49"/>
      <c r="BM775" s="49"/>
      <c r="BN775" s="49"/>
      <c r="BO775" s="49"/>
    </row>
    <row r="776" spans="20:67" x14ac:dyDescent="0.3">
      <c r="T776" s="49"/>
      <c r="V776" s="49"/>
      <c r="W776" s="49"/>
      <c r="X776" s="49"/>
      <c r="Y776" s="49"/>
      <c r="AA776" s="49"/>
      <c r="AB776" s="49"/>
      <c r="AD776" s="49"/>
      <c r="AE776" s="49"/>
      <c r="AF776" s="49"/>
      <c r="AH776" s="49"/>
      <c r="AI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49"/>
      <c r="BM776" s="49"/>
      <c r="BN776" s="49"/>
      <c r="BO776" s="49"/>
    </row>
    <row r="777" spans="20:67" x14ac:dyDescent="0.3">
      <c r="T777" s="49"/>
      <c r="V777" s="49"/>
      <c r="W777" s="49"/>
      <c r="X777" s="49"/>
      <c r="Y777" s="49"/>
      <c r="AA777" s="49"/>
      <c r="AB777" s="49"/>
      <c r="AD777" s="49"/>
      <c r="AE777" s="49"/>
      <c r="AF777" s="49"/>
      <c r="AH777" s="49"/>
      <c r="AI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49"/>
      <c r="BM777" s="49"/>
      <c r="BN777" s="49"/>
      <c r="BO777" s="49"/>
    </row>
    <row r="778" spans="20:67" x14ac:dyDescent="0.3">
      <c r="T778" s="49"/>
      <c r="V778" s="49"/>
      <c r="W778" s="49"/>
      <c r="X778" s="49"/>
      <c r="Y778" s="49"/>
      <c r="AA778" s="49"/>
      <c r="AB778" s="49"/>
      <c r="AD778" s="49"/>
      <c r="AE778" s="49"/>
      <c r="AF778" s="49"/>
      <c r="AH778" s="49"/>
      <c r="AI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49"/>
      <c r="BM778" s="49"/>
      <c r="BN778" s="49"/>
      <c r="BO778" s="49"/>
    </row>
    <row r="779" spans="20:67" x14ac:dyDescent="0.3">
      <c r="T779" s="49"/>
      <c r="V779" s="49"/>
      <c r="W779" s="49"/>
      <c r="X779" s="49"/>
      <c r="Y779" s="49"/>
      <c r="AA779" s="49"/>
      <c r="AB779" s="49"/>
      <c r="AD779" s="49"/>
      <c r="AE779" s="49"/>
      <c r="AF779" s="49"/>
      <c r="AH779" s="49"/>
      <c r="AI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49"/>
      <c r="BM779" s="49"/>
      <c r="BN779" s="49"/>
      <c r="BO779" s="49"/>
    </row>
    <row r="780" spans="20:67" x14ac:dyDescent="0.3">
      <c r="T780" s="49"/>
      <c r="V780" s="49"/>
      <c r="W780" s="49"/>
      <c r="X780" s="49"/>
      <c r="Y780" s="49"/>
      <c r="AA780" s="49"/>
      <c r="AB780" s="49"/>
      <c r="AD780" s="49"/>
      <c r="AE780" s="49"/>
      <c r="AF780" s="49"/>
      <c r="AH780" s="49"/>
      <c r="AI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49"/>
      <c r="BM780" s="49"/>
      <c r="BN780" s="49"/>
      <c r="BO780" s="49"/>
    </row>
    <row r="781" spans="20:67" x14ac:dyDescent="0.3">
      <c r="T781" s="49"/>
      <c r="V781" s="49"/>
      <c r="W781" s="49"/>
      <c r="X781" s="49"/>
      <c r="Y781" s="49"/>
      <c r="AA781" s="49"/>
      <c r="AB781" s="49"/>
      <c r="AD781" s="49"/>
      <c r="AE781" s="49"/>
      <c r="AF781" s="49"/>
      <c r="AH781" s="49"/>
      <c r="AI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49"/>
      <c r="BM781" s="49"/>
      <c r="BN781" s="49"/>
      <c r="BO781" s="49"/>
    </row>
    <row r="782" spans="20:67" x14ac:dyDescent="0.3">
      <c r="T782" s="49"/>
      <c r="V782" s="49"/>
      <c r="W782" s="49"/>
      <c r="X782" s="49"/>
      <c r="Y782" s="49"/>
      <c r="AA782" s="49"/>
      <c r="AB782" s="49"/>
      <c r="AD782" s="49"/>
      <c r="AE782" s="49"/>
      <c r="AF782" s="49"/>
      <c r="AH782" s="49"/>
      <c r="AI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49"/>
      <c r="BM782" s="49"/>
      <c r="BN782" s="49"/>
      <c r="BO782" s="49"/>
    </row>
    <row r="783" spans="20:67" x14ac:dyDescent="0.3">
      <c r="T783" s="49"/>
      <c r="V783" s="49"/>
      <c r="W783" s="49"/>
      <c r="X783" s="49"/>
      <c r="Y783" s="49"/>
      <c r="AA783" s="49"/>
      <c r="AB783" s="49"/>
      <c r="AD783" s="49"/>
      <c r="AE783" s="49"/>
      <c r="AF783" s="49"/>
      <c r="AH783" s="49"/>
      <c r="AI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49"/>
      <c r="BM783" s="49"/>
      <c r="BN783" s="49"/>
      <c r="BO783" s="49"/>
    </row>
    <row r="784" spans="20:67" x14ac:dyDescent="0.3">
      <c r="T784" s="49"/>
      <c r="V784" s="49"/>
      <c r="W784" s="49"/>
      <c r="X784" s="49"/>
      <c r="Y784" s="49"/>
      <c r="AA784" s="49"/>
      <c r="AB784" s="49"/>
      <c r="AD784" s="49"/>
      <c r="AE784" s="49"/>
      <c r="AF784" s="49"/>
      <c r="AH784" s="49"/>
      <c r="AI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49"/>
      <c r="BM784" s="49"/>
      <c r="BN784" s="49"/>
      <c r="BO784" s="49"/>
    </row>
    <row r="785" spans="20:67" x14ac:dyDescent="0.3">
      <c r="T785" s="49"/>
      <c r="V785" s="49"/>
      <c r="W785" s="49"/>
      <c r="X785" s="49"/>
      <c r="Y785" s="49"/>
      <c r="AA785" s="49"/>
      <c r="AB785" s="49"/>
      <c r="AD785" s="49"/>
      <c r="AE785" s="49"/>
      <c r="AF785" s="49"/>
      <c r="AH785" s="49"/>
      <c r="AI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49"/>
      <c r="BM785" s="49"/>
      <c r="BN785" s="49"/>
      <c r="BO785" s="49"/>
    </row>
    <row r="786" spans="20:67" x14ac:dyDescent="0.3">
      <c r="T786" s="49"/>
      <c r="V786" s="49"/>
      <c r="W786" s="49"/>
      <c r="X786" s="49"/>
      <c r="Y786" s="49"/>
      <c r="AA786" s="49"/>
      <c r="AB786" s="49"/>
      <c r="AD786" s="49"/>
      <c r="AE786" s="49"/>
      <c r="AF786" s="49"/>
      <c r="AH786" s="49"/>
      <c r="AI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49"/>
      <c r="BM786" s="49"/>
      <c r="BN786" s="49"/>
      <c r="BO786" s="49"/>
    </row>
    <row r="787" spans="20:67" x14ac:dyDescent="0.3">
      <c r="T787" s="49"/>
      <c r="V787" s="49"/>
      <c r="W787" s="49"/>
      <c r="X787" s="49"/>
      <c r="Y787" s="49"/>
      <c r="AA787" s="49"/>
      <c r="AB787" s="49"/>
      <c r="AD787" s="49"/>
      <c r="AE787" s="49"/>
      <c r="AF787" s="49"/>
      <c r="AH787" s="49"/>
      <c r="AI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49"/>
      <c r="BM787" s="49"/>
      <c r="BN787" s="49"/>
      <c r="BO787" s="49"/>
    </row>
    <row r="788" spans="20:67" x14ac:dyDescent="0.3">
      <c r="T788" s="49"/>
      <c r="V788" s="49"/>
      <c r="W788" s="49"/>
      <c r="X788" s="49"/>
      <c r="Y788" s="49"/>
      <c r="AA788" s="49"/>
      <c r="AB788" s="49"/>
      <c r="AD788" s="49"/>
      <c r="AE788" s="49"/>
      <c r="AF788" s="49"/>
      <c r="AH788" s="49"/>
      <c r="AI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49"/>
      <c r="BM788" s="49"/>
      <c r="BN788" s="49"/>
      <c r="BO788" s="49"/>
    </row>
    <row r="789" spans="20:67" x14ac:dyDescent="0.3">
      <c r="T789" s="49"/>
      <c r="V789" s="49"/>
      <c r="W789" s="49"/>
      <c r="X789" s="49"/>
      <c r="Y789" s="49"/>
      <c r="AA789" s="49"/>
      <c r="AB789" s="49"/>
      <c r="AD789" s="49"/>
      <c r="AE789" s="49"/>
      <c r="AF789" s="49"/>
      <c r="AH789" s="49"/>
      <c r="AI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49"/>
      <c r="BM789" s="49"/>
      <c r="BN789" s="49"/>
      <c r="BO789" s="49"/>
    </row>
    <row r="790" spans="20:67" x14ac:dyDescent="0.3">
      <c r="T790" s="49"/>
      <c r="V790" s="49"/>
      <c r="W790" s="49"/>
      <c r="X790" s="49"/>
      <c r="Y790" s="49"/>
      <c r="AA790" s="49"/>
      <c r="AB790" s="49"/>
      <c r="AD790" s="49"/>
      <c r="AE790" s="49"/>
      <c r="AF790" s="49"/>
      <c r="AH790" s="49"/>
      <c r="AI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49"/>
      <c r="BM790" s="49"/>
      <c r="BN790" s="49"/>
      <c r="BO790" s="49"/>
    </row>
    <row r="791" spans="20:67" x14ac:dyDescent="0.3">
      <c r="T791" s="49"/>
      <c r="V791" s="49"/>
      <c r="W791" s="49"/>
      <c r="X791" s="49"/>
      <c r="Y791" s="49"/>
      <c r="AA791" s="49"/>
      <c r="AB791" s="49"/>
      <c r="AD791" s="49"/>
      <c r="AE791" s="49"/>
      <c r="AF791" s="49"/>
      <c r="AH791" s="49"/>
      <c r="AI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49"/>
      <c r="BM791" s="49"/>
      <c r="BN791" s="49"/>
      <c r="BO791" s="49"/>
    </row>
    <row r="792" spans="20:67" x14ac:dyDescent="0.3">
      <c r="T792" s="49"/>
      <c r="V792" s="49"/>
      <c r="W792" s="49"/>
      <c r="X792" s="49"/>
      <c r="Y792" s="49"/>
      <c r="AA792" s="49"/>
      <c r="AB792" s="49"/>
      <c r="AD792" s="49"/>
      <c r="AE792" s="49"/>
      <c r="AF792" s="49"/>
      <c r="AH792" s="49"/>
      <c r="AI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49"/>
      <c r="BM792" s="49"/>
      <c r="BN792" s="49"/>
      <c r="BO792" s="49"/>
    </row>
    <row r="793" spans="20:67" x14ac:dyDescent="0.3">
      <c r="T793" s="49"/>
      <c r="V793" s="49"/>
      <c r="W793" s="49"/>
      <c r="X793" s="49"/>
      <c r="Y793" s="49"/>
      <c r="AA793" s="49"/>
      <c r="AB793" s="49"/>
      <c r="AD793" s="49"/>
      <c r="AE793" s="49"/>
      <c r="AF793" s="49"/>
      <c r="AH793" s="49"/>
      <c r="AI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49"/>
      <c r="BM793" s="49"/>
      <c r="BN793" s="49"/>
      <c r="BO793" s="49"/>
    </row>
    <row r="794" spans="20:67" x14ac:dyDescent="0.3">
      <c r="T794" s="49"/>
      <c r="V794" s="49"/>
      <c r="W794" s="49"/>
      <c r="X794" s="49"/>
      <c r="Y794" s="49"/>
      <c r="AA794" s="49"/>
      <c r="AB794" s="49"/>
      <c r="AD794" s="49"/>
      <c r="AE794" s="49"/>
      <c r="AF794" s="49"/>
      <c r="AH794" s="49"/>
      <c r="AI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49"/>
      <c r="BM794" s="49"/>
      <c r="BN794" s="49"/>
      <c r="BO794" s="49"/>
    </row>
    <row r="795" spans="20:67" x14ac:dyDescent="0.3">
      <c r="T795" s="49"/>
      <c r="V795" s="49"/>
      <c r="W795" s="49"/>
      <c r="X795" s="49"/>
      <c r="Y795" s="49"/>
      <c r="AA795" s="49"/>
      <c r="AB795" s="49"/>
      <c r="AD795" s="49"/>
      <c r="AE795" s="49"/>
      <c r="AF795" s="49"/>
      <c r="AH795" s="49"/>
      <c r="AI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49"/>
      <c r="BM795" s="49"/>
      <c r="BN795" s="49"/>
      <c r="BO795" s="49"/>
    </row>
    <row r="796" spans="20:67" x14ac:dyDescent="0.3">
      <c r="T796" s="49"/>
      <c r="V796" s="49"/>
      <c r="W796" s="49"/>
      <c r="X796" s="49"/>
      <c r="Y796" s="49"/>
      <c r="AA796" s="49"/>
      <c r="AB796" s="49"/>
      <c r="AD796" s="49"/>
      <c r="AE796" s="49"/>
      <c r="AF796" s="49"/>
      <c r="AH796" s="49"/>
      <c r="AI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49"/>
      <c r="BM796" s="49"/>
      <c r="BN796" s="49"/>
      <c r="BO796" s="49"/>
    </row>
    <row r="797" spans="20:67" x14ac:dyDescent="0.3">
      <c r="T797" s="49"/>
      <c r="V797" s="49"/>
      <c r="W797" s="49"/>
      <c r="X797" s="49"/>
      <c r="Y797" s="49"/>
      <c r="AA797" s="49"/>
      <c r="AB797" s="49"/>
      <c r="AD797" s="49"/>
      <c r="AE797" s="49"/>
      <c r="AF797" s="49"/>
      <c r="AH797" s="49"/>
      <c r="AI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49"/>
      <c r="BM797" s="49"/>
      <c r="BN797" s="49"/>
      <c r="BO797" s="49"/>
    </row>
    <row r="798" spans="20:67" x14ac:dyDescent="0.3">
      <c r="T798" s="49"/>
      <c r="V798" s="49"/>
      <c r="W798" s="49"/>
      <c r="X798" s="49"/>
      <c r="Y798" s="49"/>
      <c r="AA798" s="49"/>
      <c r="AB798" s="49"/>
      <c r="AD798" s="49"/>
      <c r="AE798" s="49"/>
      <c r="AF798" s="49"/>
      <c r="AH798" s="49"/>
      <c r="AI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49"/>
      <c r="BM798" s="49"/>
      <c r="BN798" s="49"/>
      <c r="BO798" s="49"/>
    </row>
    <row r="799" spans="20:67" x14ac:dyDescent="0.3">
      <c r="T799" s="49"/>
      <c r="V799" s="49"/>
      <c r="W799" s="49"/>
      <c r="X799" s="49"/>
      <c r="Y799" s="49"/>
      <c r="AA799" s="49"/>
      <c r="AB799" s="49"/>
      <c r="AD799" s="49"/>
      <c r="AE799" s="49"/>
      <c r="AF799" s="49"/>
      <c r="AH799" s="49"/>
      <c r="AI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49"/>
      <c r="BM799" s="49"/>
      <c r="BN799" s="49"/>
      <c r="BO799" s="49"/>
    </row>
    <row r="800" spans="20:67" x14ac:dyDescent="0.3">
      <c r="T800" s="49"/>
      <c r="V800" s="49"/>
      <c r="W800" s="49"/>
      <c r="X800" s="49"/>
      <c r="Y800" s="49"/>
      <c r="AA800" s="49"/>
      <c r="AB800" s="49"/>
      <c r="AD800" s="49"/>
      <c r="AE800" s="49"/>
      <c r="AF800" s="49"/>
      <c r="AH800" s="49"/>
      <c r="AI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49"/>
      <c r="BM800" s="49"/>
      <c r="BN800" s="49"/>
      <c r="BO800" s="49"/>
    </row>
    <row r="801" spans="20:67" x14ac:dyDescent="0.3">
      <c r="T801" s="49"/>
      <c r="V801" s="49"/>
      <c r="W801" s="49"/>
      <c r="X801" s="49"/>
      <c r="Y801" s="49"/>
      <c r="AA801" s="49"/>
      <c r="AB801" s="49"/>
      <c r="AD801" s="49"/>
      <c r="AE801" s="49"/>
      <c r="AF801" s="49"/>
      <c r="AH801" s="49"/>
      <c r="AI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49"/>
      <c r="BM801" s="49"/>
      <c r="BN801" s="49"/>
      <c r="BO801" s="49"/>
    </row>
    <row r="802" spans="20:67" x14ac:dyDescent="0.3">
      <c r="T802" s="49"/>
      <c r="V802" s="49"/>
      <c r="W802" s="49"/>
      <c r="X802" s="49"/>
      <c r="Y802" s="49"/>
      <c r="AA802" s="49"/>
      <c r="AB802" s="49"/>
      <c r="AD802" s="49"/>
      <c r="AE802" s="49"/>
      <c r="AF802" s="49"/>
      <c r="AH802" s="49"/>
      <c r="AI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49"/>
      <c r="BM802" s="49"/>
      <c r="BN802" s="49"/>
      <c r="BO802" s="49"/>
    </row>
    <row r="803" spans="20:67" x14ac:dyDescent="0.3">
      <c r="T803" s="49"/>
      <c r="V803" s="49"/>
      <c r="W803" s="49"/>
      <c r="X803" s="49"/>
      <c r="Y803" s="49"/>
      <c r="AA803" s="49"/>
      <c r="AB803" s="49"/>
      <c r="AD803" s="49"/>
      <c r="AE803" s="49"/>
      <c r="AF803" s="49"/>
      <c r="AH803" s="49"/>
      <c r="AI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49"/>
      <c r="BM803" s="49"/>
      <c r="BN803" s="49"/>
      <c r="BO803" s="49"/>
    </row>
    <row r="804" spans="20:67" x14ac:dyDescent="0.3">
      <c r="T804" s="49"/>
      <c r="V804" s="49"/>
      <c r="W804" s="49"/>
      <c r="X804" s="49"/>
      <c r="Y804" s="49"/>
      <c r="AA804" s="49"/>
      <c r="AB804" s="49"/>
      <c r="AD804" s="49"/>
      <c r="AE804" s="49"/>
      <c r="AF804" s="49"/>
      <c r="AH804" s="49"/>
      <c r="AI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49"/>
      <c r="BM804" s="49"/>
      <c r="BN804" s="49"/>
      <c r="BO804" s="49"/>
    </row>
    <row r="805" spans="20:67" x14ac:dyDescent="0.3">
      <c r="T805" s="49"/>
      <c r="V805" s="49"/>
      <c r="W805" s="49"/>
      <c r="X805" s="49"/>
      <c r="Y805" s="49"/>
      <c r="AA805" s="49"/>
      <c r="AB805" s="49"/>
      <c r="AD805" s="49"/>
      <c r="AE805" s="49"/>
      <c r="AF805" s="49"/>
      <c r="AH805" s="49"/>
      <c r="AI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49"/>
      <c r="BM805" s="49"/>
      <c r="BN805" s="49"/>
      <c r="BO805" s="49"/>
    </row>
    <row r="806" spans="20:67" x14ac:dyDescent="0.3">
      <c r="T806" s="49"/>
      <c r="V806" s="49"/>
      <c r="W806" s="49"/>
      <c r="X806" s="49"/>
      <c r="Y806" s="49"/>
      <c r="AA806" s="49"/>
      <c r="AB806" s="49"/>
      <c r="AD806" s="49"/>
      <c r="AE806" s="49"/>
      <c r="AF806" s="49"/>
      <c r="AH806" s="49"/>
      <c r="AI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49"/>
      <c r="BM806" s="49"/>
      <c r="BN806" s="49"/>
      <c r="BO806" s="49"/>
    </row>
    <row r="807" spans="20:67" x14ac:dyDescent="0.3">
      <c r="T807" s="49"/>
      <c r="V807" s="49"/>
      <c r="W807" s="49"/>
      <c r="X807" s="49"/>
      <c r="Y807" s="49"/>
      <c r="AA807" s="49"/>
      <c r="AB807" s="49"/>
      <c r="AD807" s="49"/>
      <c r="AE807" s="49"/>
      <c r="AF807" s="49"/>
      <c r="AH807" s="49"/>
      <c r="AI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49"/>
      <c r="BM807" s="49"/>
      <c r="BN807" s="49"/>
      <c r="BO807" s="49"/>
    </row>
    <row r="808" spans="20:67" x14ac:dyDescent="0.3">
      <c r="T808" s="49"/>
      <c r="V808" s="49"/>
      <c r="W808" s="49"/>
      <c r="X808" s="49"/>
      <c r="Y808" s="49"/>
      <c r="AA808" s="49"/>
      <c r="AB808" s="49"/>
      <c r="AD808" s="49"/>
      <c r="AE808" s="49"/>
      <c r="AF808" s="49"/>
      <c r="AH808" s="49"/>
      <c r="AI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49"/>
      <c r="BM808" s="49"/>
      <c r="BN808" s="49"/>
      <c r="BO808" s="49"/>
    </row>
    <row r="809" spans="20:67" x14ac:dyDescent="0.3">
      <c r="T809" s="49"/>
      <c r="V809" s="49"/>
      <c r="W809" s="49"/>
      <c r="X809" s="49"/>
      <c r="Y809" s="49"/>
      <c r="AA809" s="49"/>
      <c r="AB809" s="49"/>
      <c r="AD809" s="49"/>
      <c r="AE809" s="49"/>
      <c r="AF809" s="49"/>
      <c r="AH809" s="49"/>
      <c r="AI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</row>
    <row r="810" spans="20:67" x14ac:dyDescent="0.3">
      <c r="T810" s="49"/>
      <c r="V810" s="49"/>
      <c r="W810" s="49"/>
      <c r="X810" s="49"/>
      <c r="Y810" s="49"/>
      <c r="AA810" s="49"/>
      <c r="AB810" s="49"/>
      <c r="AD810" s="49"/>
      <c r="AE810" s="49"/>
      <c r="AF810" s="49"/>
      <c r="AH810" s="49"/>
      <c r="AI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49"/>
      <c r="BM810" s="49"/>
      <c r="BN810" s="49"/>
      <c r="BO810" s="49"/>
    </row>
    <row r="811" spans="20:67" x14ac:dyDescent="0.3">
      <c r="T811" s="49"/>
      <c r="V811" s="49"/>
      <c r="W811" s="49"/>
      <c r="X811" s="49"/>
      <c r="Y811" s="49"/>
      <c r="AA811" s="49"/>
      <c r="AB811" s="49"/>
      <c r="AD811" s="49"/>
      <c r="AE811" s="49"/>
      <c r="AF811" s="49"/>
      <c r="AH811" s="49"/>
      <c r="AI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49"/>
      <c r="BM811" s="49"/>
      <c r="BN811" s="49"/>
      <c r="BO811" s="49"/>
    </row>
    <row r="812" spans="20:67" x14ac:dyDescent="0.3">
      <c r="T812" s="49"/>
      <c r="V812" s="49"/>
      <c r="W812" s="49"/>
      <c r="X812" s="49"/>
      <c r="Y812" s="49"/>
      <c r="AA812" s="49"/>
      <c r="AB812" s="49"/>
      <c r="AD812" s="49"/>
      <c r="AE812" s="49"/>
      <c r="AF812" s="49"/>
      <c r="AH812" s="49"/>
      <c r="AI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49"/>
      <c r="BM812" s="49"/>
      <c r="BN812" s="49"/>
      <c r="BO812" s="49"/>
    </row>
    <row r="813" spans="20:67" x14ac:dyDescent="0.3">
      <c r="T813" s="49"/>
      <c r="V813" s="49"/>
      <c r="W813" s="49"/>
      <c r="X813" s="49"/>
      <c r="Y813" s="49"/>
      <c r="AA813" s="49"/>
      <c r="AB813" s="49"/>
      <c r="AD813" s="49"/>
      <c r="AE813" s="49"/>
      <c r="AF813" s="49"/>
      <c r="AH813" s="49"/>
      <c r="AI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49"/>
      <c r="BM813" s="49"/>
      <c r="BN813" s="49"/>
      <c r="BO813" s="49"/>
    </row>
    <row r="814" spans="20:67" x14ac:dyDescent="0.3">
      <c r="T814" s="49"/>
      <c r="V814" s="49"/>
      <c r="W814" s="49"/>
      <c r="X814" s="49"/>
      <c r="Y814" s="49"/>
      <c r="AA814" s="49"/>
      <c r="AB814" s="49"/>
      <c r="AD814" s="49"/>
      <c r="AE814" s="49"/>
      <c r="AF814" s="49"/>
      <c r="AH814" s="49"/>
      <c r="AI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49"/>
      <c r="BM814" s="49"/>
      <c r="BN814" s="49"/>
      <c r="BO814" s="49"/>
    </row>
    <row r="815" spans="20:67" x14ac:dyDescent="0.3">
      <c r="T815" s="49"/>
      <c r="V815" s="49"/>
      <c r="W815" s="49"/>
      <c r="X815" s="49"/>
      <c r="Y815" s="49"/>
      <c r="AA815" s="49"/>
      <c r="AB815" s="49"/>
      <c r="AD815" s="49"/>
      <c r="AE815" s="49"/>
      <c r="AF815" s="49"/>
      <c r="AH815" s="49"/>
      <c r="AI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49"/>
      <c r="BM815" s="49"/>
      <c r="BN815" s="49"/>
      <c r="BO815" s="49"/>
    </row>
    <row r="816" spans="20:67" x14ac:dyDescent="0.3">
      <c r="T816" s="49"/>
      <c r="V816" s="49"/>
      <c r="W816" s="49"/>
      <c r="X816" s="49"/>
      <c r="Y816" s="49"/>
      <c r="AA816" s="49"/>
      <c r="AB816" s="49"/>
      <c r="AD816" s="49"/>
      <c r="AE816" s="49"/>
      <c r="AF816" s="49"/>
      <c r="AH816" s="49"/>
      <c r="AI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49"/>
      <c r="BM816" s="49"/>
      <c r="BN816" s="49"/>
      <c r="BO816" s="49"/>
    </row>
    <row r="817" spans="20:67" x14ac:dyDescent="0.3">
      <c r="T817" s="49"/>
      <c r="V817" s="49"/>
      <c r="W817" s="49"/>
      <c r="X817" s="49"/>
      <c r="Y817" s="49"/>
      <c r="AA817" s="49"/>
      <c r="AB817" s="49"/>
      <c r="AD817" s="49"/>
      <c r="AE817" s="49"/>
      <c r="AF817" s="49"/>
      <c r="AH817" s="49"/>
      <c r="AI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49"/>
      <c r="BM817" s="49"/>
      <c r="BN817" s="49"/>
      <c r="BO817" s="49"/>
    </row>
    <row r="818" spans="20:67" x14ac:dyDescent="0.3">
      <c r="T818" s="49"/>
      <c r="V818" s="49"/>
      <c r="W818" s="49"/>
      <c r="X818" s="49"/>
      <c r="Y818" s="49"/>
      <c r="AA818" s="49"/>
      <c r="AB818" s="49"/>
      <c r="AD818" s="49"/>
      <c r="AE818" s="49"/>
      <c r="AF818" s="49"/>
      <c r="AH818" s="49"/>
      <c r="AI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49"/>
      <c r="BM818" s="49"/>
      <c r="BN818" s="49"/>
      <c r="BO818" s="49"/>
    </row>
    <row r="819" spans="20:67" x14ac:dyDescent="0.3">
      <c r="T819" s="49"/>
      <c r="V819" s="49"/>
      <c r="W819" s="49"/>
      <c r="X819" s="49"/>
      <c r="Y819" s="49"/>
      <c r="AA819" s="49"/>
      <c r="AB819" s="49"/>
      <c r="AD819" s="49"/>
      <c r="AE819" s="49"/>
      <c r="AF819" s="49"/>
      <c r="AH819" s="49"/>
      <c r="AI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49"/>
      <c r="BM819" s="49"/>
      <c r="BN819" s="49"/>
      <c r="BO819" s="49"/>
    </row>
    <row r="820" spans="20:67" x14ac:dyDescent="0.3">
      <c r="T820" s="49"/>
      <c r="V820" s="49"/>
      <c r="W820" s="49"/>
      <c r="X820" s="49"/>
      <c r="Y820" s="49"/>
      <c r="AA820" s="49"/>
      <c r="AB820" s="49"/>
      <c r="AD820" s="49"/>
      <c r="AE820" s="49"/>
      <c r="AF820" s="49"/>
      <c r="AH820" s="49"/>
      <c r="AI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49"/>
      <c r="BM820" s="49"/>
      <c r="BN820" s="49"/>
      <c r="BO820" s="49"/>
    </row>
    <row r="821" spans="20:67" x14ac:dyDescent="0.3">
      <c r="T821" s="49"/>
      <c r="V821" s="49"/>
      <c r="W821" s="49"/>
      <c r="X821" s="49"/>
      <c r="Y821" s="49"/>
      <c r="AA821" s="49"/>
      <c r="AB821" s="49"/>
      <c r="AD821" s="49"/>
      <c r="AE821" s="49"/>
      <c r="AF821" s="49"/>
      <c r="AH821" s="49"/>
      <c r="AI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49"/>
      <c r="BM821" s="49"/>
      <c r="BN821" s="49"/>
      <c r="BO821" s="49"/>
    </row>
    <row r="822" spans="20:67" x14ac:dyDescent="0.3">
      <c r="T822" s="49"/>
      <c r="V822" s="49"/>
      <c r="W822" s="49"/>
      <c r="X822" s="49"/>
      <c r="Y822" s="49"/>
      <c r="AA822" s="49"/>
      <c r="AB822" s="49"/>
      <c r="AD822" s="49"/>
      <c r="AE822" s="49"/>
      <c r="AF822" s="49"/>
      <c r="AH822" s="49"/>
      <c r="AI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49"/>
      <c r="BM822" s="49"/>
      <c r="BN822" s="49"/>
      <c r="BO822" s="49"/>
    </row>
    <row r="823" spans="20:67" x14ac:dyDescent="0.3">
      <c r="T823" s="49"/>
      <c r="V823" s="49"/>
      <c r="W823" s="49"/>
      <c r="X823" s="49"/>
      <c r="Y823" s="49"/>
      <c r="AA823" s="49"/>
      <c r="AB823" s="49"/>
      <c r="AD823" s="49"/>
      <c r="AE823" s="49"/>
      <c r="AF823" s="49"/>
      <c r="AH823" s="49"/>
      <c r="AI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49"/>
      <c r="BM823" s="49"/>
      <c r="BN823" s="49"/>
      <c r="BO823" s="49"/>
    </row>
    <row r="824" spans="20:67" x14ac:dyDescent="0.3">
      <c r="T824" s="49"/>
      <c r="V824" s="49"/>
      <c r="W824" s="49"/>
      <c r="X824" s="49"/>
      <c r="Y824" s="49"/>
      <c r="AA824" s="49"/>
      <c r="AB824" s="49"/>
      <c r="AD824" s="49"/>
      <c r="AE824" s="49"/>
      <c r="AF824" s="49"/>
      <c r="AH824" s="49"/>
      <c r="AI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49"/>
      <c r="BM824" s="49"/>
      <c r="BN824" s="49"/>
      <c r="BO824" s="49"/>
    </row>
    <row r="825" spans="20:67" x14ac:dyDescent="0.3">
      <c r="T825" s="49"/>
      <c r="V825" s="49"/>
      <c r="W825" s="49"/>
      <c r="X825" s="49"/>
      <c r="Y825" s="49"/>
      <c r="AA825" s="49"/>
      <c r="AB825" s="49"/>
      <c r="AD825" s="49"/>
      <c r="AE825" s="49"/>
      <c r="AF825" s="49"/>
      <c r="AH825" s="49"/>
      <c r="AI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49"/>
      <c r="BM825" s="49"/>
      <c r="BN825" s="49"/>
      <c r="BO825" s="49"/>
    </row>
    <row r="826" spans="20:67" x14ac:dyDescent="0.3">
      <c r="T826" s="49"/>
      <c r="V826" s="49"/>
      <c r="W826" s="49"/>
      <c r="X826" s="49"/>
      <c r="Y826" s="49"/>
      <c r="AA826" s="49"/>
      <c r="AB826" s="49"/>
      <c r="AD826" s="49"/>
      <c r="AE826" s="49"/>
      <c r="AF826" s="49"/>
      <c r="AH826" s="49"/>
      <c r="AI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49"/>
      <c r="BM826" s="49"/>
      <c r="BN826" s="49"/>
      <c r="BO826" s="49"/>
    </row>
    <row r="827" spans="20:67" x14ac:dyDescent="0.3">
      <c r="T827" s="49"/>
      <c r="V827" s="49"/>
      <c r="W827" s="49"/>
      <c r="X827" s="49"/>
      <c r="Y827" s="49"/>
      <c r="AA827" s="49"/>
      <c r="AB827" s="49"/>
      <c r="AD827" s="49"/>
      <c r="AE827" s="49"/>
      <c r="AF827" s="49"/>
      <c r="AH827" s="49"/>
      <c r="AI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49"/>
      <c r="BM827" s="49"/>
      <c r="BN827" s="49"/>
      <c r="BO827" s="49"/>
    </row>
    <row r="828" spans="20:67" x14ac:dyDescent="0.3">
      <c r="T828" s="49"/>
      <c r="V828" s="49"/>
      <c r="W828" s="49"/>
      <c r="X828" s="49"/>
      <c r="Y828" s="49"/>
      <c r="AA828" s="49"/>
      <c r="AB828" s="49"/>
      <c r="AD828" s="49"/>
      <c r="AE828" s="49"/>
      <c r="AF828" s="49"/>
      <c r="AH828" s="49"/>
      <c r="AI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49"/>
      <c r="BM828" s="49"/>
      <c r="BN828" s="49"/>
      <c r="BO828" s="49"/>
    </row>
    <row r="829" spans="20:67" x14ac:dyDescent="0.3">
      <c r="T829" s="49"/>
      <c r="V829" s="49"/>
      <c r="W829" s="49"/>
      <c r="X829" s="49"/>
      <c r="Y829" s="49"/>
      <c r="AA829" s="49"/>
      <c r="AB829" s="49"/>
      <c r="AD829" s="49"/>
      <c r="AE829" s="49"/>
      <c r="AF829" s="49"/>
      <c r="AH829" s="49"/>
      <c r="AI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49"/>
      <c r="BM829" s="49"/>
      <c r="BN829" s="49"/>
      <c r="BO829" s="49"/>
    </row>
    <row r="830" spans="20:67" x14ac:dyDescent="0.3">
      <c r="T830" s="49"/>
      <c r="V830" s="49"/>
      <c r="W830" s="49"/>
      <c r="X830" s="49"/>
      <c r="Y830" s="49"/>
      <c r="AA830" s="49"/>
      <c r="AB830" s="49"/>
      <c r="AD830" s="49"/>
      <c r="AE830" s="49"/>
      <c r="AF830" s="49"/>
      <c r="AH830" s="49"/>
      <c r="AI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49"/>
      <c r="BM830" s="49"/>
      <c r="BN830" s="49"/>
      <c r="BO830" s="49"/>
    </row>
    <row r="831" spans="20:67" x14ac:dyDescent="0.3">
      <c r="T831" s="49"/>
      <c r="V831" s="49"/>
      <c r="W831" s="49"/>
      <c r="X831" s="49"/>
      <c r="Y831" s="49"/>
      <c r="AA831" s="49"/>
      <c r="AB831" s="49"/>
      <c r="AD831" s="49"/>
      <c r="AE831" s="49"/>
      <c r="AF831" s="49"/>
      <c r="AH831" s="49"/>
      <c r="AI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49"/>
      <c r="BM831" s="49"/>
      <c r="BN831" s="49"/>
      <c r="BO831" s="49"/>
    </row>
    <row r="832" spans="20:67" x14ac:dyDescent="0.3">
      <c r="T832" s="49"/>
      <c r="V832" s="49"/>
      <c r="W832" s="49"/>
      <c r="X832" s="49"/>
      <c r="Y832" s="49"/>
      <c r="AA832" s="49"/>
      <c r="AB832" s="49"/>
      <c r="AD832" s="49"/>
      <c r="AE832" s="49"/>
      <c r="AF832" s="49"/>
      <c r="AH832" s="49"/>
      <c r="AI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49"/>
      <c r="BM832" s="49"/>
      <c r="BN832" s="49"/>
      <c r="BO832" s="49"/>
    </row>
    <row r="833" spans="20:67" x14ac:dyDescent="0.3">
      <c r="T833" s="49"/>
      <c r="V833" s="49"/>
      <c r="W833" s="49"/>
      <c r="X833" s="49"/>
      <c r="Y833" s="49"/>
      <c r="AA833" s="49"/>
      <c r="AB833" s="49"/>
      <c r="AD833" s="49"/>
      <c r="AE833" s="49"/>
      <c r="AF833" s="49"/>
      <c r="AH833" s="49"/>
      <c r="AI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49"/>
      <c r="BM833" s="49"/>
      <c r="BN833" s="49"/>
      <c r="BO833" s="49"/>
    </row>
    <row r="834" spans="20:67" x14ac:dyDescent="0.3">
      <c r="T834" s="49"/>
      <c r="V834" s="49"/>
      <c r="W834" s="49"/>
      <c r="X834" s="49"/>
      <c r="Y834" s="49"/>
      <c r="AA834" s="49"/>
      <c r="AB834" s="49"/>
      <c r="AD834" s="49"/>
      <c r="AE834" s="49"/>
      <c r="AF834" s="49"/>
      <c r="AH834" s="49"/>
      <c r="AI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49"/>
      <c r="BM834" s="49"/>
      <c r="BN834" s="49"/>
      <c r="BO834" s="49"/>
    </row>
    <row r="835" spans="20:67" x14ac:dyDescent="0.3">
      <c r="T835" s="49"/>
      <c r="V835" s="49"/>
      <c r="W835" s="49"/>
      <c r="X835" s="49"/>
      <c r="Y835" s="49"/>
      <c r="AA835" s="49"/>
      <c r="AB835" s="49"/>
      <c r="AD835" s="49"/>
      <c r="AE835" s="49"/>
      <c r="AF835" s="49"/>
      <c r="AH835" s="49"/>
      <c r="AI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49"/>
      <c r="BM835" s="49"/>
      <c r="BN835" s="49"/>
      <c r="BO835" s="49"/>
    </row>
    <row r="836" spans="20:67" x14ac:dyDescent="0.3">
      <c r="T836" s="49"/>
      <c r="V836" s="49"/>
      <c r="W836" s="49"/>
      <c r="X836" s="49"/>
      <c r="Y836" s="49"/>
      <c r="AA836" s="49"/>
      <c r="AB836" s="49"/>
      <c r="AD836" s="49"/>
      <c r="AE836" s="49"/>
      <c r="AF836" s="49"/>
      <c r="AH836" s="49"/>
      <c r="AI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49"/>
      <c r="BM836" s="49"/>
      <c r="BN836" s="49"/>
      <c r="BO836" s="49"/>
    </row>
    <row r="837" spans="20:67" x14ac:dyDescent="0.3">
      <c r="T837" s="49"/>
      <c r="V837" s="49"/>
      <c r="W837" s="49"/>
      <c r="X837" s="49"/>
      <c r="Y837" s="49"/>
      <c r="AA837" s="49"/>
      <c r="AB837" s="49"/>
      <c r="AD837" s="49"/>
      <c r="AE837" s="49"/>
      <c r="AF837" s="49"/>
      <c r="AH837" s="49"/>
      <c r="AI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49"/>
      <c r="BM837" s="49"/>
      <c r="BN837" s="49"/>
      <c r="BO837" s="49"/>
    </row>
    <row r="838" spans="20:67" x14ac:dyDescent="0.3">
      <c r="T838" s="49"/>
      <c r="V838" s="49"/>
      <c r="W838" s="49"/>
      <c r="X838" s="49"/>
      <c r="Y838" s="49"/>
      <c r="AA838" s="49"/>
      <c r="AB838" s="49"/>
      <c r="AD838" s="49"/>
      <c r="AE838" s="49"/>
      <c r="AF838" s="49"/>
      <c r="AH838" s="49"/>
      <c r="AI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49"/>
      <c r="BM838" s="49"/>
      <c r="BN838" s="49"/>
      <c r="BO838" s="49"/>
    </row>
    <row r="839" spans="20:67" x14ac:dyDescent="0.3">
      <c r="T839" s="49"/>
      <c r="V839" s="49"/>
      <c r="W839" s="49"/>
      <c r="X839" s="49"/>
      <c r="Y839" s="49"/>
      <c r="AA839" s="49"/>
      <c r="AB839" s="49"/>
      <c r="AD839" s="49"/>
      <c r="AE839" s="49"/>
      <c r="AF839" s="49"/>
      <c r="AH839" s="49"/>
      <c r="AI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49"/>
      <c r="BM839" s="49"/>
      <c r="BN839" s="49"/>
      <c r="BO839" s="49"/>
    </row>
    <row r="840" spans="20:67" x14ac:dyDescent="0.3">
      <c r="T840" s="49"/>
      <c r="V840" s="49"/>
      <c r="W840" s="49"/>
      <c r="X840" s="49"/>
      <c r="Y840" s="49"/>
      <c r="AA840" s="49"/>
      <c r="AB840" s="49"/>
      <c r="AD840" s="49"/>
      <c r="AE840" s="49"/>
      <c r="AF840" s="49"/>
      <c r="AH840" s="49"/>
      <c r="AI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49"/>
      <c r="BM840" s="49"/>
      <c r="BN840" s="49"/>
      <c r="BO840" s="49"/>
    </row>
    <row r="841" spans="20:67" x14ac:dyDescent="0.3">
      <c r="T841" s="49"/>
      <c r="V841" s="49"/>
      <c r="W841" s="49"/>
      <c r="X841" s="49"/>
      <c r="Y841" s="49"/>
      <c r="AA841" s="49"/>
      <c r="AB841" s="49"/>
      <c r="AD841" s="49"/>
      <c r="AE841" s="49"/>
      <c r="AF841" s="49"/>
      <c r="AH841" s="49"/>
      <c r="AI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49"/>
      <c r="BM841" s="49"/>
      <c r="BN841" s="49"/>
      <c r="BO841" s="49"/>
    </row>
    <row r="842" spans="20:67" x14ac:dyDescent="0.3">
      <c r="T842" s="49"/>
      <c r="V842" s="49"/>
      <c r="W842" s="49"/>
      <c r="X842" s="49"/>
      <c r="Y842" s="49"/>
      <c r="AA842" s="49"/>
      <c r="AB842" s="49"/>
      <c r="AD842" s="49"/>
      <c r="AE842" s="49"/>
      <c r="AF842" s="49"/>
      <c r="AH842" s="49"/>
      <c r="AI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49"/>
      <c r="BM842" s="49"/>
      <c r="BN842" s="49"/>
      <c r="BO842" s="49"/>
    </row>
    <row r="843" spans="20:67" x14ac:dyDescent="0.3">
      <c r="T843" s="49"/>
      <c r="V843" s="49"/>
      <c r="W843" s="49"/>
      <c r="X843" s="49"/>
      <c r="Y843" s="49"/>
      <c r="AA843" s="49"/>
      <c r="AB843" s="49"/>
      <c r="AD843" s="49"/>
      <c r="AE843" s="49"/>
      <c r="AF843" s="49"/>
      <c r="AH843" s="49"/>
      <c r="AI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49"/>
      <c r="BM843" s="49"/>
      <c r="BN843" s="49"/>
      <c r="BO843" s="49"/>
    </row>
    <row r="844" spans="20:67" x14ac:dyDescent="0.3">
      <c r="T844" s="49"/>
      <c r="V844" s="49"/>
      <c r="W844" s="49"/>
      <c r="X844" s="49"/>
      <c r="Y844" s="49"/>
      <c r="AA844" s="49"/>
      <c r="AB844" s="49"/>
      <c r="AD844" s="49"/>
      <c r="AE844" s="49"/>
      <c r="AF844" s="49"/>
      <c r="AH844" s="49"/>
      <c r="AI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49"/>
      <c r="BM844" s="49"/>
      <c r="BN844" s="49"/>
      <c r="BO844" s="49"/>
    </row>
    <row r="845" spans="20:67" x14ac:dyDescent="0.3">
      <c r="T845" s="49"/>
      <c r="V845" s="49"/>
      <c r="W845" s="49"/>
      <c r="X845" s="49"/>
      <c r="Y845" s="49"/>
      <c r="AA845" s="49"/>
      <c r="AB845" s="49"/>
      <c r="AD845" s="49"/>
      <c r="AE845" s="49"/>
      <c r="AF845" s="49"/>
      <c r="AH845" s="49"/>
      <c r="AI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49"/>
      <c r="BM845" s="49"/>
      <c r="BN845" s="49"/>
      <c r="BO845" s="49"/>
    </row>
    <row r="846" spans="20:67" x14ac:dyDescent="0.3">
      <c r="T846" s="49"/>
      <c r="V846" s="49"/>
      <c r="W846" s="49"/>
      <c r="X846" s="49"/>
      <c r="Y846" s="49"/>
      <c r="AA846" s="49"/>
      <c r="AB846" s="49"/>
      <c r="AD846" s="49"/>
      <c r="AE846" s="49"/>
      <c r="AF846" s="49"/>
      <c r="AH846" s="49"/>
      <c r="AI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49"/>
      <c r="BM846" s="49"/>
      <c r="BN846" s="49"/>
      <c r="BO846" s="49"/>
    </row>
    <row r="847" spans="20:67" x14ac:dyDescent="0.3">
      <c r="T847" s="49"/>
      <c r="V847" s="49"/>
      <c r="W847" s="49"/>
      <c r="X847" s="49"/>
      <c r="Y847" s="49"/>
      <c r="AA847" s="49"/>
      <c r="AB847" s="49"/>
      <c r="AD847" s="49"/>
      <c r="AE847" s="49"/>
      <c r="AF847" s="49"/>
      <c r="AH847" s="49"/>
      <c r="AI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49"/>
      <c r="BM847" s="49"/>
      <c r="BN847" s="49"/>
      <c r="BO847" s="49"/>
    </row>
    <row r="848" spans="20:67" x14ac:dyDescent="0.3">
      <c r="T848" s="49"/>
      <c r="V848" s="49"/>
      <c r="W848" s="49"/>
      <c r="X848" s="49"/>
      <c r="Y848" s="49"/>
      <c r="AA848" s="49"/>
      <c r="AB848" s="49"/>
      <c r="AD848" s="49"/>
      <c r="AE848" s="49"/>
      <c r="AF848" s="49"/>
      <c r="AH848" s="49"/>
      <c r="AI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49"/>
      <c r="BM848" s="49"/>
      <c r="BN848" s="49"/>
      <c r="BO848" s="49"/>
    </row>
    <row r="849" spans="20:67" x14ac:dyDescent="0.3">
      <c r="T849" s="49"/>
      <c r="V849" s="49"/>
      <c r="W849" s="49"/>
      <c r="X849" s="49"/>
      <c r="Y849" s="49"/>
      <c r="AA849" s="49"/>
      <c r="AB849" s="49"/>
      <c r="AD849" s="49"/>
      <c r="AE849" s="49"/>
      <c r="AF849" s="49"/>
      <c r="AH849" s="49"/>
      <c r="AI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49"/>
      <c r="BM849" s="49"/>
      <c r="BN849" s="49"/>
      <c r="BO849" s="49"/>
    </row>
    <row r="850" spans="20:67" x14ac:dyDescent="0.3">
      <c r="T850" s="49"/>
      <c r="V850" s="49"/>
      <c r="W850" s="49"/>
      <c r="X850" s="49"/>
      <c r="Y850" s="49"/>
      <c r="AA850" s="49"/>
      <c r="AB850" s="49"/>
      <c r="AD850" s="49"/>
      <c r="AE850" s="49"/>
      <c r="AF850" s="49"/>
      <c r="AH850" s="49"/>
      <c r="AI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49"/>
      <c r="BM850" s="49"/>
      <c r="BN850" s="49"/>
      <c r="BO850" s="49"/>
    </row>
    <row r="851" spans="20:67" x14ac:dyDescent="0.3">
      <c r="T851" s="49"/>
      <c r="V851" s="49"/>
      <c r="W851" s="49"/>
      <c r="X851" s="49"/>
      <c r="Y851" s="49"/>
      <c r="AA851" s="49"/>
      <c r="AB851" s="49"/>
      <c r="AD851" s="49"/>
      <c r="AE851" s="49"/>
      <c r="AF851" s="49"/>
      <c r="AH851" s="49"/>
      <c r="AI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49"/>
      <c r="BM851" s="49"/>
      <c r="BN851" s="49"/>
      <c r="BO851" s="49"/>
    </row>
    <row r="852" spans="20:67" x14ac:dyDescent="0.3">
      <c r="T852" s="49"/>
      <c r="V852" s="49"/>
      <c r="W852" s="49"/>
      <c r="X852" s="49"/>
      <c r="Y852" s="49"/>
      <c r="AA852" s="49"/>
      <c r="AB852" s="49"/>
      <c r="AD852" s="49"/>
      <c r="AE852" s="49"/>
      <c r="AF852" s="49"/>
      <c r="AH852" s="49"/>
      <c r="AI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49"/>
      <c r="BM852" s="49"/>
      <c r="BN852" s="49"/>
      <c r="BO852" s="49"/>
    </row>
    <row r="853" spans="20:67" x14ac:dyDescent="0.3">
      <c r="T853" s="49"/>
      <c r="V853" s="49"/>
      <c r="W853" s="49"/>
      <c r="X853" s="49"/>
      <c r="Y853" s="49"/>
      <c r="AA853" s="49"/>
      <c r="AB853" s="49"/>
      <c r="AD853" s="49"/>
      <c r="AE853" s="49"/>
      <c r="AF853" s="49"/>
      <c r="AH853" s="49"/>
      <c r="AI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49"/>
      <c r="BM853" s="49"/>
      <c r="BN853" s="49"/>
      <c r="BO853" s="49"/>
    </row>
    <row r="854" spans="20:67" x14ac:dyDescent="0.3">
      <c r="T854" s="49"/>
      <c r="V854" s="49"/>
      <c r="W854" s="49"/>
      <c r="X854" s="49"/>
      <c r="Y854" s="49"/>
      <c r="AA854" s="49"/>
      <c r="AB854" s="49"/>
      <c r="AD854" s="49"/>
      <c r="AE854" s="49"/>
      <c r="AF854" s="49"/>
      <c r="AH854" s="49"/>
      <c r="AI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49"/>
      <c r="BM854" s="49"/>
      <c r="BN854" s="49"/>
      <c r="BO854" s="49"/>
    </row>
    <row r="855" spans="20:67" x14ac:dyDescent="0.3">
      <c r="T855" s="49"/>
      <c r="V855" s="49"/>
      <c r="W855" s="49"/>
      <c r="X855" s="49"/>
      <c r="Y855" s="49"/>
      <c r="AA855" s="49"/>
      <c r="AB855" s="49"/>
      <c r="AD855" s="49"/>
      <c r="AE855" s="49"/>
      <c r="AF855" s="49"/>
      <c r="AH855" s="49"/>
      <c r="AI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49"/>
      <c r="BM855" s="49"/>
      <c r="BN855" s="49"/>
      <c r="BO855" s="49"/>
    </row>
    <row r="856" spans="20:67" x14ac:dyDescent="0.3">
      <c r="T856" s="49"/>
      <c r="V856" s="49"/>
      <c r="W856" s="49"/>
      <c r="X856" s="49"/>
      <c r="Y856" s="49"/>
      <c r="AA856" s="49"/>
      <c r="AB856" s="49"/>
      <c r="AD856" s="49"/>
      <c r="AE856" s="49"/>
      <c r="AF856" s="49"/>
      <c r="AH856" s="49"/>
      <c r="AI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49"/>
      <c r="BM856" s="49"/>
      <c r="BN856" s="49"/>
      <c r="BO856" s="49"/>
    </row>
    <row r="857" spans="20:67" x14ac:dyDescent="0.3">
      <c r="T857" s="49"/>
      <c r="V857" s="49"/>
      <c r="W857" s="49"/>
      <c r="X857" s="49"/>
      <c r="Y857" s="49"/>
      <c r="AA857" s="49"/>
      <c r="AB857" s="49"/>
      <c r="AD857" s="49"/>
      <c r="AE857" s="49"/>
      <c r="AF857" s="49"/>
      <c r="AH857" s="49"/>
      <c r="AI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49"/>
      <c r="BM857" s="49"/>
      <c r="BN857" s="49"/>
      <c r="BO857" s="49"/>
    </row>
    <row r="858" spans="20:67" x14ac:dyDescent="0.3">
      <c r="T858" s="49"/>
      <c r="V858" s="49"/>
      <c r="W858" s="49"/>
      <c r="X858" s="49"/>
      <c r="Y858" s="49"/>
      <c r="AA858" s="49"/>
      <c r="AB858" s="49"/>
      <c r="AD858" s="49"/>
      <c r="AE858" s="49"/>
      <c r="AF858" s="49"/>
      <c r="AH858" s="49"/>
      <c r="AI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  <c r="BL858" s="49"/>
      <c r="BM858" s="49"/>
      <c r="BN858" s="49"/>
      <c r="BO858" s="49"/>
    </row>
    <row r="859" spans="20:67" x14ac:dyDescent="0.3">
      <c r="T859" s="49"/>
      <c r="V859" s="49"/>
      <c r="W859" s="49"/>
      <c r="X859" s="49"/>
      <c r="Y859" s="49"/>
      <c r="AA859" s="49"/>
      <c r="AB859" s="49"/>
      <c r="AD859" s="49"/>
      <c r="AE859" s="49"/>
      <c r="AF859" s="49"/>
      <c r="AH859" s="49"/>
      <c r="AI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  <c r="BL859" s="49"/>
      <c r="BM859" s="49"/>
      <c r="BN859" s="49"/>
      <c r="BO859" s="49"/>
    </row>
    <row r="860" spans="20:67" x14ac:dyDescent="0.3">
      <c r="T860" s="49"/>
      <c r="V860" s="49"/>
      <c r="W860" s="49"/>
      <c r="X860" s="49"/>
      <c r="Y860" s="49"/>
      <c r="AA860" s="49"/>
      <c r="AB860" s="49"/>
      <c r="AD860" s="49"/>
      <c r="AE860" s="49"/>
      <c r="AF860" s="49"/>
      <c r="AH860" s="49"/>
      <c r="AI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  <c r="BK860" s="49"/>
      <c r="BL860" s="49"/>
      <c r="BM860" s="49"/>
      <c r="BN860" s="49"/>
      <c r="BO860" s="49"/>
    </row>
    <row r="861" spans="20:67" x14ac:dyDescent="0.3">
      <c r="T861" s="49"/>
      <c r="V861" s="49"/>
      <c r="W861" s="49"/>
      <c r="X861" s="49"/>
      <c r="Y861" s="49"/>
      <c r="AA861" s="49"/>
      <c r="AB861" s="49"/>
      <c r="AD861" s="49"/>
      <c r="AE861" s="49"/>
      <c r="AF861" s="49"/>
      <c r="AH861" s="49"/>
      <c r="AI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  <c r="BK861" s="49"/>
      <c r="BL861" s="49"/>
      <c r="BM861" s="49"/>
      <c r="BN861" s="49"/>
      <c r="BO861" s="49"/>
    </row>
    <row r="862" spans="20:67" x14ac:dyDescent="0.3">
      <c r="T862" s="49"/>
      <c r="V862" s="49"/>
      <c r="W862" s="49"/>
      <c r="X862" s="49"/>
      <c r="Y862" s="49"/>
      <c r="AA862" s="49"/>
      <c r="AB862" s="49"/>
      <c r="AD862" s="49"/>
      <c r="AE862" s="49"/>
      <c r="AF862" s="49"/>
      <c r="AH862" s="49"/>
      <c r="AI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  <c r="BK862" s="49"/>
      <c r="BL862" s="49"/>
      <c r="BM862" s="49"/>
      <c r="BN862" s="49"/>
      <c r="BO862" s="49"/>
    </row>
    <row r="863" spans="20:67" x14ac:dyDescent="0.3">
      <c r="T863" s="49"/>
      <c r="V863" s="49"/>
      <c r="W863" s="49"/>
      <c r="X863" s="49"/>
      <c r="Y863" s="49"/>
      <c r="AA863" s="49"/>
      <c r="AB863" s="49"/>
      <c r="AD863" s="49"/>
      <c r="AE863" s="49"/>
      <c r="AF863" s="49"/>
      <c r="AH863" s="49"/>
      <c r="AI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  <c r="BL863" s="49"/>
      <c r="BM863" s="49"/>
      <c r="BN863" s="49"/>
      <c r="BO863" s="49"/>
    </row>
    <row r="864" spans="20:67" x14ac:dyDescent="0.3">
      <c r="T864" s="49"/>
      <c r="V864" s="49"/>
      <c r="W864" s="49"/>
      <c r="X864" s="49"/>
      <c r="Y864" s="49"/>
      <c r="AA864" s="49"/>
      <c r="AB864" s="49"/>
      <c r="AD864" s="49"/>
      <c r="AE864" s="49"/>
      <c r="AF864" s="49"/>
      <c r="AH864" s="49"/>
      <c r="AI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  <c r="BL864" s="49"/>
      <c r="BM864" s="49"/>
      <c r="BN864" s="49"/>
      <c r="BO864" s="49"/>
    </row>
    <row r="865" spans="20:67" x14ac:dyDescent="0.3">
      <c r="T865" s="49"/>
      <c r="V865" s="49"/>
      <c r="W865" s="49"/>
      <c r="X865" s="49"/>
      <c r="Y865" s="49"/>
      <c r="AA865" s="49"/>
      <c r="AB865" s="49"/>
      <c r="AD865" s="49"/>
      <c r="AE865" s="49"/>
      <c r="AF865" s="49"/>
      <c r="AH865" s="49"/>
      <c r="AI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  <c r="BL865" s="49"/>
      <c r="BM865" s="49"/>
      <c r="BN865" s="49"/>
      <c r="BO865" s="49"/>
    </row>
    <row r="866" spans="20:67" x14ac:dyDescent="0.3">
      <c r="T866" s="49"/>
      <c r="V866" s="49"/>
      <c r="W866" s="49"/>
      <c r="X866" s="49"/>
      <c r="Y866" s="49"/>
      <c r="AA866" s="49"/>
      <c r="AB866" s="49"/>
      <c r="AD866" s="49"/>
      <c r="AE866" s="49"/>
      <c r="AF866" s="49"/>
      <c r="AH866" s="49"/>
      <c r="AI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  <c r="BK866" s="49"/>
      <c r="BL866" s="49"/>
      <c r="BM866" s="49"/>
      <c r="BN866" s="49"/>
      <c r="BO866" s="49"/>
    </row>
    <row r="867" spans="20:67" x14ac:dyDescent="0.3">
      <c r="T867" s="49"/>
      <c r="V867" s="49"/>
      <c r="W867" s="49"/>
      <c r="X867" s="49"/>
      <c r="Y867" s="49"/>
      <c r="AA867" s="49"/>
      <c r="AB867" s="49"/>
      <c r="AD867" s="49"/>
      <c r="AE867" s="49"/>
      <c r="AF867" s="49"/>
      <c r="AH867" s="49"/>
      <c r="AI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  <c r="BK867" s="49"/>
      <c r="BL867" s="49"/>
      <c r="BM867" s="49"/>
      <c r="BN867" s="49"/>
      <c r="BO867" s="49"/>
    </row>
    <row r="868" spans="20:67" x14ac:dyDescent="0.3">
      <c r="T868" s="49"/>
      <c r="V868" s="49"/>
      <c r="W868" s="49"/>
      <c r="X868" s="49"/>
      <c r="Y868" s="49"/>
      <c r="AA868" s="49"/>
      <c r="AB868" s="49"/>
      <c r="AD868" s="49"/>
      <c r="AE868" s="49"/>
      <c r="AF868" s="49"/>
      <c r="AH868" s="49"/>
      <c r="AI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  <c r="BK868" s="49"/>
      <c r="BL868" s="49"/>
      <c r="BM868" s="49"/>
      <c r="BN868" s="49"/>
      <c r="BO868" s="49"/>
    </row>
    <row r="869" spans="20:67" x14ac:dyDescent="0.3">
      <c r="T869" s="49"/>
      <c r="V869" s="49"/>
      <c r="W869" s="49"/>
      <c r="X869" s="49"/>
      <c r="Y869" s="49"/>
      <c r="AA869" s="49"/>
      <c r="AB869" s="49"/>
      <c r="AD869" s="49"/>
      <c r="AE869" s="49"/>
      <c r="AF869" s="49"/>
      <c r="AH869" s="49"/>
      <c r="AI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  <c r="BL869" s="49"/>
      <c r="BM869" s="49"/>
      <c r="BN869" s="49"/>
      <c r="BO869" s="49"/>
    </row>
    <row r="870" spans="20:67" x14ac:dyDescent="0.3">
      <c r="T870" s="49"/>
      <c r="V870" s="49"/>
      <c r="W870" s="49"/>
      <c r="X870" s="49"/>
      <c r="Y870" s="49"/>
      <c r="AA870" s="49"/>
      <c r="AB870" s="49"/>
      <c r="AD870" s="49"/>
      <c r="AE870" s="49"/>
      <c r="AF870" s="49"/>
      <c r="AH870" s="49"/>
      <c r="AI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  <c r="BL870" s="49"/>
      <c r="BM870" s="49"/>
      <c r="BN870" s="49"/>
      <c r="BO870" s="49"/>
    </row>
    <row r="871" spans="20:67" x14ac:dyDescent="0.3">
      <c r="T871" s="49"/>
      <c r="V871" s="49"/>
      <c r="W871" s="49"/>
      <c r="X871" s="49"/>
      <c r="Y871" s="49"/>
      <c r="AA871" s="49"/>
      <c r="AB871" s="49"/>
      <c r="AD871" s="49"/>
      <c r="AE871" s="49"/>
      <c r="AF871" s="49"/>
      <c r="AH871" s="49"/>
      <c r="AI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  <c r="BL871" s="49"/>
      <c r="BM871" s="49"/>
      <c r="BN871" s="49"/>
      <c r="BO871" s="49"/>
    </row>
    <row r="872" spans="20:67" x14ac:dyDescent="0.3">
      <c r="T872" s="49"/>
      <c r="V872" s="49"/>
      <c r="W872" s="49"/>
      <c r="X872" s="49"/>
      <c r="Y872" s="49"/>
      <c r="AA872" s="49"/>
      <c r="AB872" s="49"/>
      <c r="AD872" s="49"/>
      <c r="AE872" s="49"/>
      <c r="AF872" s="49"/>
      <c r="AH872" s="49"/>
      <c r="AI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  <c r="BK872" s="49"/>
      <c r="BL872" s="49"/>
      <c r="BM872" s="49"/>
      <c r="BN872" s="49"/>
      <c r="BO872" s="49"/>
    </row>
    <row r="873" spans="20:67" x14ac:dyDescent="0.3">
      <c r="T873" s="49"/>
      <c r="V873" s="49"/>
      <c r="W873" s="49"/>
      <c r="X873" s="49"/>
      <c r="Y873" s="49"/>
      <c r="AA873" s="49"/>
      <c r="AB873" s="49"/>
      <c r="AD873" s="49"/>
      <c r="AE873" s="49"/>
      <c r="AF873" s="49"/>
      <c r="AH873" s="49"/>
      <c r="AI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  <c r="BK873" s="49"/>
      <c r="BL873" s="49"/>
      <c r="BM873" s="49"/>
      <c r="BN873" s="49"/>
      <c r="BO873" s="49"/>
    </row>
    <row r="874" spans="20:67" x14ac:dyDescent="0.3">
      <c r="T874" s="49"/>
      <c r="V874" s="49"/>
      <c r="W874" s="49"/>
      <c r="X874" s="49"/>
      <c r="Y874" s="49"/>
      <c r="AA874" s="49"/>
      <c r="AB874" s="49"/>
      <c r="AD874" s="49"/>
      <c r="AE874" s="49"/>
      <c r="AF874" s="49"/>
      <c r="AH874" s="49"/>
      <c r="AI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  <c r="BK874" s="49"/>
      <c r="BL874" s="49"/>
      <c r="BM874" s="49"/>
      <c r="BN874" s="49"/>
      <c r="BO874" s="49"/>
    </row>
    <row r="875" spans="20:67" x14ac:dyDescent="0.3">
      <c r="T875" s="49"/>
      <c r="V875" s="49"/>
      <c r="W875" s="49"/>
      <c r="X875" s="49"/>
      <c r="Y875" s="49"/>
      <c r="AA875" s="49"/>
      <c r="AB875" s="49"/>
      <c r="AD875" s="49"/>
      <c r="AE875" s="49"/>
      <c r="AF875" s="49"/>
      <c r="AH875" s="49"/>
      <c r="AI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  <c r="BL875" s="49"/>
      <c r="BM875" s="49"/>
      <c r="BN875" s="49"/>
      <c r="BO875" s="49"/>
    </row>
    <row r="876" spans="20:67" x14ac:dyDescent="0.3">
      <c r="T876" s="49"/>
      <c r="V876" s="49"/>
      <c r="W876" s="49"/>
      <c r="X876" s="49"/>
      <c r="Y876" s="49"/>
      <c r="AA876" s="49"/>
      <c r="AB876" s="49"/>
      <c r="AD876" s="49"/>
      <c r="AE876" s="49"/>
      <c r="AF876" s="49"/>
      <c r="AH876" s="49"/>
      <c r="AI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  <c r="BL876" s="49"/>
      <c r="BM876" s="49"/>
      <c r="BN876" s="49"/>
      <c r="BO876" s="49"/>
    </row>
    <row r="877" spans="20:67" x14ac:dyDescent="0.3">
      <c r="T877" s="49"/>
      <c r="V877" s="49"/>
      <c r="W877" s="49"/>
      <c r="X877" s="49"/>
      <c r="Y877" s="49"/>
      <c r="AA877" s="49"/>
      <c r="AB877" s="49"/>
      <c r="AD877" s="49"/>
      <c r="AE877" s="49"/>
      <c r="AF877" s="49"/>
      <c r="AH877" s="49"/>
      <c r="AI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  <c r="BL877" s="49"/>
      <c r="BM877" s="49"/>
      <c r="BN877" s="49"/>
      <c r="BO877" s="49"/>
    </row>
    <row r="878" spans="20:67" x14ac:dyDescent="0.3">
      <c r="T878" s="49"/>
      <c r="V878" s="49"/>
      <c r="W878" s="49"/>
      <c r="X878" s="49"/>
      <c r="Y878" s="49"/>
      <c r="AA878" s="49"/>
      <c r="AB878" s="49"/>
      <c r="AD878" s="49"/>
      <c r="AE878" s="49"/>
      <c r="AF878" s="49"/>
      <c r="AH878" s="49"/>
      <c r="AI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  <c r="BK878" s="49"/>
      <c r="BL878" s="49"/>
      <c r="BM878" s="49"/>
      <c r="BN878" s="49"/>
      <c r="BO878" s="49"/>
    </row>
    <row r="879" spans="20:67" x14ac:dyDescent="0.3">
      <c r="T879" s="49"/>
      <c r="V879" s="49"/>
      <c r="W879" s="49"/>
      <c r="X879" s="49"/>
      <c r="Y879" s="49"/>
      <c r="AA879" s="49"/>
      <c r="AB879" s="49"/>
      <c r="AD879" s="49"/>
      <c r="AE879" s="49"/>
      <c r="AF879" s="49"/>
      <c r="AH879" s="49"/>
      <c r="AI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  <c r="BK879" s="49"/>
      <c r="BL879" s="49"/>
      <c r="BM879" s="49"/>
      <c r="BN879" s="49"/>
      <c r="BO879" s="49"/>
    </row>
    <row r="880" spans="20:67" x14ac:dyDescent="0.3">
      <c r="T880" s="49"/>
      <c r="V880" s="49"/>
      <c r="W880" s="49"/>
      <c r="X880" s="49"/>
      <c r="Y880" s="49"/>
      <c r="AA880" s="49"/>
      <c r="AB880" s="49"/>
      <c r="AD880" s="49"/>
      <c r="AE880" s="49"/>
      <c r="AF880" s="49"/>
      <c r="AH880" s="49"/>
      <c r="AI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  <c r="BK880" s="49"/>
      <c r="BL880" s="49"/>
      <c r="BM880" s="49"/>
      <c r="BN880" s="49"/>
      <c r="BO880" s="49"/>
    </row>
    <row r="881" spans="20:67" x14ac:dyDescent="0.3">
      <c r="T881" s="49"/>
      <c r="V881" s="49"/>
      <c r="W881" s="49"/>
      <c r="X881" s="49"/>
      <c r="Y881" s="49"/>
      <c r="AA881" s="49"/>
      <c r="AB881" s="49"/>
      <c r="AD881" s="49"/>
      <c r="AE881" s="49"/>
      <c r="AF881" s="49"/>
      <c r="AH881" s="49"/>
      <c r="AI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  <c r="BL881" s="49"/>
      <c r="BM881" s="49"/>
      <c r="BN881" s="49"/>
      <c r="BO881" s="49"/>
    </row>
    <row r="882" spans="20:67" x14ac:dyDescent="0.3">
      <c r="T882" s="49"/>
      <c r="V882" s="49"/>
      <c r="W882" s="49"/>
      <c r="X882" s="49"/>
      <c r="Y882" s="49"/>
      <c r="AA882" s="49"/>
      <c r="AB882" s="49"/>
      <c r="AD882" s="49"/>
      <c r="AE882" s="49"/>
      <c r="AF882" s="49"/>
      <c r="AH882" s="49"/>
      <c r="AI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  <c r="BL882" s="49"/>
      <c r="BM882" s="49"/>
      <c r="BN882" s="49"/>
      <c r="BO882" s="49"/>
    </row>
    <row r="883" spans="20:67" x14ac:dyDescent="0.3">
      <c r="T883" s="49"/>
      <c r="V883" s="49"/>
      <c r="W883" s="49"/>
      <c r="X883" s="49"/>
      <c r="Y883" s="49"/>
      <c r="AA883" s="49"/>
      <c r="AB883" s="49"/>
      <c r="AD883" s="49"/>
      <c r="AE883" s="49"/>
      <c r="AF883" s="49"/>
      <c r="AH883" s="49"/>
      <c r="AI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  <c r="BL883" s="49"/>
      <c r="BM883" s="49"/>
      <c r="BN883" s="49"/>
      <c r="BO883" s="49"/>
    </row>
    <row r="884" spans="20:67" x14ac:dyDescent="0.3">
      <c r="T884" s="49"/>
      <c r="V884" s="49"/>
      <c r="W884" s="49"/>
      <c r="X884" s="49"/>
      <c r="Y884" s="49"/>
      <c r="AA884" s="49"/>
      <c r="AB884" s="49"/>
      <c r="AD884" s="49"/>
      <c r="AE884" s="49"/>
      <c r="AF884" s="49"/>
      <c r="AH884" s="49"/>
      <c r="AI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  <c r="BK884" s="49"/>
      <c r="BL884" s="49"/>
      <c r="BM884" s="49"/>
      <c r="BN884" s="49"/>
      <c r="BO884" s="49"/>
    </row>
    <row r="885" spans="20:67" x14ac:dyDescent="0.3">
      <c r="T885" s="49"/>
      <c r="V885" s="49"/>
      <c r="W885" s="49"/>
      <c r="X885" s="49"/>
      <c r="Y885" s="49"/>
      <c r="AA885" s="49"/>
      <c r="AB885" s="49"/>
      <c r="AD885" s="49"/>
      <c r="AE885" s="49"/>
      <c r="AF885" s="49"/>
      <c r="AH885" s="49"/>
      <c r="AI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  <c r="BK885" s="49"/>
      <c r="BL885" s="49"/>
      <c r="BM885" s="49"/>
      <c r="BN885" s="49"/>
      <c r="BO885" s="49"/>
    </row>
    <row r="886" spans="20:67" x14ac:dyDescent="0.3">
      <c r="T886" s="49"/>
      <c r="V886" s="49"/>
      <c r="W886" s="49"/>
      <c r="X886" s="49"/>
      <c r="Y886" s="49"/>
      <c r="AA886" s="49"/>
      <c r="AB886" s="49"/>
      <c r="AD886" s="49"/>
      <c r="AE886" s="49"/>
      <c r="AF886" s="49"/>
      <c r="AH886" s="49"/>
      <c r="AI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  <c r="BK886" s="49"/>
      <c r="BL886" s="49"/>
      <c r="BM886" s="49"/>
      <c r="BN886" s="49"/>
      <c r="BO886" s="49"/>
    </row>
    <row r="887" spans="20:67" x14ac:dyDescent="0.3">
      <c r="T887" s="49"/>
      <c r="V887" s="49"/>
      <c r="W887" s="49"/>
      <c r="X887" s="49"/>
      <c r="Y887" s="49"/>
      <c r="AA887" s="49"/>
      <c r="AB887" s="49"/>
      <c r="AD887" s="49"/>
      <c r="AE887" s="49"/>
      <c r="AF887" s="49"/>
      <c r="AH887" s="49"/>
      <c r="AI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  <c r="BL887" s="49"/>
      <c r="BM887" s="49"/>
      <c r="BN887" s="49"/>
      <c r="BO887" s="49"/>
    </row>
    <row r="888" spans="20:67" x14ac:dyDescent="0.3">
      <c r="T888" s="49"/>
      <c r="V888" s="49"/>
      <c r="W888" s="49"/>
      <c r="X888" s="49"/>
      <c r="Y888" s="49"/>
      <c r="AA888" s="49"/>
      <c r="AB888" s="49"/>
      <c r="AD888" s="49"/>
      <c r="AE888" s="49"/>
      <c r="AF888" s="49"/>
      <c r="AH888" s="49"/>
      <c r="AI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  <c r="BL888" s="49"/>
      <c r="BM888" s="49"/>
      <c r="BN888" s="49"/>
      <c r="BO888" s="49"/>
    </row>
    <row r="889" spans="20:67" x14ac:dyDescent="0.3">
      <c r="T889" s="49"/>
      <c r="V889" s="49"/>
      <c r="W889" s="49"/>
      <c r="X889" s="49"/>
      <c r="Y889" s="49"/>
      <c r="AA889" s="49"/>
      <c r="AB889" s="49"/>
      <c r="AD889" s="49"/>
      <c r="AE889" s="49"/>
      <c r="AF889" s="49"/>
      <c r="AH889" s="49"/>
      <c r="AI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  <c r="BL889" s="49"/>
      <c r="BM889" s="49"/>
      <c r="BN889" s="49"/>
      <c r="BO889" s="49"/>
    </row>
    <row r="890" spans="20:67" x14ac:dyDescent="0.3">
      <c r="T890" s="49"/>
      <c r="V890" s="49"/>
      <c r="W890" s="49"/>
      <c r="X890" s="49"/>
      <c r="Y890" s="49"/>
      <c r="AA890" s="49"/>
      <c r="AB890" s="49"/>
      <c r="AD890" s="49"/>
      <c r="AE890" s="49"/>
      <c r="AF890" s="49"/>
      <c r="AH890" s="49"/>
      <c r="AI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  <c r="BK890" s="49"/>
      <c r="BL890" s="49"/>
      <c r="BM890" s="49"/>
      <c r="BN890" s="49"/>
      <c r="BO890" s="49"/>
    </row>
    <row r="891" spans="20:67" x14ac:dyDescent="0.3">
      <c r="T891" s="49"/>
      <c r="V891" s="49"/>
      <c r="W891" s="49"/>
      <c r="X891" s="49"/>
      <c r="Y891" s="49"/>
      <c r="AA891" s="49"/>
      <c r="AB891" s="49"/>
      <c r="AD891" s="49"/>
      <c r="AE891" s="49"/>
      <c r="AF891" s="49"/>
      <c r="AH891" s="49"/>
      <c r="AI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  <c r="BK891" s="49"/>
      <c r="BL891" s="49"/>
      <c r="BM891" s="49"/>
      <c r="BN891" s="49"/>
      <c r="BO891" s="49"/>
    </row>
    <row r="892" spans="20:67" x14ac:dyDescent="0.3">
      <c r="T892" s="49"/>
      <c r="V892" s="49"/>
      <c r="W892" s="49"/>
      <c r="X892" s="49"/>
      <c r="Y892" s="49"/>
      <c r="AA892" s="49"/>
      <c r="AB892" s="49"/>
      <c r="AD892" s="49"/>
      <c r="AE892" s="49"/>
      <c r="AF892" s="49"/>
      <c r="AH892" s="49"/>
      <c r="AI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  <c r="BK892" s="49"/>
      <c r="BL892" s="49"/>
      <c r="BM892" s="49"/>
      <c r="BN892" s="49"/>
      <c r="BO892" s="49"/>
    </row>
    <row r="893" spans="20:67" x14ac:dyDescent="0.3">
      <c r="T893" s="49"/>
      <c r="V893" s="49"/>
      <c r="W893" s="49"/>
      <c r="X893" s="49"/>
      <c r="Y893" s="49"/>
      <c r="AA893" s="49"/>
      <c r="AB893" s="49"/>
      <c r="AD893" s="49"/>
      <c r="AE893" s="49"/>
      <c r="AF893" s="49"/>
      <c r="AH893" s="49"/>
      <c r="AI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  <c r="BL893" s="49"/>
      <c r="BM893" s="49"/>
      <c r="BN893" s="49"/>
      <c r="BO893" s="49"/>
    </row>
    <row r="894" spans="20:67" x14ac:dyDescent="0.3">
      <c r="T894" s="49"/>
      <c r="V894" s="49"/>
      <c r="W894" s="49"/>
      <c r="X894" s="49"/>
      <c r="Y894" s="49"/>
      <c r="AA894" s="49"/>
      <c r="AB894" s="49"/>
      <c r="AD894" s="49"/>
      <c r="AE894" s="49"/>
      <c r="AF894" s="49"/>
      <c r="AH894" s="49"/>
      <c r="AI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  <c r="BL894" s="49"/>
      <c r="BM894" s="49"/>
      <c r="BN894" s="49"/>
      <c r="BO894" s="49"/>
    </row>
    <row r="895" spans="20:67" x14ac:dyDescent="0.3">
      <c r="T895" s="49"/>
      <c r="V895" s="49"/>
      <c r="W895" s="49"/>
      <c r="X895" s="49"/>
      <c r="Y895" s="49"/>
      <c r="AA895" s="49"/>
      <c r="AB895" s="49"/>
      <c r="AD895" s="49"/>
      <c r="AE895" s="49"/>
      <c r="AF895" s="49"/>
      <c r="AH895" s="49"/>
      <c r="AI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  <c r="BL895" s="49"/>
      <c r="BM895" s="49"/>
      <c r="BN895" s="49"/>
      <c r="BO895" s="49"/>
    </row>
    <row r="896" spans="20:67" x14ac:dyDescent="0.3">
      <c r="T896" s="49"/>
      <c r="V896" s="49"/>
      <c r="W896" s="49"/>
      <c r="X896" s="49"/>
      <c r="Y896" s="49"/>
      <c r="AA896" s="49"/>
      <c r="AB896" s="49"/>
      <c r="AD896" s="49"/>
      <c r="AE896" s="49"/>
      <c r="AF896" s="49"/>
      <c r="AH896" s="49"/>
      <c r="AI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  <c r="BK896" s="49"/>
      <c r="BL896" s="49"/>
      <c r="BM896" s="49"/>
      <c r="BN896" s="49"/>
      <c r="BO896" s="49"/>
    </row>
    <row r="897" spans="20:67" x14ac:dyDescent="0.3">
      <c r="T897" s="49"/>
      <c r="V897" s="49"/>
      <c r="W897" s="49"/>
      <c r="X897" s="49"/>
      <c r="Y897" s="49"/>
      <c r="AA897" s="49"/>
      <c r="AB897" s="49"/>
      <c r="AD897" s="49"/>
      <c r="AE897" s="49"/>
      <c r="AF897" s="49"/>
      <c r="AH897" s="49"/>
      <c r="AI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  <c r="BK897" s="49"/>
      <c r="BL897" s="49"/>
      <c r="BM897" s="49"/>
      <c r="BN897" s="49"/>
      <c r="BO897" s="49"/>
    </row>
    <row r="898" spans="20:67" x14ac:dyDescent="0.3">
      <c r="T898" s="49"/>
      <c r="V898" s="49"/>
      <c r="W898" s="49"/>
      <c r="X898" s="49"/>
      <c r="Y898" s="49"/>
      <c r="AA898" s="49"/>
      <c r="AB898" s="49"/>
      <c r="AD898" s="49"/>
      <c r="AE898" s="49"/>
      <c r="AF898" s="49"/>
      <c r="AH898" s="49"/>
      <c r="AI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  <c r="BK898" s="49"/>
      <c r="BL898" s="49"/>
      <c r="BM898" s="49"/>
      <c r="BN898" s="49"/>
      <c r="BO898" s="49"/>
    </row>
    <row r="899" spans="20:67" x14ac:dyDescent="0.3">
      <c r="T899" s="49"/>
      <c r="V899" s="49"/>
      <c r="W899" s="49"/>
      <c r="X899" s="49"/>
      <c r="Y899" s="49"/>
      <c r="AA899" s="49"/>
      <c r="AB899" s="49"/>
      <c r="AD899" s="49"/>
      <c r="AE899" s="49"/>
      <c r="AF899" s="49"/>
      <c r="AH899" s="49"/>
      <c r="AI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  <c r="BL899" s="49"/>
      <c r="BM899" s="49"/>
      <c r="BN899" s="49"/>
      <c r="BO899" s="49"/>
    </row>
    <row r="900" spans="20:67" x14ac:dyDescent="0.3">
      <c r="T900" s="49"/>
      <c r="V900" s="49"/>
      <c r="W900" s="49"/>
      <c r="X900" s="49"/>
      <c r="Y900" s="49"/>
      <c r="AA900" s="49"/>
      <c r="AB900" s="49"/>
      <c r="AD900" s="49"/>
      <c r="AE900" s="49"/>
      <c r="AF900" s="49"/>
      <c r="AH900" s="49"/>
      <c r="AI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  <c r="BL900" s="49"/>
      <c r="BM900" s="49"/>
      <c r="BN900" s="49"/>
      <c r="BO900" s="49"/>
    </row>
    <row r="901" spans="20:67" x14ac:dyDescent="0.3">
      <c r="T901" s="49"/>
      <c r="V901" s="49"/>
      <c r="W901" s="49"/>
      <c r="X901" s="49"/>
      <c r="Y901" s="49"/>
      <c r="AA901" s="49"/>
      <c r="AB901" s="49"/>
      <c r="AD901" s="49"/>
      <c r="AE901" s="49"/>
      <c r="AF901" s="49"/>
      <c r="AH901" s="49"/>
      <c r="AI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  <c r="BL901" s="49"/>
      <c r="BM901" s="49"/>
      <c r="BN901" s="49"/>
      <c r="BO901" s="49"/>
    </row>
    <row r="902" spans="20:67" x14ac:dyDescent="0.3">
      <c r="T902" s="49"/>
      <c r="V902" s="49"/>
      <c r="W902" s="49"/>
      <c r="X902" s="49"/>
      <c r="Y902" s="49"/>
      <c r="AA902" s="49"/>
      <c r="AB902" s="49"/>
      <c r="AD902" s="49"/>
      <c r="AE902" s="49"/>
      <c r="AF902" s="49"/>
      <c r="AH902" s="49"/>
      <c r="AI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  <c r="BK902" s="49"/>
      <c r="BL902" s="49"/>
      <c r="BM902" s="49"/>
      <c r="BN902" s="49"/>
      <c r="BO902" s="49"/>
    </row>
    <row r="903" spans="20:67" x14ac:dyDescent="0.3">
      <c r="T903" s="49"/>
      <c r="V903" s="49"/>
      <c r="W903" s="49"/>
      <c r="X903" s="49"/>
      <c r="Y903" s="49"/>
      <c r="AA903" s="49"/>
      <c r="AB903" s="49"/>
      <c r="AD903" s="49"/>
      <c r="AE903" s="49"/>
      <c r="AF903" s="49"/>
      <c r="AH903" s="49"/>
      <c r="AI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  <c r="BK903" s="49"/>
      <c r="BL903" s="49"/>
      <c r="BM903" s="49"/>
      <c r="BN903" s="49"/>
      <c r="BO903" s="49"/>
    </row>
    <row r="904" spans="20:67" x14ac:dyDescent="0.3">
      <c r="T904" s="49"/>
      <c r="V904" s="49"/>
      <c r="W904" s="49"/>
      <c r="X904" s="49"/>
      <c r="Y904" s="49"/>
      <c r="AA904" s="49"/>
      <c r="AB904" s="49"/>
      <c r="AD904" s="49"/>
      <c r="AE904" s="49"/>
      <c r="AF904" s="49"/>
      <c r="AH904" s="49"/>
      <c r="AI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  <c r="BK904" s="49"/>
      <c r="BL904" s="49"/>
      <c r="BM904" s="49"/>
      <c r="BN904" s="49"/>
      <c r="BO904" s="49"/>
    </row>
    <row r="905" spans="20:67" x14ac:dyDescent="0.3">
      <c r="T905" s="49"/>
      <c r="V905" s="49"/>
      <c r="W905" s="49"/>
      <c r="X905" s="49"/>
      <c r="Y905" s="49"/>
      <c r="AA905" s="49"/>
      <c r="AB905" s="49"/>
      <c r="AD905" s="49"/>
      <c r="AE905" s="49"/>
      <c r="AF905" s="49"/>
      <c r="AH905" s="49"/>
      <c r="AI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  <c r="BL905" s="49"/>
      <c r="BM905" s="49"/>
      <c r="BN905" s="49"/>
      <c r="BO905" s="49"/>
    </row>
    <row r="906" spans="20:67" x14ac:dyDescent="0.3">
      <c r="T906" s="49"/>
      <c r="V906" s="49"/>
      <c r="W906" s="49"/>
      <c r="X906" s="49"/>
      <c r="Y906" s="49"/>
      <c r="AA906" s="49"/>
      <c r="AB906" s="49"/>
      <c r="AD906" s="49"/>
      <c r="AE906" s="49"/>
      <c r="AF906" s="49"/>
      <c r="AH906" s="49"/>
      <c r="AI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  <c r="BL906" s="49"/>
      <c r="BM906" s="49"/>
      <c r="BN906" s="49"/>
      <c r="BO906" s="49"/>
    </row>
    <row r="907" spans="20:67" x14ac:dyDescent="0.3">
      <c r="T907" s="49"/>
      <c r="V907" s="49"/>
      <c r="W907" s="49"/>
      <c r="X907" s="49"/>
      <c r="Y907" s="49"/>
      <c r="AA907" s="49"/>
      <c r="AB907" s="49"/>
      <c r="AD907" s="49"/>
      <c r="AE907" s="49"/>
      <c r="AF907" s="49"/>
      <c r="AH907" s="49"/>
      <c r="AI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  <c r="BL907" s="49"/>
      <c r="BM907" s="49"/>
      <c r="BN907" s="49"/>
      <c r="BO907" s="49"/>
    </row>
    <row r="908" spans="20:67" x14ac:dyDescent="0.3">
      <c r="T908" s="49"/>
      <c r="V908" s="49"/>
      <c r="W908" s="49"/>
      <c r="X908" s="49"/>
      <c r="Y908" s="49"/>
      <c r="AA908" s="49"/>
      <c r="AB908" s="49"/>
      <c r="AD908" s="49"/>
      <c r="AE908" s="49"/>
      <c r="AF908" s="49"/>
      <c r="AH908" s="49"/>
      <c r="AI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  <c r="BA908" s="49"/>
      <c r="BB908" s="49"/>
      <c r="BC908" s="49"/>
      <c r="BD908" s="49"/>
      <c r="BE908" s="49"/>
      <c r="BF908" s="49"/>
      <c r="BG908" s="49"/>
      <c r="BH908" s="49"/>
      <c r="BI908" s="49"/>
      <c r="BJ908" s="49"/>
      <c r="BK908" s="49"/>
      <c r="BL908" s="49"/>
      <c r="BM908" s="49"/>
      <c r="BN908" s="49"/>
      <c r="BO908" s="49"/>
    </row>
    <row r="909" spans="20:67" x14ac:dyDescent="0.3">
      <c r="T909" s="49"/>
      <c r="V909" s="49"/>
      <c r="W909" s="49"/>
      <c r="X909" s="49"/>
      <c r="Y909" s="49"/>
      <c r="AA909" s="49"/>
      <c r="AB909" s="49"/>
      <c r="AD909" s="49"/>
      <c r="AE909" s="49"/>
      <c r="AF909" s="49"/>
      <c r="AH909" s="49"/>
      <c r="AI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  <c r="BA909" s="49"/>
      <c r="BB909" s="49"/>
      <c r="BC909" s="49"/>
      <c r="BD909" s="49"/>
      <c r="BE909" s="49"/>
      <c r="BF909" s="49"/>
      <c r="BG909" s="49"/>
      <c r="BH909" s="49"/>
      <c r="BI909" s="49"/>
      <c r="BJ909" s="49"/>
      <c r="BK909" s="49"/>
      <c r="BL909" s="49"/>
      <c r="BM909" s="49"/>
      <c r="BN909" s="49"/>
      <c r="BO909" s="49"/>
    </row>
    <row r="910" spans="20:67" x14ac:dyDescent="0.3">
      <c r="T910" s="49"/>
      <c r="V910" s="49"/>
      <c r="W910" s="49"/>
      <c r="X910" s="49"/>
      <c r="Y910" s="49"/>
      <c r="AA910" s="49"/>
      <c r="AB910" s="49"/>
      <c r="AD910" s="49"/>
      <c r="AE910" s="49"/>
      <c r="AF910" s="49"/>
      <c r="AH910" s="49"/>
      <c r="AI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  <c r="BA910" s="49"/>
      <c r="BB910" s="49"/>
      <c r="BC910" s="49"/>
      <c r="BD910" s="49"/>
      <c r="BE910" s="49"/>
      <c r="BF910" s="49"/>
      <c r="BG910" s="49"/>
      <c r="BH910" s="49"/>
      <c r="BI910" s="49"/>
      <c r="BJ910" s="49"/>
      <c r="BK910" s="49"/>
      <c r="BL910" s="49"/>
      <c r="BM910" s="49"/>
      <c r="BN910" s="49"/>
      <c r="BO910" s="49"/>
    </row>
    <row r="911" spans="20:67" x14ac:dyDescent="0.3">
      <c r="T911" s="49"/>
      <c r="V911" s="49"/>
      <c r="W911" s="49"/>
      <c r="X911" s="49"/>
      <c r="Y911" s="49"/>
      <c r="AA911" s="49"/>
      <c r="AB911" s="49"/>
      <c r="AD911" s="49"/>
      <c r="AE911" s="49"/>
      <c r="AF911" s="49"/>
      <c r="AH911" s="49"/>
      <c r="AI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  <c r="BL911" s="49"/>
      <c r="BM911" s="49"/>
      <c r="BN911" s="49"/>
      <c r="BO911" s="49"/>
    </row>
    <row r="912" spans="20:67" x14ac:dyDescent="0.3">
      <c r="T912" s="49"/>
      <c r="V912" s="49"/>
      <c r="W912" s="49"/>
      <c r="X912" s="49"/>
      <c r="Y912" s="49"/>
      <c r="AA912" s="49"/>
      <c r="AB912" s="49"/>
      <c r="AD912" s="49"/>
      <c r="AE912" s="49"/>
      <c r="AF912" s="49"/>
      <c r="AH912" s="49"/>
      <c r="AI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  <c r="BL912" s="49"/>
      <c r="BM912" s="49"/>
      <c r="BN912" s="49"/>
      <c r="BO912" s="49"/>
    </row>
    <row r="913" spans="20:67" x14ac:dyDescent="0.3">
      <c r="T913" s="49"/>
      <c r="V913" s="49"/>
      <c r="W913" s="49"/>
      <c r="X913" s="49"/>
      <c r="Y913" s="49"/>
      <c r="AA913" s="49"/>
      <c r="AB913" s="49"/>
      <c r="AD913" s="49"/>
      <c r="AE913" s="49"/>
      <c r="AF913" s="49"/>
      <c r="AH913" s="49"/>
      <c r="AI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  <c r="BL913" s="49"/>
      <c r="BM913" s="49"/>
      <c r="BN913" s="49"/>
      <c r="BO913" s="49"/>
    </row>
    <row r="914" spans="20:67" x14ac:dyDescent="0.3">
      <c r="T914" s="49"/>
      <c r="V914" s="49"/>
      <c r="W914" s="49"/>
      <c r="X914" s="49"/>
      <c r="Y914" s="49"/>
      <c r="AA914" s="49"/>
      <c r="AB914" s="49"/>
      <c r="AD914" s="49"/>
      <c r="AE914" s="49"/>
      <c r="AF914" s="49"/>
      <c r="AH914" s="49"/>
      <c r="AI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  <c r="BA914" s="49"/>
      <c r="BB914" s="49"/>
      <c r="BC914" s="49"/>
      <c r="BD914" s="49"/>
      <c r="BE914" s="49"/>
      <c r="BF914" s="49"/>
      <c r="BG914" s="49"/>
      <c r="BH914" s="49"/>
      <c r="BI914" s="49"/>
      <c r="BJ914" s="49"/>
      <c r="BK914" s="49"/>
      <c r="BL914" s="49"/>
      <c r="BM914" s="49"/>
      <c r="BN914" s="49"/>
      <c r="BO914" s="49"/>
    </row>
    <row r="915" spans="20:67" x14ac:dyDescent="0.3">
      <c r="T915" s="49"/>
      <c r="V915" s="49"/>
      <c r="W915" s="49"/>
      <c r="X915" s="49"/>
      <c r="Y915" s="49"/>
      <c r="AA915" s="49"/>
      <c r="AB915" s="49"/>
      <c r="AD915" s="49"/>
      <c r="AE915" s="49"/>
      <c r="AF915" s="49"/>
      <c r="AH915" s="49"/>
      <c r="AI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  <c r="BA915" s="49"/>
      <c r="BB915" s="49"/>
      <c r="BC915" s="49"/>
      <c r="BD915" s="49"/>
      <c r="BE915" s="49"/>
      <c r="BF915" s="49"/>
      <c r="BG915" s="49"/>
      <c r="BH915" s="49"/>
      <c r="BI915" s="49"/>
      <c r="BJ915" s="49"/>
      <c r="BK915" s="49"/>
      <c r="BL915" s="49"/>
      <c r="BM915" s="49"/>
      <c r="BN915" s="49"/>
      <c r="BO915" s="49"/>
    </row>
    <row r="916" spans="20:67" x14ac:dyDescent="0.3">
      <c r="T916" s="49"/>
      <c r="V916" s="49"/>
      <c r="W916" s="49"/>
      <c r="X916" s="49"/>
      <c r="Y916" s="49"/>
      <c r="AA916" s="49"/>
      <c r="AB916" s="49"/>
      <c r="AD916" s="49"/>
      <c r="AE916" s="49"/>
      <c r="AF916" s="49"/>
      <c r="AH916" s="49"/>
      <c r="AI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  <c r="BA916" s="49"/>
      <c r="BB916" s="49"/>
      <c r="BC916" s="49"/>
      <c r="BD916" s="49"/>
      <c r="BE916" s="49"/>
      <c r="BF916" s="49"/>
      <c r="BG916" s="49"/>
      <c r="BH916" s="49"/>
      <c r="BI916" s="49"/>
      <c r="BJ916" s="49"/>
      <c r="BK916" s="49"/>
      <c r="BL916" s="49"/>
      <c r="BM916" s="49"/>
      <c r="BN916" s="49"/>
      <c r="BO916" s="49"/>
    </row>
    <row r="917" spans="20:67" x14ac:dyDescent="0.3">
      <c r="T917" s="49"/>
      <c r="V917" s="49"/>
      <c r="W917" s="49"/>
      <c r="X917" s="49"/>
      <c r="Y917" s="49"/>
      <c r="AA917" s="49"/>
      <c r="AB917" s="49"/>
      <c r="AD917" s="49"/>
      <c r="AE917" s="49"/>
      <c r="AF917" s="49"/>
      <c r="AH917" s="49"/>
      <c r="AI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  <c r="BL917" s="49"/>
      <c r="BM917" s="49"/>
      <c r="BN917" s="49"/>
      <c r="BO917" s="49"/>
    </row>
    <row r="918" spans="20:67" x14ac:dyDescent="0.3">
      <c r="T918" s="49"/>
      <c r="V918" s="49"/>
      <c r="W918" s="49"/>
      <c r="X918" s="49"/>
      <c r="Y918" s="49"/>
      <c r="AA918" s="49"/>
      <c r="AB918" s="49"/>
      <c r="AD918" s="49"/>
      <c r="AE918" s="49"/>
      <c r="AF918" s="49"/>
      <c r="AH918" s="49"/>
      <c r="AI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  <c r="BL918" s="49"/>
      <c r="BM918" s="49"/>
      <c r="BN918" s="49"/>
      <c r="BO918" s="49"/>
    </row>
    <row r="919" spans="20:67" x14ac:dyDescent="0.3">
      <c r="T919" s="49"/>
      <c r="V919" s="49"/>
      <c r="W919" s="49"/>
      <c r="X919" s="49"/>
      <c r="Y919" s="49"/>
      <c r="AA919" s="49"/>
      <c r="AB919" s="49"/>
      <c r="AD919" s="49"/>
      <c r="AE919" s="49"/>
      <c r="AF919" s="49"/>
      <c r="AH919" s="49"/>
      <c r="AI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  <c r="BL919" s="49"/>
      <c r="BM919" s="49"/>
      <c r="BN919" s="49"/>
      <c r="BO919" s="49"/>
    </row>
    <row r="920" spans="20:67" x14ac:dyDescent="0.3">
      <c r="T920" s="49"/>
      <c r="V920" s="49"/>
      <c r="W920" s="49"/>
      <c r="X920" s="49"/>
      <c r="Y920" s="49"/>
      <c r="AA920" s="49"/>
      <c r="AB920" s="49"/>
      <c r="AD920" s="49"/>
      <c r="AE920" s="49"/>
      <c r="AF920" s="49"/>
      <c r="AH920" s="49"/>
      <c r="AI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  <c r="BA920" s="49"/>
      <c r="BB920" s="49"/>
      <c r="BC920" s="49"/>
      <c r="BD920" s="49"/>
      <c r="BE920" s="49"/>
      <c r="BF920" s="49"/>
      <c r="BG920" s="49"/>
      <c r="BH920" s="49"/>
      <c r="BI920" s="49"/>
      <c r="BJ920" s="49"/>
      <c r="BK920" s="49"/>
      <c r="BL920" s="49"/>
      <c r="BM920" s="49"/>
      <c r="BN920" s="49"/>
      <c r="BO920" s="49"/>
    </row>
    <row r="921" spans="20:67" x14ac:dyDescent="0.3">
      <c r="T921" s="49"/>
      <c r="V921" s="49"/>
      <c r="W921" s="49"/>
      <c r="X921" s="49"/>
      <c r="Y921" s="49"/>
      <c r="AA921" s="49"/>
      <c r="AB921" s="49"/>
      <c r="AD921" s="49"/>
      <c r="AE921" s="49"/>
      <c r="AF921" s="49"/>
      <c r="AH921" s="49"/>
      <c r="AI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  <c r="BA921" s="49"/>
      <c r="BB921" s="49"/>
      <c r="BC921" s="49"/>
      <c r="BD921" s="49"/>
      <c r="BE921" s="49"/>
      <c r="BF921" s="49"/>
      <c r="BG921" s="49"/>
      <c r="BH921" s="49"/>
      <c r="BI921" s="49"/>
      <c r="BJ921" s="49"/>
      <c r="BK921" s="49"/>
      <c r="BL921" s="49"/>
      <c r="BM921" s="49"/>
      <c r="BN921" s="49"/>
      <c r="BO921" s="49"/>
    </row>
    <row r="922" spans="20:67" x14ac:dyDescent="0.3">
      <c r="T922" s="49"/>
      <c r="V922" s="49"/>
      <c r="W922" s="49"/>
      <c r="X922" s="49"/>
      <c r="Y922" s="49"/>
      <c r="AA922" s="49"/>
      <c r="AB922" s="49"/>
      <c r="AD922" s="49"/>
      <c r="AE922" s="49"/>
      <c r="AF922" s="49"/>
      <c r="AH922" s="49"/>
      <c r="AI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  <c r="BA922" s="49"/>
      <c r="BB922" s="49"/>
      <c r="BC922" s="49"/>
      <c r="BD922" s="49"/>
      <c r="BE922" s="49"/>
      <c r="BF922" s="49"/>
      <c r="BG922" s="49"/>
      <c r="BH922" s="49"/>
      <c r="BI922" s="49"/>
      <c r="BJ922" s="49"/>
      <c r="BK922" s="49"/>
      <c r="BL922" s="49"/>
      <c r="BM922" s="49"/>
      <c r="BN922" s="49"/>
      <c r="BO922" s="49"/>
    </row>
    <row r="923" spans="20:67" x14ac:dyDescent="0.3">
      <c r="T923" s="49"/>
      <c r="V923" s="49"/>
      <c r="W923" s="49"/>
      <c r="X923" s="49"/>
      <c r="Y923" s="49"/>
      <c r="AA923" s="49"/>
      <c r="AB923" s="49"/>
      <c r="AD923" s="49"/>
      <c r="AE923" s="49"/>
      <c r="AF923" s="49"/>
      <c r="AH923" s="49"/>
      <c r="AI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  <c r="BL923" s="49"/>
      <c r="BM923" s="49"/>
      <c r="BN923" s="49"/>
      <c r="BO923" s="49"/>
    </row>
    <row r="924" spans="20:67" x14ac:dyDescent="0.3">
      <c r="T924" s="49"/>
      <c r="V924" s="49"/>
      <c r="W924" s="49"/>
      <c r="X924" s="49"/>
      <c r="Y924" s="49"/>
      <c r="AA924" s="49"/>
      <c r="AB924" s="49"/>
      <c r="AD924" s="49"/>
      <c r="AE924" s="49"/>
      <c r="AF924" s="49"/>
      <c r="AH924" s="49"/>
      <c r="AI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  <c r="BL924" s="49"/>
      <c r="BM924" s="49"/>
      <c r="BN924" s="49"/>
      <c r="BO924" s="49"/>
    </row>
    <row r="925" spans="20:67" x14ac:dyDescent="0.3">
      <c r="T925" s="49"/>
      <c r="V925" s="49"/>
      <c r="W925" s="49"/>
      <c r="X925" s="49"/>
      <c r="Y925" s="49"/>
      <c r="AA925" s="49"/>
      <c r="AB925" s="49"/>
      <c r="AD925" s="49"/>
      <c r="AE925" s="49"/>
      <c r="AF925" s="49"/>
      <c r="AH925" s="49"/>
      <c r="AI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  <c r="BL925" s="49"/>
      <c r="BM925" s="49"/>
      <c r="BN925" s="49"/>
      <c r="BO925" s="49"/>
    </row>
    <row r="926" spans="20:67" x14ac:dyDescent="0.3">
      <c r="T926" s="49"/>
      <c r="V926" s="49"/>
      <c r="W926" s="49"/>
      <c r="X926" s="49"/>
      <c r="Y926" s="49"/>
      <c r="AA926" s="49"/>
      <c r="AB926" s="49"/>
      <c r="AD926" s="49"/>
      <c r="AE926" s="49"/>
      <c r="AF926" s="49"/>
      <c r="AH926" s="49"/>
      <c r="AI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  <c r="BA926" s="49"/>
      <c r="BB926" s="49"/>
      <c r="BC926" s="49"/>
      <c r="BD926" s="49"/>
      <c r="BE926" s="49"/>
      <c r="BF926" s="49"/>
      <c r="BG926" s="49"/>
      <c r="BH926" s="49"/>
      <c r="BI926" s="49"/>
      <c r="BJ926" s="49"/>
      <c r="BK926" s="49"/>
      <c r="BL926" s="49"/>
      <c r="BM926" s="49"/>
      <c r="BN926" s="49"/>
      <c r="BO926" s="49"/>
    </row>
    <row r="927" spans="20:67" x14ac:dyDescent="0.3">
      <c r="T927" s="49"/>
      <c r="V927" s="49"/>
      <c r="W927" s="49"/>
      <c r="X927" s="49"/>
      <c r="Y927" s="49"/>
      <c r="AA927" s="49"/>
      <c r="AB927" s="49"/>
      <c r="AD927" s="49"/>
      <c r="AE927" s="49"/>
      <c r="AF927" s="49"/>
      <c r="AH927" s="49"/>
      <c r="AI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  <c r="BA927" s="49"/>
      <c r="BB927" s="49"/>
      <c r="BC927" s="49"/>
      <c r="BD927" s="49"/>
      <c r="BE927" s="49"/>
      <c r="BF927" s="49"/>
      <c r="BG927" s="49"/>
      <c r="BH927" s="49"/>
      <c r="BI927" s="49"/>
      <c r="BJ927" s="49"/>
      <c r="BK927" s="49"/>
      <c r="BL927" s="49"/>
      <c r="BM927" s="49"/>
      <c r="BN927" s="49"/>
      <c r="BO927" s="49"/>
    </row>
    <row r="928" spans="20:67" x14ac:dyDescent="0.3">
      <c r="T928" s="49"/>
      <c r="V928" s="49"/>
      <c r="W928" s="49"/>
      <c r="X928" s="49"/>
      <c r="Y928" s="49"/>
      <c r="AA928" s="49"/>
      <c r="AB928" s="49"/>
      <c r="AD928" s="49"/>
      <c r="AE928" s="49"/>
      <c r="AF928" s="49"/>
      <c r="AH928" s="49"/>
      <c r="AI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  <c r="BA928" s="49"/>
      <c r="BB928" s="49"/>
      <c r="BC928" s="49"/>
      <c r="BD928" s="49"/>
      <c r="BE928" s="49"/>
      <c r="BF928" s="49"/>
      <c r="BG928" s="49"/>
      <c r="BH928" s="49"/>
      <c r="BI928" s="49"/>
      <c r="BJ928" s="49"/>
      <c r="BK928" s="49"/>
      <c r="BL928" s="49"/>
      <c r="BM928" s="49"/>
      <c r="BN928" s="49"/>
      <c r="BO928" s="49"/>
    </row>
    <row r="929" spans="20:67" x14ac:dyDescent="0.3">
      <c r="T929" s="49"/>
      <c r="V929" s="49"/>
      <c r="W929" s="49"/>
      <c r="X929" s="49"/>
      <c r="Y929" s="49"/>
      <c r="AA929" s="49"/>
      <c r="AB929" s="49"/>
      <c r="AD929" s="49"/>
      <c r="AE929" s="49"/>
      <c r="AF929" s="49"/>
      <c r="AH929" s="49"/>
      <c r="AI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  <c r="BL929" s="49"/>
      <c r="BM929" s="49"/>
      <c r="BN929" s="49"/>
      <c r="BO929" s="49"/>
    </row>
    <row r="930" spans="20:67" x14ac:dyDescent="0.3">
      <c r="T930" s="49"/>
      <c r="V930" s="49"/>
      <c r="W930" s="49"/>
      <c r="X930" s="49"/>
      <c r="Y930" s="49"/>
      <c r="AA930" s="49"/>
      <c r="AB930" s="49"/>
      <c r="AD930" s="49"/>
      <c r="AE930" s="49"/>
      <c r="AF930" s="49"/>
      <c r="AH930" s="49"/>
      <c r="AI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  <c r="BL930" s="49"/>
      <c r="BM930" s="49"/>
      <c r="BN930" s="49"/>
      <c r="BO930" s="49"/>
    </row>
    <row r="931" spans="20:67" x14ac:dyDescent="0.3">
      <c r="T931" s="49"/>
      <c r="V931" s="49"/>
      <c r="W931" s="49"/>
      <c r="X931" s="49"/>
      <c r="Y931" s="49"/>
      <c r="AA931" s="49"/>
      <c r="AB931" s="49"/>
      <c r="AD931" s="49"/>
      <c r="AE931" s="49"/>
      <c r="AF931" s="49"/>
      <c r="AH931" s="49"/>
      <c r="AI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  <c r="BL931" s="49"/>
      <c r="BM931" s="49"/>
      <c r="BN931" s="49"/>
      <c r="BO931" s="49"/>
    </row>
    <row r="932" spans="20:67" x14ac:dyDescent="0.3">
      <c r="T932" s="49"/>
      <c r="V932" s="49"/>
      <c r="W932" s="49"/>
      <c r="X932" s="49"/>
      <c r="Y932" s="49"/>
      <c r="AA932" s="49"/>
      <c r="AB932" s="49"/>
      <c r="AD932" s="49"/>
      <c r="AE932" s="49"/>
      <c r="AF932" s="49"/>
      <c r="AH932" s="49"/>
      <c r="AI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  <c r="BA932" s="49"/>
      <c r="BB932" s="49"/>
      <c r="BC932" s="49"/>
      <c r="BD932" s="49"/>
      <c r="BE932" s="49"/>
      <c r="BF932" s="49"/>
      <c r="BG932" s="49"/>
      <c r="BH932" s="49"/>
      <c r="BI932" s="49"/>
      <c r="BJ932" s="49"/>
      <c r="BK932" s="49"/>
      <c r="BL932" s="49"/>
      <c r="BM932" s="49"/>
      <c r="BN932" s="49"/>
      <c r="BO932" s="49"/>
    </row>
    <row r="933" spans="20:67" x14ac:dyDescent="0.3">
      <c r="T933" s="49"/>
      <c r="V933" s="49"/>
      <c r="W933" s="49"/>
      <c r="X933" s="49"/>
      <c r="Y933" s="49"/>
      <c r="AA933" s="49"/>
      <c r="AB933" s="49"/>
      <c r="AD933" s="49"/>
      <c r="AE933" s="49"/>
      <c r="AF933" s="49"/>
      <c r="AH933" s="49"/>
      <c r="AI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  <c r="BA933" s="49"/>
      <c r="BB933" s="49"/>
      <c r="BC933" s="49"/>
      <c r="BD933" s="49"/>
      <c r="BE933" s="49"/>
      <c r="BF933" s="49"/>
      <c r="BG933" s="49"/>
      <c r="BH933" s="49"/>
      <c r="BI933" s="49"/>
      <c r="BJ933" s="49"/>
      <c r="BK933" s="49"/>
      <c r="BL933" s="49"/>
      <c r="BM933" s="49"/>
      <c r="BN933" s="49"/>
      <c r="BO933" s="49"/>
    </row>
    <row r="934" spans="20:67" x14ac:dyDescent="0.3">
      <c r="T934" s="49"/>
      <c r="V934" s="49"/>
      <c r="W934" s="49"/>
      <c r="X934" s="49"/>
      <c r="Y934" s="49"/>
      <c r="AA934" s="49"/>
      <c r="AB934" s="49"/>
      <c r="AD934" s="49"/>
      <c r="AE934" s="49"/>
      <c r="AF934" s="49"/>
      <c r="AH934" s="49"/>
      <c r="AI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  <c r="BA934" s="49"/>
      <c r="BB934" s="49"/>
      <c r="BC934" s="49"/>
      <c r="BD934" s="49"/>
      <c r="BE934" s="49"/>
      <c r="BF934" s="49"/>
      <c r="BG934" s="49"/>
      <c r="BH934" s="49"/>
      <c r="BI934" s="49"/>
      <c r="BJ934" s="49"/>
      <c r="BK934" s="49"/>
      <c r="BL934" s="49"/>
      <c r="BM934" s="49"/>
      <c r="BN934" s="49"/>
      <c r="BO934" s="49"/>
    </row>
    <row r="935" spans="20:67" x14ac:dyDescent="0.3">
      <c r="T935" s="49"/>
      <c r="V935" s="49"/>
      <c r="W935" s="49"/>
      <c r="X935" s="49"/>
      <c r="Y935" s="49"/>
      <c r="AA935" s="49"/>
      <c r="AB935" s="49"/>
      <c r="AD935" s="49"/>
      <c r="AE935" s="49"/>
      <c r="AF935" s="49"/>
      <c r="AH935" s="49"/>
      <c r="AI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  <c r="BL935" s="49"/>
      <c r="BM935" s="49"/>
      <c r="BN935" s="49"/>
      <c r="BO935" s="49"/>
    </row>
    <row r="936" spans="20:67" x14ac:dyDescent="0.3">
      <c r="T936" s="49"/>
      <c r="V936" s="49"/>
      <c r="W936" s="49"/>
      <c r="X936" s="49"/>
      <c r="Y936" s="49"/>
      <c r="AA936" s="49"/>
      <c r="AB936" s="49"/>
      <c r="AD936" s="49"/>
      <c r="AE936" s="49"/>
      <c r="AF936" s="49"/>
      <c r="AH936" s="49"/>
      <c r="AI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  <c r="BL936" s="49"/>
      <c r="BM936" s="49"/>
      <c r="BN936" s="49"/>
      <c r="BO936" s="49"/>
    </row>
    <row r="937" spans="20:67" x14ac:dyDescent="0.3">
      <c r="T937" s="49"/>
      <c r="V937" s="49"/>
      <c r="W937" s="49"/>
      <c r="X937" s="49"/>
      <c r="Y937" s="49"/>
      <c r="AA937" s="49"/>
      <c r="AB937" s="49"/>
      <c r="AD937" s="49"/>
      <c r="AE937" s="49"/>
      <c r="AF937" s="49"/>
      <c r="AH937" s="49"/>
      <c r="AI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  <c r="BL937" s="49"/>
      <c r="BM937" s="49"/>
      <c r="BN937" s="49"/>
      <c r="BO937" s="49"/>
    </row>
    <row r="938" spans="20:67" x14ac:dyDescent="0.3">
      <c r="T938" s="49"/>
      <c r="V938" s="49"/>
      <c r="W938" s="49"/>
      <c r="X938" s="49"/>
      <c r="Y938" s="49"/>
      <c r="AA938" s="49"/>
      <c r="AB938" s="49"/>
      <c r="AD938" s="49"/>
      <c r="AE938" s="49"/>
      <c r="AF938" s="49"/>
      <c r="AH938" s="49"/>
      <c r="AI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  <c r="BA938" s="49"/>
      <c r="BB938" s="49"/>
      <c r="BC938" s="49"/>
      <c r="BD938" s="49"/>
      <c r="BE938" s="49"/>
      <c r="BF938" s="49"/>
      <c r="BG938" s="49"/>
      <c r="BH938" s="49"/>
      <c r="BI938" s="49"/>
      <c r="BJ938" s="49"/>
      <c r="BK938" s="49"/>
      <c r="BL938" s="49"/>
      <c r="BM938" s="49"/>
      <c r="BN938" s="49"/>
      <c r="BO938" s="49"/>
    </row>
    <row r="939" spans="20:67" x14ac:dyDescent="0.3">
      <c r="T939" s="49"/>
      <c r="V939" s="49"/>
      <c r="W939" s="49"/>
      <c r="X939" s="49"/>
      <c r="Y939" s="49"/>
      <c r="AA939" s="49"/>
      <c r="AB939" s="49"/>
      <c r="AD939" s="49"/>
      <c r="AE939" s="49"/>
      <c r="AF939" s="49"/>
      <c r="AH939" s="49"/>
      <c r="AI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  <c r="BA939" s="49"/>
      <c r="BB939" s="49"/>
      <c r="BC939" s="49"/>
      <c r="BD939" s="49"/>
      <c r="BE939" s="49"/>
      <c r="BF939" s="49"/>
      <c r="BG939" s="49"/>
      <c r="BH939" s="49"/>
      <c r="BI939" s="49"/>
      <c r="BJ939" s="49"/>
      <c r="BK939" s="49"/>
      <c r="BL939" s="49"/>
      <c r="BM939" s="49"/>
      <c r="BN939" s="49"/>
      <c r="BO939" s="49"/>
    </row>
    <row r="940" spans="20:67" x14ac:dyDescent="0.3">
      <c r="T940" s="49"/>
      <c r="V940" s="49"/>
      <c r="W940" s="49"/>
      <c r="X940" s="49"/>
      <c r="Y940" s="49"/>
      <c r="AA940" s="49"/>
      <c r="AB940" s="49"/>
      <c r="AD940" s="49"/>
      <c r="AE940" s="49"/>
      <c r="AF940" s="49"/>
      <c r="AH940" s="49"/>
      <c r="AI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  <c r="BA940" s="49"/>
      <c r="BB940" s="49"/>
      <c r="BC940" s="49"/>
      <c r="BD940" s="49"/>
      <c r="BE940" s="49"/>
      <c r="BF940" s="49"/>
      <c r="BG940" s="49"/>
      <c r="BH940" s="49"/>
      <c r="BI940" s="49"/>
      <c r="BJ940" s="49"/>
      <c r="BK940" s="49"/>
      <c r="BL940" s="49"/>
      <c r="BM940" s="49"/>
      <c r="BN940" s="49"/>
      <c r="BO940" s="49"/>
    </row>
    <row r="941" spans="20:67" x14ac:dyDescent="0.3">
      <c r="T941" s="49"/>
      <c r="V941" s="49"/>
      <c r="W941" s="49"/>
      <c r="X941" s="49"/>
      <c r="Y941" s="49"/>
      <c r="AA941" s="49"/>
      <c r="AB941" s="49"/>
      <c r="AD941" s="49"/>
      <c r="AE941" s="49"/>
      <c r="AF941" s="49"/>
      <c r="AH941" s="49"/>
      <c r="AI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  <c r="BL941" s="49"/>
      <c r="BM941" s="49"/>
      <c r="BN941" s="49"/>
      <c r="BO941" s="49"/>
    </row>
    <row r="942" spans="20:67" x14ac:dyDescent="0.3">
      <c r="T942" s="49"/>
      <c r="V942" s="49"/>
      <c r="W942" s="49"/>
      <c r="X942" s="49"/>
      <c r="Y942" s="49"/>
      <c r="AA942" s="49"/>
      <c r="AB942" s="49"/>
      <c r="AD942" s="49"/>
      <c r="AE942" s="49"/>
      <c r="AF942" s="49"/>
      <c r="AH942" s="49"/>
      <c r="AI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  <c r="BL942" s="49"/>
      <c r="BM942" s="49"/>
      <c r="BN942" s="49"/>
      <c r="BO942" s="49"/>
    </row>
    <row r="943" spans="20:67" x14ac:dyDescent="0.3">
      <c r="T943" s="49"/>
      <c r="V943" s="49"/>
      <c r="W943" s="49"/>
      <c r="X943" s="49"/>
      <c r="Y943" s="49"/>
      <c r="AA943" s="49"/>
      <c r="AB943" s="49"/>
      <c r="AD943" s="49"/>
      <c r="AE943" s="49"/>
      <c r="AF943" s="49"/>
      <c r="AH943" s="49"/>
      <c r="AI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  <c r="BL943" s="49"/>
      <c r="BM943" s="49"/>
      <c r="BN943" s="49"/>
      <c r="BO943" s="49"/>
    </row>
    <row r="944" spans="20:67" x14ac:dyDescent="0.3">
      <c r="T944" s="49"/>
      <c r="V944" s="49"/>
      <c r="W944" s="49"/>
      <c r="X944" s="49"/>
      <c r="Y944" s="49"/>
      <c r="AA944" s="49"/>
      <c r="AB944" s="49"/>
      <c r="AD944" s="49"/>
      <c r="AE944" s="49"/>
      <c r="AF944" s="49"/>
      <c r="AH944" s="49"/>
      <c r="AI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  <c r="BA944" s="49"/>
      <c r="BB944" s="49"/>
      <c r="BC944" s="49"/>
      <c r="BD944" s="49"/>
      <c r="BE944" s="49"/>
      <c r="BF944" s="49"/>
      <c r="BG944" s="49"/>
      <c r="BH944" s="49"/>
      <c r="BI944" s="49"/>
      <c r="BJ944" s="49"/>
      <c r="BK944" s="49"/>
      <c r="BL944" s="49"/>
      <c r="BM944" s="49"/>
      <c r="BN944" s="49"/>
      <c r="BO944" s="49"/>
    </row>
    <row r="945" spans="20:67" x14ac:dyDescent="0.3">
      <c r="T945" s="49"/>
      <c r="V945" s="49"/>
      <c r="W945" s="49"/>
      <c r="X945" s="49"/>
      <c r="Y945" s="49"/>
      <c r="AA945" s="49"/>
      <c r="AB945" s="49"/>
      <c r="AD945" s="49"/>
      <c r="AE945" s="49"/>
      <c r="AF945" s="49"/>
      <c r="AH945" s="49"/>
      <c r="AI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  <c r="BK945" s="49"/>
      <c r="BL945" s="49"/>
      <c r="BM945" s="49"/>
      <c r="BN945" s="49"/>
      <c r="BO945" s="49"/>
    </row>
    <row r="946" spans="20:67" x14ac:dyDescent="0.3">
      <c r="T946" s="49"/>
      <c r="V946" s="49"/>
      <c r="W946" s="49"/>
      <c r="X946" s="49"/>
      <c r="Y946" s="49"/>
      <c r="AA946" s="49"/>
      <c r="AB946" s="49"/>
      <c r="AD946" s="49"/>
      <c r="AE946" s="49"/>
      <c r="AF946" s="49"/>
      <c r="AH946" s="49"/>
      <c r="AI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49"/>
      <c r="BA946" s="49"/>
      <c r="BB946" s="49"/>
      <c r="BC946" s="49"/>
      <c r="BD946" s="49"/>
      <c r="BE946" s="49"/>
      <c r="BF946" s="49"/>
      <c r="BG946" s="49"/>
      <c r="BH946" s="49"/>
      <c r="BI946" s="49"/>
      <c r="BJ946" s="49"/>
      <c r="BK946" s="49"/>
      <c r="BL946" s="49"/>
      <c r="BM946" s="49"/>
      <c r="BN946" s="49"/>
      <c r="BO946" s="49"/>
    </row>
    <row r="947" spans="20:67" x14ac:dyDescent="0.3">
      <c r="T947" s="49"/>
      <c r="V947" s="49"/>
      <c r="W947" s="49"/>
      <c r="X947" s="49"/>
      <c r="Y947" s="49"/>
      <c r="AA947" s="49"/>
      <c r="AB947" s="49"/>
      <c r="AD947" s="49"/>
      <c r="AE947" s="49"/>
      <c r="AF947" s="49"/>
      <c r="AH947" s="49"/>
      <c r="AI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  <c r="BL947" s="49"/>
      <c r="BM947" s="49"/>
      <c r="BN947" s="49"/>
      <c r="BO947" s="49"/>
    </row>
    <row r="948" spans="20:67" x14ac:dyDescent="0.3">
      <c r="T948" s="49"/>
      <c r="V948" s="49"/>
      <c r="W948" s="49"/>
      <c r="X948" s="49"/>
      <c r="Y948" s="49"/>
      <c r="AA948" s="49"/>
      <c r="AB948" s="49"/>
      <c r="AD948" s="49"/>
      <c r="AE948" s="49"/>
      <c r="AF948" s="49"/>
      <c r="AH948" s="49"/>
      <c r="AI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  <c r="BL948" s="49"/>
      <c r="BM948" s="49"/>
      <c r="BN948" s="49"/>
      <c r="BO948" s="49"/>
    </row>
    <row r="949" spans="20:67" x14ac:dyDescent="0.3">
      <c r="T949" s="49"/>
      <c r="V949" s="49"/>
      <c r="W949" s="49"/>
      <c r="X949" s="49"/>
      <c r="Y949" s="49"/>
      <c r="AA949" s="49"/>
      <c r="AB949" s="49"/>
      <c r="AD949" s="49"/>
      <c r="AE949" s="49"/>
      <c r="AF949" s="49"/>
      <c r="AH949" s="49"/>
      <c r="AI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  <c r="BL949" s="49"/>
      <c r="BM949" s="49"/>
      <c r="BN949" s="49"/>
      <c r="BO949" s="49"/>
    </row>
    <row r="950" spans="20:67" x14ac:dyDescent="0.3">
      <c r="T950" s="49"/>
      <c r="V950" s="49"/>
      <c r="W950" s="49"/>
      <c r="X950" s="49"/>
      <c r="Y950" s="49"/>
      <c r="AA950" s="49"/>
      <c r="AB950" s="49"/>
      <c r="AD950" s="49"/>
      <c r="AE950" s="49"/>
      <c r="AF950" s="49"/>
      <c r="AH950" s="49"/>
      <c r="AI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  <c r="BC950" s="49"/>
      <c r="BD950" s="49"/>
      <c r="BE950" s="49"/>
      <c r="BF950" s="49"/>
      <c r="BG950" s="49"/>
      <c r="BH950" s="49"/>
      <c r="BI950" s="49"/>
      <c r="BJ950" s="49"/>
      <c r="BK950" s="49"/>
      <c r="BL950" s="49"/>
      <c r="BM950" s="49"/>
      <c r="BN950" s="49"/>
      <c r="BO950" s="49"/>
    </row>
    <row r="951" spans="20:67" x14ac:dyDescent="0.3">
      <c r="T951" s="49"/>
      <c r="V951" s="49"/>
      <c r="W951" s="49"/>
      <c r="X951" s="49"/>
      <c r="Y951" s="49"/>
      <c r="AA951" s="49"/>
      <c r="AB951" s="49"/>
      <c r="AD951" s="49"/>
      <c r="AE951" s="49"/>
      <c r="AF951" s="49"/>
      <c r="AH951" s="49"/>
      <c r="AI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49"/>
      <c r="BA951" s="49"/>
      <c r="BB951" s="49"/>
      <c r="BC951" s="49"/>
      <c r="BD951" s="49"/>
      <c r="BE951" s="49"/>
      <c r="BF951" s="49"/>
      <c r="BG951" s="49"/>
      <c r="BH951" s="49"/>
      <c r="BI951" s="49"/>
      <c r="BJ951" s="49"/>
      <c r="BK951" s="49"/>
      <c r="BL951" s="49"/>
      <c r="BM951" s="49"/>
      <c r="BN951" s="49"/>
      <c r="BO951" s="49"/>
    </row>
    <row r="952" spans="20:67" x14ac:dyDescent="0.3">
      <c r="T952" s="49"/>
      <c r="V952" s="49"/>
      <c r="W952" s="49"/>
      <c r="X952" s="49"/>
      <c r="Y952" s="49"/>
      <c r="AA952" s="49"/>
      <c r="AB952" s="49"/>
      <c r="AD952" s="49"/>
      <c r="AE952" s="49"/>
      <c r="AF952" s="49"/>
      <c r="AH952" s="49"/>
      <c r="AI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49"/>
      <c r="BA952" s="49"/>
      <c r="BB952" s="49"/>
      <c r="BC952" s="49"/>
      <c r="BD952" s="49"/>
      <c r="BE952" s="49"/>
      <c r="BF952" s="49"/>
      <c r="BG952" s="49"/>
      <c r="BH952" s="49"/>
      <c r="BI952" s="49"/>
      <c r="BJ952" s="49"/>
      <c r="BK952" s="49"/>
      <c r="BL952" s="49"/>
      <c r="BM952" s="49"/>
      <c r="BN952" s="49"/>
      <c r="BO952" s="49"/>
    </row>
    <row r="953" spans="20:67" x14ac:dyDescent="0.3">
      <c r="T953" s="49"/>
      <c r="V953" s="49"/>
      <c r="W953" s="49"/>
      <c r="X953" s="49"/>
      <c r="Y953" s="49"/>
      <c r="AA953" s="49"/>
      <c r="AB953" s="49"/>
      <c r="AD953" s="49"/>
      <c r="AE953" s="49"/>
      <c r="AF953" s="49"/>
      <c r="AH953" s="49"/>
      <c r="AI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  <c r="BL953" s="49"/>
      <c r="BM953" s="49"/>
      <c r="BN953" s="49"/>
      <c r="BO953" s="49"/>
    </row>
    <row r="954" spans="20:67" x14ac:dyDescent="0.3">
      <c r="T954" s="49"/>
      <c r="V954" s="49"/>
      <c r="W954" s="49"/>
      <c r="X954" s="49"/>
      <c r="Y954" s="49"/>
      <c r="AA954" s="49"/>
      <c r="AB954" s="49"/>
      <c r="AD954" s="49"/>
      <c r="AE954" s="49"/>
      <c r="AF954" s="49"/>
      <c r="AH954" s="49"/>
      <c r="AI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  <c r="BL954" s="49"/>
      <c r="BM954" s="49"/>
      <c r="BN954" s="49"/>
      <c r="BO954" s="49"/>
    </row>
    <row r="955" spans="20:67" x14ac:dyDescent="0.3">
      <c r="T955" s="49"/>
      <c r="V955" s="49"/>
      <c r="W955" s="49"/>
      <c r="X955" s="49"/>
      <c r="Y955" s="49"/>
      <c r="AA955" s="49"/>
      <c r="AB955" s="49"/>
      <c r="AD955" s="49"/>
      <c r="AE955" s="49"/>
      <c r="AF955" s="49"/>
      <c r="AH955" s="49"/>
      <c r="AI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  <c r="BL955" s="49"/>
      <c r="BM955" s="49"/>
      <c r="BN955" s="49"/>
      <c r="BO955" s="49"/>
    </row>
    <row r="956" spans="20:67" x14ac:dyDescent="0.3">
      <c r="T956" s="49"/>
      <c r="V956" s="49"/>
      <c r="W956" s="49"/>
      <c r="X956" s="49"/>
      <c r="Y956" s="49"/>
      <c r="AA956" s="49"/>
      <c r="AB956" s="49"/>
      <c r="AD956" s="49"/>
      <c r="AE956" s="49"/>
      <c r="AF956" s="49"/>
      <c r="AH956" s="49"/>
      <c r="AI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49"/>
      <c r="BA956" s="49"/>
      <c r="BB956" s="49"/>
      <c r="BC956" s="49"/>
      <c r="BD956" s="49"/>
      <c r="BE956" s="49"/>
      <c r="BF956" s="49"/>
      <c r="BG956" s="49"/>
      <c r="BH956" s="49"/>
      <c r="BI956" s="49"/>
      <c r="BJ956" s="49"/>
      <c r="BK956" s="49"/>
      <c r="BL956" s="49"/>
      <c r="BM956" s="49"/>
      <c r="BN956" s="49"/>
      <c r="BO956" s="49"/>
    </row>
    <row r="957" spans="20:67" x14ac:dyDescent="0.3">
      <c r="T957" s="49"/>
      <c r="V957" s="49"/>
      <c r="W957" s="49"/>
      <c r="X957" s="49"/>
      <c r="Y957" s="49"/>
      <c r="AA957" s="49"/>
      <c r="AB957" s="49"/>
      <c r="AD957" s="49"/>
      <c r="AE957" s="49"/>
      <c r="AF957" s="49"/>
      <c r="AH957" s="49"/>
      <c r="AI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49"/>
      <c r="BA957" s="49"/>
      <c r="BB957" s="49"/>
      <c r="BC957" s="49"/>
      <c r="BD957" s="49"/>
      <c r="BE957" s="49"/>
      <c r="BF957" s="49"/>
      <c r="BG957" s="49"/>
      <c r="BH957" s="49"/>
      <c r="BI957" s="49"/>
      <c r="BJ957" s="49"/>
      <c r="BK957" s="49"/>
      <c r="BL957" s="49"/>
      <c r="BM957" s="49"/>
      <c r="BN957" s="49"/>
      <c r="BO957" s="49"/>
    </row>
    <row r="958" spans="20:67" x14ac:dyDescent="0.3">
      <c r="T958" s="49"/>
      <c r="V958" s="49"/>
      <c r="W958" s="49"/>
      <c r="X958" s="49"/>
      <c r="Y958" s="49"/>
      <c r="AA958" s="49"/>
      <c r="AB958" s="49"/>
      <c r="AD958" s="49"/>
      <c r="AE958" s="49"/>
      <c r="AF958" s="49"/>
      <c r="AH958" s="49"/>
      <c r="AI958" s="49"/>
      <c r="AK958" s="49"/>
      <c r="AL958" s="49"/>
      <c r="AM958" s="49"/>
      <c r="AN958" s="49"/>
      <c r="AO958" s="49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49"/>
      <c r="BA958" s="49"/>
      <c r="BB958" s="49"/>
      <c r="BC958" s="49"/>
      <c r="BD958" s="49"/>
      <c r="BE958" s="49"/>
      <c r="BF958" s="49"/>
      <c r="BG958" s="49"/>
      <c r="BH958" s="49"/>
      <c r="BI958" s="49"/>
      <c r="BJ958" s="49"/>
      <c r="BK958" s="49"/>
      <c r="BL958" s="49"/>
      <c r="BM958" s="49"/>
      <c r="BN958" s="49"/>
      <c r="BO958" s="49"/>
    </row>
    <row r="959" spans="20:67" x14ac:dyDescent="0.3">
      <c r="T959" s="49"/>
      <c r="V959" s="49"/>
      <c r="W959" s="49"/>
      <c r="X959" s="49"/>
      <c r="Y959" s="49"/>
      <c r="AA959" s="49"/>
      <c r="AB959" s="49"/>
      <c r="AD959" s="49"/>
      <c r="AE959" s="49"/>
      <c r="AF959" s="49"/>
      <c r="AH959" s="49"/>
      <c r="AI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  <c r="BL959" s="49"/>
      <c r="BM959" s="49"/>
      <c r="BN959" s="49"/>
      <c r="BO959" s="49"/>
    </row>
    <row r="960" spans="20:67" x14ac:dyDescent="0.3">
      <c r="T960" s="49"/>
      <c r="V960" s="49"/>
      <c r="W960" s="49"/>
      <c r="X960" s="49"/>
      <c r="Y960" s="49"/>
      <c r="AA960" s="49"/>
      <c r="AB960" s="49"/>
      <c r="AD960" s="49"/>
      <c r="AE960" s="49"/>
      <c r="AF960" s="49"/>
      <c r="AH960" s="49"/>
      <c r="AI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  <c r="BL960" s="49"/>
      <c r="BM960" s="49"/>
      <c r="BN960" s="49"/>
      <c r="BO960" s="49"/>
    </row>
    <row r="961" spans="20:67" x14ac:dyDescent="0.3">
      <c r="T961" s="49"/>
      <c r="V961" s="49"/>
      <c r="W961" s="49"/>
      <c r="X961" s="49"/>
      <c r="Y961" s="49"/>
      <c r="AA961" s="49"/>
      <c r="AB961" s="49"/>
      <c r="AD961" s="49"/>
      <c r="AE961" s="49"/>
      <c r="AF961" s="49"/>
      <c r="AH961" s="49"/>
      <c r="AI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  <c r="BL961" s="49"/>
      <c r="BM961" s="49"/>
      <c r="BN961" s="49"/>
      <c r="BO961" s="49"/>
    </row>
    <row r="962" spans="20:67" x14ac:dyDescent="0.3">
      <c r="T962" s="49"/>
      <c r="V962" s="49"/>
      <c r="W962" s="49"/>
      <c r="X962" s="49"/>
      <c r="Y962" s="49"/>
      <c r="AA962" s="49"/>
      <c r="AB962" s="49"/>
      <c r="AD962" s="49"/>
      <c r="AE962" s="49"/>
      <c r="AF962" s="49"/>
      <c r="AH962" s="49"/>
      <c r="AI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  <c r="BL962" s="49"/>
      <c r="BM962" s="49"/>
      <c r="BN962" s="49"/>
      <c r="BO962" s="49"/>
    </row>
    <row r="963" spans="20:67" x14ac:dyDescent="0.3">
      <c r="T963" s="49"/>
      <c r="V963" s="49"/>
      <c r="W963" s="49"/>
      <c r="X963" s="49"/>
      <c r="Y963" s="49"/>
      <c r="AA963" s="49"/>
      <c r="AB963" s="49"/>
      <c r="AD963" s="49"/>
      <c r="AE963" s="49"/>
      <c r="AF963" s="49"/>
      <c r="AH963" s="49"/>
      <c r="AI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  <c r="BL963" s="49"/>
      <c r="BM963" s="49"/>
      <c r="BN963" s="49"/>
      <c r="BO963" s="49"/>
    </row>
    <row r="964" spans="20:67" x14ac:dyDescent="0.3">
      <c r="T964" s="49"/>
      <c r="V964" s="49"/>
      <c r="W964" s="49"/>
      <c r="X964" s="49"/>
      <c r="Y964" s="49"/>
      <c r="AA964" s="49"/>
      <c r="AB964" s="49"/>
      <c r="AD964" s="49"/>
      <c r="AE964" s="49"/>
      <c r="AF964" s="49"/>
      <c r="AH964" s="49"/>
      <c r="AI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  <c r="BL964" s="49"/>
      <c r="BM964" s="49"/>
      <c r="BN964" s="49"/>
      <c r="BO964" s="49"/>
    </row>
    <row r="965" spans="20:67" x14ac:dyDescent="0.3">
      <c r="T965" s="49"/>
      <c r="V965" s="49"/>
      <c r="W965" s="49"/>
      <c r="X965" s="49"/>
      <c r="Y965" s="49"/>
      <c r="AA965" s="49"/>
      <c r="AB965" s="49"/>
      <c r="AD965" s="49"/>
      <c r="AE965" s="49"/>
      <c r="AF965" s="49"/>
      <c r="AH965" s="49"/>
      <c r="AI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</row>
    <row r="966" spans="20:67" x14ac:dyDescent="0.3">
      <c r="T966" s="49"/>
      <c r="V966" s="49"/>
      <c r="W966" s="49"/>
      <c r="X966" s="49"/>
      <c r="Y966" s="49"/>
      <c r="AA966" s="49"/>
      <c r="AB966" s="49"/>
      <c r="AD966" s="49"/>
      <c r="AE966" s="49"/>
      <c r="AF966" s="49"/>
      <c r="AH966" s="49"/>
      <c r="AI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</row>
    <row r="967" spans="20:67" x14ac:dyDescent="0.3">
      <c r="T967" s="49"/>
      <c r="V967" s="49"/>
      <c r="W967" s="49"/>
      <c r="X967" s="49"/>
      <c r="Y967" s="49"/>
      <c r="AA967" s="49"/>
      <c r="AB967" s="49"/>
      <c r="AD967" s="49"/>
      <c r="AE967" s="49"/>
      <c r="AF967" s="49"/>
      <c r="AH967" s="49"/>
      <c r="AI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</row>
    <row r="968" spans="20:67" x14ac:dyDescent="0.3">
      <c r="T968" s="49"/>
      <c r="V968" s="49"/>
      <c r="W968" s="49"/>
      <c r="X968" s="49"/>
      <c r="Y968" s="49"/>
      <c r="AA968" s="49"/>
      <c r="AB968" s="49"/>
      <c r="AD968" s="49"/>
      <c r="AE968" s="49"/>
      <c r="AF968" s="49"/>
      <c r="AH968" s="49"/>
      <c r="AI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  <c r="BL968" s="49"/>
      <c r="BM968" s="49"/>
      <c r="BN968" s="49"/>
      <c r="BO968" s="49"/>
    </row>
    <row r="969" spans="20:67" x14ac:dyDescent="0.3">
      <c r="T969" s="49"/>
      <c r="V969" s="49"/>
      <c r="W969" s="49"/>
      <c r="X969" s="49"/>
      <c r="Y969" s="49"/>
      <c r="AA969" s="49"/>
      <c r="AB969" s="49"/>
      <c r="AD969" s="49"/>
      <c r="AE969" s="49"/>
      <c r="AF969" s="49"/>
      <c r="AH969" s="49"/>
      <c r="AI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AZ969" s="49"/>
      <c r="BA969" s="49"/>
      <c r="BB969" s="49"/>
      <c r="BC969" s="49"/>
      <c r="BD969" s="49"/>
      <c r="BE969" s="49"/>
      <c r="BF969" s="49"/>
      <c r="BG969" s="49"/>
      <c r="BH969" s="49"/>
      <c r="BI969" s="49"/>
      <c r="BJ969" s="49"/>
      <c r="BK969" s="49"/>
      <c r="BL969" s="49"/>
      <c r="BM969" s="49"/>
      <c r="BN969" s="49"/>
      <c r="BO969" s="49"/>
    </row>
    <row r="970" spans="20:67" x14ac:dyDescent="0.3">
      <c r="T970" s="49"/>
      <c r="V970" s="49"/>
      <c r="W970" s="49"/>
      <c r="X970" s="49"/>
      <c r="Y970" s="49"/>
      <c r="AA970" s="49"/>
      <c r="AB970" s="49"/>
      <c r="AD970" s="49"/>
      <c r="AE970" s="49"/>
      <c r="AF970" s="49"/>
      <c r="AH970" s="49"/>
      <c r="AI970" s="49"/>
      <c r="AK970" s="49"/>
      <c r="AL970" s="49"/>
      <c r="AM970" s="49"/>
      <c r="AN970" s="49"/>
      <c r="AO970" s="49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AZ970" s="49"/>
      <c r="BA970" s="49"/>
      <c r="BB970" s="49"/>
      <c r="BC970" s="49"/>
      <c r="BD970" s="49"/>
      <c r="BE970" s="49"/>
      <c r="BF970" s="49"/>
      <c r="BG970" s="49"/>
      <c r="BH970" s="49"/>
      <c r="BI970" s="49"/>
      <c r="BJ970" s="49"/>
      <c r="BK970" s="49"/>
      <c r="BL970" s="49"/>
      <c r="BM970" s="49"/>
      <c r="BN970" s="49"/>
      <c r="BO970" s="49"/>
    </row>
    <row r="971" spans="20:67" x14ac:dyDescent="0.3">
      <c r="T971" s="49"/>
      <c r="V971" s="49"/>
      <c r="W971" s="49"/>
      <c r="X971" s="49"/>
      <c r="Y971" s="49"/>
      <c r="AA971" s="49"/>
      <c r="AB971" s="49"/>
      <c r="AD971" s="49"/>
      <c r="AE971" s="49"/>
      <c r="AF971" s="49"/>
      <c r="AH971" s="49"/>
      <c r="AI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  <c r="BL971" s="49"/>
      <c r="BM971" s="49"/>
      <c r="BN971" s="49"/>
      <c r="BO971" s="49"/>
    </row>
    <row r="972" spans="20:67" x14ac:dyDescent="0.3">
      <c r="T972" s="49"/>
      <c r="V972" s="49"/>
      <c r="W972" s="49"/>
      <c r="X972" s="49"/>
      <c r="Y972" s="49"/>
      <c r="AA972" s="49"/>
      <c r="AB972" s="49"/>
      <c r="AD972" s="49"/>
      <c r="AE972" s="49"/>
      <c r="AF972" s="49"/>
      <c r="AH972" s="49"/>
      <c r="AI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  <c r="BL972" s="49"/>
      <c r="BM972" s="49"/>
      <c r="BN972" s="49"/>
      <c r="BO972" s="49"/>
    </row>
    <row r="973" spans="20:67" x14ac:dyDescent="0.3">
      <c r="T973" s="49"/>
      <c r="V973" s="49"/>
      <c r="W973" s="49"/>
      <c r="X973" s="49"/>
      <c r="Y973" s="49"/>
      <c r="AA973" s="49"/>
      <c r="AB973" s="49"/>
      <c r="AD973" s="49"/>
      <c r="AE973" s="49"/>
      <c r="AF973" s="49"/>
      <c r="AH973" s="49"/>
      <c r="AI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  <c r="BL973" s="49"/>
      <c r="BM973" s="49"/>
      <c r="BN973" s="49"/>
      <c r="BO973" s="49"/>
    </row>
    <row r="974" spans="20:67" x14ac:dyDescent="0.3">
      <c r="T974" s="49"/>
      <c r="V974" s="49"/>
      <c r="W974" s="49"/>
      <c r="X974" s="49"/>
      <c r="Y974" s="49"/>
      <c r="AA974" s="49"/>
      <c r="AB974" s="49"/>
      <c r="AD974" s="49"/>
      <c r="AE974" s="49"/>
      <c r="AF974" s="49"/>
      <c r="AH974" s="49"/>
      <c r="AI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AZ974" s="49"/>
      <c r="BA974" s="49"/>
      <c r="BB974" s="49"/>
      <c r="BC974" s="49"/>
      <c r="BD974" s="49"/>
      <c r="BE974" s="49"/>
      <c r="BF974" s="49"/>
      <c r="BG974" s="49"/>
      <c r="BH974" s="49"/>
      <c r="BI974" s="49"/>
      <c r="BJ974" s="49"/>
      <c r="BK974" s="49"/>
      <c r="BL974" s="49"/>
      <c r="BM974" s="49"/>
      <c r="BN974" s="49"/>
      <c r="BO974" s="49"/>
    </row>
    <row r="975" spans="20:67" x14ac:dyDescent="0.3">
      <c r="T975" s="49"/>
      <c r="V975" s="49"/>
      <c r="W975" s="49"/>
      <c r="X975" s="49"/>
      <c r="Y975" s="49"/>
      <c r="AA975" s="49"/>
      <c r="AB975" s="49"/>
      <c r="AD975" s="49"/>
      <c r="AE975" s="49"/>
      <c r="AF975" s="49"/>
      <c r="AH975" s="49"/>
      <c r="AI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AZ975" s="49"/>
      <c r="BA975" s="49"/>
      <c r="BB975" s="49"/>
      <c r="BC975" s="49"/>
      <c r="BD975" s="49"/>
      <c r="BE975" s="49"/>
      <c r="BF975" s="49"/>
      <c r="BG975" s="49"/>
      <c r="BH975" s="49"/>
      <c r="BI975" s="49"/>
      <c r="BJ975" s="49"/>
      <c r="BK975" s="49"/>
      <c r="BL975" s="49"/>
      <c r="BM975" s="49"/>
      <c r="BN975" s="49"/>
      <c r="BO975" s="49"/>
    </row>
    <row r="976" spans="20:67" x14ac:dyDescent="0.3">
      <c r="T976" s="49"/>
      <c r="V976" s="49"/>
      <c r="W976" s="49"/>
      <c r="X976" s="49"/>
      <c r="Y976" s="49"/>
      <c r="AA976" s="49"/>
      <c r="AB976" s="49"/>
      <c r="AD976" s="49"/>
      <c r="AE976" s="49"/>
      <c r="AF976" s="49"/>
      <c r="AH976" s="49"/>
      <c r="AI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AZ976" s="49"/>
      <c r="BA976" s="49"/>
      <c r="BB976" s="49"/>
      <c r="BC976" s="49"/>
      <c r="BD976" s="49"/>
      <c r="BE976" s="49"/>
      <c r="BF976" s="49"/>
      <c r="BG976" s="49"/>
      <c r="BH976" s="49"/>
      <c r="BI976" s="49"/>
      <c r="BJ976" s="49"/>
      <c r="BK976" s="49"/>
      <c r="BL976" s="49"/>
      <c r="BM976" s="49"/>
      <c r="BN976" s="49"/>
      <c r="BO976" s="49"/>
    </row>
    <row r="977" spans="20:67" x14ac:dyDescent="0.3">
      <c r="T977" s="49"/>
      <c r="V977" s="49"/>
      <c r="W977" s="49"/>
      <c r="X977" s="49"/>
      <c r="Y977" s="49"/>
      <c r="AA977" s="49"/>
      <c r="AB977" s="49"/>
      <c r="AD977" s="49"/>
      <c r="AE977" s="49"/>
      <c r="AF977" s="49"/>
      <c r="AH977" s="49"/>
      <c r="AI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  <c r="BL977" s="49"/>
      <c r="BM977" s="49"/>
      <c r="BN977" s="49"/>
      <c r="BO977" s="49"/>
    </row>
    <row r="978" spans="20:67" x14ac:dyDescent="0.3">
      <c r="T978" s="49"/>
      <c r="V978" s="49"/>
      <c r="W978" s="49"/>
      <c r="X978" s="49"/>
      <c r="Y978" s="49"/>
      <c r="AA978" s="49"/>
      <c r="AB978" s="49"/>
      <c r="AD978" s="49"/>
      <c r="AE978" s="49"/>
      <c r="AF978" s="49"/>
      <c r="AH978" s="49"/>
      <c r="AI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  <c r="BL978" s="49"/>
      <c r="BM978" s="49"/>
      <c r="BN978" s="49"/>
      <c r="BO978" s="49"/>
    </row>
    <row r="979" spans="20:67" x14ac:dyDescent="0.3">
      <c r="T979" s="49"/>
      <c r="V979" s="49"/>
      <c r="W979" s="49"/>
      <c r="X979" s="49"/>
      <c r="Y979" s="49"/>
      <c r="AA979" s="49"/>
      <c r="AB979" s="49"/>
      <c r="AD979" s="49"/>
      <c r="AE979" s="49"/>
      <c r="AF979" s="49"/>
      <c r="AH979" s="49"/>
      <c r="AI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  <c r="BL979" s="49"/>
      <c r="BM979" s="49"/>
      <c r="BN979" s="49"/>
      <c r="BO979" s="49"/>
    </row>
    <row r="980" spans="20:67" x14ac:dyDescent="0.3">
      <c r="T980" s="49"/>
      <c r="V980" s="49"/>
      <c r="W980" s="49"/>
      <c r="X980" s="49"/>
      <c r="Y980" s="49"/>
      <c r="AA980" s="49"/>
      <c r="AB980" s="49"/>
      <c r="AD980" s="49"/>
      <c r="AE980" s="49"/>
      <c r="AF980" s="49"/>
      <c r="AH980" s="49"/>
      <c r="AI980" s="49"/>
      <c r="AK980" s="49"/>
      <c r="AL980" s="49"/>
      <c r="AM980" s="49"/>
      <c r="AN980" s="49"/>
      <c r="AO980" s="49"/>
      <c r="AP980" s="49"/>
      <c r="AQ980" s="49"/>
      <c r="AR980" s="49"/>
      <c r="AS980" s="49"/>
      <c r="AT980" s="49"/>
      <c r="AU980" s="49"/>
      <c r="AV980" s="49"/>
      <c r="AW980" s="49"/>
      <c r="AX980" s="49"/>
      <c r="AY980" s="49"/>
      <c r="AZ980" s="49"/>
      <c r="BA980" s="49"/>
      <c r="BB980" s="49"/>
      <c r="BC980" s="49"/>
      <c r="BD980" s="49"/>
      <c r="BE980" s="49"/>
      <c r="BF980" s="49"/>
      <c r="BG980" s="49"/>
      <c r="BH980" s="49"/>
      <c r="BI980" s="49"/>
      <c r="BJ980" s="49"/>
      <c r="BK980" s="49"/>
      <c r="BL980" s="49"/>
      <c r="BM980" s="49"/>
      <c r="BN980" s="49"/>
      <c r="BO980" s="49"/>
    </row>
    <row r="981" spans="20:67" x14ac:dyDescent="0.3">
      <c r="T981" s="49"/>
      <c r="V981" s="49"/>
      <c r="W981" s="49"/>
      <c r="X981" s="49"/>
      <c r="Y981" s="49"/>
      <c r="AA981" s="49"/>
      <c r="AB981" s="49"/>
      <c r="AD981" s="49"/>
      <c r="AE981" s="49"/>
      <c r="AF981" s="49"/>
      <c r="AH981" s="49"/>
      <c r="AI981" s="49"/>
      <c r="AK981" s="49"/>
      <c r="AL981" s="49"/>
      <c r="AM981" s="49"/>
      <c r="AN981" s="49"/>
      <c r="AO981" s="49"/>
      <c r="AP981" s="49"/>
      <c r="AQ981" s="49"/>
      <c r="AR981" s="49"/>
      <c r="AS981" s="49"/>
      <c r="AT981" s="49"/>
      <c r="AU981" s="49"/>
      <c r="AV981" s="49"/>
      <c r="AW981" s="49"/>
      <c r="AX981" s="49"/>
      <c r="AY981" s="49"/>
      <c r="AZ981" s="49"/>
      <c r="BA981" s="49"/>
      <c r="BB981" s="49"/>
      <c r="BC981" s="49"/>
      <c r="BD981" s="49"/>
      <c r="BE981" s="49"/>
      <c r="BF981" s="49"/>
      <c r="BG981" s="49"/>
      <c r="BH981" s="49"/>
      <c r="BI981" s="49"/>
      <c r="BJ981" s="49"/>
      <c r="BK981" s="49"/>
      <c r="BL981" s="49"/>
      <c r="BM981" s="49"/>
      <c r="BN981" s="49"/>
      <c r="BO981" s="49"/>
    </row>
    <row r="982" spans="20:67" x14ac:dyDescent="0.3">
      <c r="T982" s="49"/>
      <c r="V982" s="49"/>
      <c r="W982" s="49"/>
      <c r="X982" s="49"/>
      <c r="Y982" s="49"/>
      <c r="AA982" s="49"/>
      <c r="AB982" s="49"/>
      <c r="AD982" s="49"/>
      <c r="AE982" s="49"/>
      <c r="AF982" s="49"/>
      <c r="AH982" s="49"/>
      <c r="AI982" s="49"/>
      <c r="AK982" s="49"/>
      <c r="AL982" s="49"/>
      <c r="AM982" s="49"/>
      <c r="AN982" s="49"/>
      <c r="AO982" s="49"/>
      <c r="AP982" s="49"/>
      <c r="AQ982" s="49"/>
      <c r="AR982" s="49"/>
      <c r="AS982" s="49"/>
      <c r="AT982" s="49"/>
      <c r="AU982" s="49"/>
      <c r="AV982" s="49"/>
      <c r="AW982" s="49"/>
      <c r="AX982" s="49"/>
      <c r="AY982" s="49"/>
      <c r="AZ982" s="49"/>
      <c r="BA982" s="49"/>
      <c r="BB982" s="49"/>
      <c r="BC982" s="49"/>
      <c r="BD982" s="49"/>
      <c r="BE982" s="49"/>
      <c r="BF982" s="49"/>
      <c r="BG982" s="49"/>
      <c r="BH982" s="49"/>
      <c r="BI982" s="49"/>
      <c r="BJ982" s="49"/>
      <c r="BK982" s="49"/>
      <c r="BL982" s="49"/>
      <c r="BM982" s="49"/>
      <c r="BN982" s="49"/>
      <c r="BO982" s="49"/>
    </row>
    <row r="983" spans="20:67" x14ac:dyDescent="0.3">
      <c r="T983" s="49"/>
      <c r="V983" s="49"/>
      <c r="W983" s="49"/>
      <c r="X983" s="49"/>
      <c r="Y983" s="49"/>
      <c r="AA983" s="49"/>
      <c r="AB983" s="49"/>
      <c r="AD983" s="49"/>
      <c r="AE983" s="49"/>
      <c r="AF983" s="49"/>
      <c r="AH983" s="49"/>
      <c r="AI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  <c r="BL983" s="49"/>
      <c r="BM983" s="49"/>
      <c r="BN983" s="49"/>
      <c r="BO983" s="49"/>
    </row>
    <row r="984" spans="20:67" x14ac:dyDescent="0.3">
      <c r="T984" s="49"/>
      <c r="V984" s="49"/>
      <c r="W984" s="49"/>
      <c r="X984" s="49"/>
      <c r="Y984" s="49"/>
      <c r="AA984" s="49"/>
      <c r="AB984" s="49"/>
      <c r="AD984" s="49"/>
      <c r="AE984" s="49"/>
      <c r="AF984" s="49"/>
      <c r="AH984" s="49"/>
      <c r="AI984" s="49"/>
      <c r="AK984" s="49"/>
      <c r="AL984" s="49"/>
      <c r="AM984" s="49"/>
      <c r="AN984" s="49"/>
      <c r="AO984" s="49"/>
      <c r="AP984" s="49"/>
      <c r="AQ984" s="49"/>
      <c r="AR984" s="49"/>
      <c r="AS984" s="49"/>
      <c r="AT984" s="49"/>
      <c r="AU984" s="49"/>
      <c r="AV984" s="49"/>
      <c r="AW984" s="49"/>
      <c r="AX984" s="49"/>
      <c r="AY984" s="49"/>
      <c r="AZ984" s="49"/>
      <c r="BA984" s="49"/>
      <c r="BB984" s="49"/>
      <c r="BC984" s="49"/>
      <c r="BD984" s="49"/>
      <c r="BE984" s="49"/>
      <c r="BF984" s="49"/>
      <c r="BG984" s="49"/>
      <c r="BH984" s="49"/>
      <c r="BI984" s="49"/>
      <c r="BJ984" s="49"/>
      <c r="BK984" s="49"/>
      <c r="BL984" s="49"/>
      <c r="BM984" s="49"/>
      <c r="BN984" s="49"/>
      <c r="BO984" s="49"/>
    </row>
    <row r="985" spans="20:67" x14ac:dyDescent="0.3">
      <c r="T985" s="49"/>
      <c r="V985" s="49"/>
      <c r="W985" s="49"/>
      <c r="X985" s="49"/>
      <c r="Y985" s="49"/>
      <c r="AA985" s="49"/>
      <c r="AB985" s="49"/>
      <c r="AD985" s="49"/>
      <c r="AE985" s="49"/>
      <c r="AF985" s="49"/>
      <c r="AH985" s="49"/>
      <c r="AI985" s="49"/>
      <c r="AK985" s="49"/>
      <c r="AL985" s="49"/>
      <c r="AM985" s="49"/>
      <c r="AN985" s="49"/>
      <c r="AO985" s="49"/>
      <c r="AP985" s="49"/>
      <c r="AQ985" s="49"/>
      <c r="AR985" s="49"/>
      <c r="AS985" s="49"/>
      <c r="AT985" s="49"/>
      <c r="AU985" s="49"/>
      <c r="AV985" s="49"/>
      <c r="AW985" s="49"/>
      <c r="AX985" s="49"/>
      <c r="AY985" s="49"/>
      <c r="AZ985" s="49"/>
      <c r="BA985" s="49"/>
      <c r="BB985" s="49"/>
      <c r="BC985" s="49"/>
      <c r="BD985" s="49"/>
      <c r="BE985" s="49"/>
      <c r="BF985" s="49"/>
      <c r="BG985" s="49"/>
      <c r="BH985" s="49"/>
      <c r="BI985" s="49"/>
      <c r="BJ985" s="49"/>
      <c r="BK985" s="49"/>
      <c r="BL985" s="49"/>
      <c r="BM985" s="49"/>
      <c r="BN985" s="49"/>
      <c r="BO985" s="49"/>
    </row>
    <row r="986" spans="20:67" x14ac:dyDescent="0.3">
      <c r="T986" s="49"/>
      <c r="V986" s="49"/>
      <c r="W986" s="49"/>
      <c r="X986" s="49"/>
      <c r="Y986" s="49"/>
      <c r="AA986" s="49"/>
      <c r="AB986" s="49"/>
      <c r="AD986" s="49"/>
      <c r="AE986" s="49"/>
      <c r="AF986" s="49"/>
      <c r="AH986" s="49"/>
      <c r="AI986" s="49"/>
      <c r="AK986" s="49"/>
      <c r="AL986" s="49"/>
      <c r="AM986" s="49"/>
      <c r="AN986" s="49"/>
      <c r="AO986" s="49"/>
      <c r="AP986" s="49"/>
      <c r="AQ986" s="49"/>
      <c r="AR986" s="49"/>
      <c r="AS986" s="49"/>
      <c r="AT986" s="49"/>
      <c r="AU986" s="49"/>
      <c r="AV986" s="49"/>
      <c r="AW986" s="49"/>
      <c r="AX986" s="49"/>
      <c r="AY986" s="49"/>
      <c r="AZ986" s="49"/>
      <c r="BA986" s="49"/>
      <c r="BB986" s="49"/>
      <c r="BC986" s="49"/>
      <c r="BD986" s="49"/>
      <c r="BE986" s="49"/>
      <c r="BF986" s="49"/>
      <c r="BG986" s="49"/>
      <c r="BH986" s="49"/>
      <c r="BI986" s="49"/>
      <c r="BJ986" s="49"/>
      <c r="BK986" s="49"/>
      <c r="BL986" s="49"/>
      <c r="BM986" s="49"/>
      <c r="BN986" s="49"/>
      <c r="BO986" s="49"/>
    </row>
    <row r="987" spans="20:67" x14ac:dyDescent="0.3">
      <c r="T987" s="49"/>
      <c r="V987" s="49"/>
      <c r="W987" s="49"/>
      <c r="X987" s="49"/>
      <c r="Y987" s="49"/>
      <c r="AA987" s="49"/>
      <c r="AB987" s="49"/>
      <c r="AD987" s="49"/>
      <c r="AE987" s="49"/>
      <c r="AF987" s="49"/>
      <c r="AH987" s="49"/>
      <c r="AI987" s="49"/>
      <c r="AK987" s="49"/>
      <c r="AL987" s="49"/>
      <c r="AM987" s="49"/>
      <c r="AN987" s="49"/>
      <c r="AO987" s="49"/>
      <c r="AP987" s="49"/>
      <c r="AQ987" s="49"/>
      <c r="AR987" s="49"/>
      <c r="AS987" s="49"/>
      <c r="AT987" s="49"/>
      <c r="AU987" s="49"/>
      <c r="AV987" s="49"/>
      <c r="AW987" s="49"/>
      <c r="AX987" s="49"/>
      <c r="AY987" s="49"/>
      <c r="AZ987" s="49"/>
      <c r="BA987" s="49"/>
      <c r="BB987" s="49"/>
      <c r="BC987" s="49"/>
      <c r="BD987" s="49"/>
      <c r="BE987" s="49"/>
      <c r="BF987" s="49"/>
      <c r="BG987" s="49"/>
      <c r="BH987" s="49"/>
      <c r="BI987" s="49"/>
      <c r="BJ987" s="49"/>
      <c r="BK987" s="49"/>
      <c r="BL987" s="49"/>
      <c r="BM987" s="49"/>
      <c r="BN987" s="49"/>
      <c r="BO987" s="49"/>
    </row>
    <row r="988" spans="20:67" x14ac:dyDescent="0.3">
      <c r="T988" s="49"/>
      <c r="V988" s="49"/>
      <c r="W988" s="49"/>
      <c r="X988" s="49"/>
      <c r="Y988" s="49"/>
      <c r="AA988" s="49"/>
      <c r="AB988" s="49"/>
      <c r="AD988" s="49"/>
      <c r="AE988" s="49"/>
      <c r="AF988" s="49"/>
      <c r="AH988" s="49"/>
      <c r="AI988" s="49"/>
      <c r="AK988" s="49"/>
      <c r="AL988" s="49"/>
      <c r="AM988" s="49"/>
      <c r="AN988" s="49"/>
      <c r="AO988" s="49"/>
      <c r="AP988" s="49"/>
      <c r="AQ988" s="49"/>
      <c r="AR988" s="49"/>
      <c r="AS988" s="49"/>
      <c r="AT988" s="49"/>
      <c r="AU988" s="49"/>
      <c r="AV988" s="49"/>
      <c r="AW988" s="49"/>
      <c r="AX988" s="49"/>
      <c r="AY988" s="49"/>
      <c r="AZ988" s="49"/>
      <c r="BA988" s="49"/>
      <c r="BB988" s="49"/>
      <c r="BC988" s="49"/>
      <c r="BD988" s="49"/>
      <c r="BE988" s="49"/>
      <c r="BF988" s="49"/>
      <c r="BG988" s="49"/>
      <c r="BH988" s="49"/>
      <c r="BI988" s="49"/>
      <c r="BJ988" s="49"/>
      <c r="BK988" s="49"/>
      <c r="BL988" s="49"/>
      <c r="BM988" s="49"/>
      <c r="BN988" s="49"/>
      <c r="BO988" s="49"/>
    </row>
    <row r="989" spans="20:67" x14ac:dyDescent="0.3">
      <c r="T989" s="49"/>
      <c r="V989" s="49"/>
      <c r="W989" s="49"/>
      <c r="X989" s="49"/>
      <c r="Y989" s="49"/>
      <c r="AA989" s="49"/>
      <c r="AB989" s="49"/>
      <c r="AD989" s="49"/>
      <c r="AE989" s="49"/>
      <c r="AF989" s="49"/>
      <c r="AH989" s="49"/>
      <c r="AI989" s="49"/>
      <c r="AK989" s="49"/>
      <c r="AL989" s="49"/>
      <c r="AM989" s="49"/>
      <c r="AN989" s="49"/>
      <c r="AO989" s="49"/>
      <c r="AP989" s="49"/>
      <c r="AQ989" s="49"/>
      <c r="AR989" s="49"/>
      <c r="AS989" s="49"/>
      <c r="AT989" s="49"/>
      <c r="AU989" s="49"/>
      <c r="AV989" s="49"/>
      <c r="AW989" s="49"/>
      <c r="AX989" s="49"/>
      <c r="AY989" s="49"/>
      <c r="AZ989" s="49"/>
      <c r="BA989" s="49"/>
      <c r="BB989" s="49"/>
      <c r="BC989" s="49"/>
      <c r="BD989" s="49"/>
      <c r="BE989" s="49"/>
      <c r="BF989" s="49"/>
      <c r="BG989" s="49"/>
      <c r="BH989" s="49"/>
      <c r="BI989" s="49"/>
      <c r="BJ989" s="49"/>
      <c r="BK989" s="49"/>
      <c r="BL989" s="49"/>
      <c r="BM989" s="49"/>
      <c r="BN989" s="49"/>
      <c r="BO989" s="49"/>
    </row>
    <row r="990" spans="20:67" x14ac:dyDescent="0.3">
      <c r="T990" s="49"/>
      <c r="V990" s="49"/>
      <c r="W990" s="49"/>
      <c r="X990" s="49"/>
      <c r="Y990" s="49"/>
      <c r="AA990" s="49"/>
      <c r="AB990" s="49"/>
      <c r="AD990" s="49"/>
      <c r="AE990" s="49"/>
      <c r="AF990" s="49"/>
      <c r="AH990" s="49"/>
      <c r="AI990" s="49"/>
      <c r="AK990" s="49"/>
      <c r="AL990" s="49"/>
      <c r="AM990" s="49"/>
      <c r="AN990" s="49"/>
      <c r="AO990" s="49"/>
      <c r="AP990" s="49"/>
      <c r="AQ990" s="49"/>
      <c r="AR990" s="49"/>
      <c r="AS990" s="49"/>
      <c r="AT990" s="49"/>
      <c r="AU990" s="49"/>
      <c r="AV990" s="49"/>
      <c r="AW990" s="49"/>
      <c r="AX990" s="49"/>
      <c r="AY990" s="49"/>
      <c r="AZ990" s="49"/>
      <c r="BA990" s="49"/>
      <c r="BB990" s="49"/>
      <c r="BC990" s="49"/>
      <c r="BD990" s="49"/>
      <c r="BE990" s="49"/>
      <c r="BF990" s="49"/>
      <c r="BG990" s="49"/>
      <c r="BH990" s="49"/>
      <c r="BI990" s="49"/>
      <c r="BJ990" s="49"/>
      <c r="BK990" s="49"/>
      <c r="BL990" s="49"/>
      <c r="BM990" s="49"/>
      <c r="BN990" s="49"/>
      <c r="BO990" s="49"/>
    </row>
    <row r="991" spans="20:67" x14ac:dyDescent="0.3">
      <c r="T991" s="49"/>
      <c r="V991" s="49"/>
      <c r="W991" s="49"/>
      <c r="X991" s="49"/>
      <c r="Y991" s="49"/>
      <c r="AA991" s="49"/>
      <c r="AB991" s="49"/>
      <c r="AD991" s="49"/>
      <c r="AE991" s="49"/>
      <c r="AF991" s="49"/>
      <c r="AH991" s="49"/>
      <c r="AI991" s="49"/>
      <c r="AK991" s="49"/>
      <c r="AL991" s="49"/>
      <c r="AM991" s="49"/>
      <c r="AN991" s="49"/>
      <c r="AO991" s="49"/>
      <c r="AP991" s="49"/>
      <c r="AQ991" s="49"/>
      <c r="AR991" s="49"/>
      <c r="AS991" s="49"/>
      <c r="AT991" s="49"/>
      <c r="AU991" s="49"/>
      <c r="AV991" s="49"/>
      <c r="AW991" s="49"/>
      <c r="AX991" s="49"/>
      <c r="AY991" s="49"/>
      <c r="AZ991" s="49"/>
      <c r="BA991" s="49"/>
      <c r="BB991" s="49"/>
      <c r="BC991" s="49"/>
      <c r="BD991" s="49"/>
      <c r="BE991" s="49"/>
      <c r="BF991" s="49"/>
      <c r="BG991" s="49"/>
      <c r="BH991" s="49"/>
      <c r="BI991" s="49"/>
      <c r="BJ991" s="49"/>
      <c r="BK991" s="49"/>
      <c r="BL991" s="49"/>
      <c r="BM991" s="49"/>
      <c r="BN991" s="49"/>
      <c r="BO991" s="49"/>
    </row>
    <row r="992" spans="20:67" x14ac:dyDescent="0.3">
      <c r="T992" s="49"/>
      <c r="V992" s="49"/>
      <c r="W992" s="49"/>
      <c r="X992" s="49"/>
      <c r="Y992" s="49"/>
      <c r="AA992" s="49"/>
      <c r="AB992" s="49"/>
      <c r="AD992" s="49"/>
      <c r="AE992" s="49"/>
      <c r="AF992" s="49"/>
      <c r="AH992" s="49"/>
      <c r="AI992" s="49"/>
      <c r="AK992" s="49"/>
      <c r="AL992" s="49"/>
      <c r="AM992" s="49"/>
      <c r="AN992" s="49"/>
      <c r="AO992" s="49"/>
      <c r="AP992" s="49"/>
      <c r="AQ992" s="49"/>
      <c r="AR992" s="49"/>
      <c r="AS992" s="49"/>
      <c r="AT992" s="49"/>
      <c r="AU992" s="49"/>
      <c r="AV992" s="49"/>
      <c r="AW992" s="49"/>
      <c r="AX992" s="49"/>
      <c r="AY992" s="49"/>
      <c r="AZ992" s="49"/>
      <c r="BA992" s="49"/>
      <c r="BB992" s="49"/>
      <c r="BC992" s="49"/>
      <c r="BD992" s="49"/>
      <c r="BE992" s="49"/>
      <c r="BF992" s="49"/>
      <c r="BG992" s="49"/>
      <c r="BH992" s="49"/>
      <c r="BI992" s="49"/>
      <c r="BJ992" s="49"/>
      <c r="BK992" s="49"/>
      <c r="BL992" s="49"/>
      <c r="BM992" s="49"/>
      <c r="BN992" s="49"/>
      <c r="BO992" s="49"/>
    </row>
    <row r="993" spans="20:67" x14ac:dyDescent="0.3">
      <c r="T993" s="49"/>
      <c r="V993" s="49"/>
      <c r="W993" s="49"/>
      <c r="X993" s="49"/>
      <c r="Y993" s="49"/>
      <c r="AA993" s="49"/>
      <c r="AB993" s="49"/>
      <c r="AD993" s="49"/>
      <c r="AE993" s="49"/>
      <c r="AF993" s="49"/>
      <c r="AH993" s="49"/>
      <c r="AI993" s="49"/>
      <c r="AK993" s="49"/>
      <c r="AL993" s="49"/>
      <c r="AM993" s="49"/>
      <c r="AN993" s="49"/>
      <c r="AO993" s="49"/>
      <c r="AP993" s="49"/>
      <c r="AQ993" s="49"/>
      <c r="AR993" s="49"/>
      <c r="AS993" s="49"/>
      <c r="AT993" s="49"/>
      <c r="AU993" s="49"/>
      <c r="AV993" s="49"/>
      <c r="AW993" s="49"/>
      <c r="AX993" s="49"/>
      <c r="AY993" s="49"/>
      <c r="AZ993" s="49"/>
      <c r="BA993" s="49"/>
      <c r="BB993" s="49"/>
      <c r="BC993" s="49"/>
      <c r="BD993" s="49"/>
      <c r="BE993" s="49"/>
      <c r="BF993" s="49"/>
      <c r="BG993" s="49"/>
      <c r="BH993" s="49"/>
      <c r="BI993" s="49"/>
      <c r="BJ993" s="49"/>
      <c r="BK993" s="49"/>
      <c r="BL993" s="49"/>
      <c r="BM993" s="49"/>
      <c r="BN993" s="49"/>
      <c r="BO993" s="49"/>
    </row>
    <row r="994" spans="20:67" x14ac:dyDescent="0.3">
      <c r="T994" s="49"/>
      <c r="V994" s="49"/>
      <c r="W994" s="49"/>
      <c r="X994" s="49"/>
      <c r="Y994" s="49"/>
      <c r="AA994" s="49"/>
      <c r="AB994" s="49"/>
      <c r="AD994" s="49"/>
      <c r="AE994" s="49"/>
      <c r="AF994" s="49"/>
      <c r="AH994" s="49"/>
      <c r="AI994" s="49"/>
      <c r="AK994" s="49"/>
      <c r="AL994" s="49"/>
      <c r="AM994" s="49"/>
      <c r="AN994" s="49"/>
      <c r="AO994" s="49"/>
      <c r="AP994" s="49"/>
      <c r="AQ994" s="49"/>
      <c r="AR994" s="49"/>
      <c r="AS994" s="49"/>
      <c r="AT994" s="49"/>
      <c r="AU994" s="49"/>
      <c r="AV994" s="49"/>
      <c r="AW994" s="49"/>
      <c r="AX994" s="49"/>
      <c r="AY994" s="49"/>
      <c r="AZ994" s="49"/>
      <c r="BA994" s="49"/>
      <c r="BB994" s="49"/>
      <c r="BC994" s="49"/>
      <c r="BD994" s="49"/>
      <c r="BE994" s="49"/>
      <c r="BF994" s="49"/>
      <c r="BG994" s="49"/>
      <c r="BH994" s="49"/>
      <c r="BI994" s="49"/>
      <c r="BJ994" s="49"/>
      <c r="BK994" s="49"/>
      <c r="BL994" s="49"/>
      <c r="BM994" s="49"/>
      <c r="BN994" s="49"/>
      <c r="BO994" s="49"/>
    </row>
    <row r="995" spans="20:67" x14ac:dyDescent="0.3">
      <c r="T995" s="49"/>
      <c r="V995" s="49"/>
      <c r="W995" s="49"/>
      <c r="X995" s="49"/>
      <c r="Y995" s="49"/>
      <c r="AA995" s="49"/>
      <c r="AB995" s="49"/>
      <c r="AD995" s="49"/>
      <c r="AE995" s="49"/>
      <c r="AF995" s="49"/>
      <c r="AH995" s="49"/>
      <c r="AI995" s="49"/>
      <c r="AK995" s="49"/>
      <c r="AL995" s="49"/>
      <c r="AM995" s="49"/>
      <c r="AN995" s="49"/>
      <c r="AO995" s="49"/>
      <c r="AP995" s="49"/>
      <c r="AQ995" s="49"/>
      <c r="AR995" s="49"/>
      <c r="AS995" s="49"/>
      <c r="AT995" s="49"/>
      <c r="AU995" s="49"/>
      <c r="AV995" s="49"/>
      <c r="AW995" s="49"/>
      <c r="AX995" s="49"/>
      <c r="AY995" s="49"/>
      <c r="AZ995" s="49"/>
      <c r="BA995" s="49"/>
      <c r="BB995" s="49"/>
      <c r="BC995" s="49"/>
      <c r="BD995" s="49"/>
      <c r="BE995" s="49"/>
      <c r="BF995" s="49"/>
      <c r="BG995" s="49"/>
      <c r="BH995" s="49"/>
      <c r="BI995" s="49"/>
      <c r="BJ995" s="49"/>
      <c r="BK995" s="49"/>
      <c r="BL995" s="49"/>
      <c r="BM995" s="49"/>
      <c r="BN995" s="49"/>
      <c r="BO995" s="49"/>
    </row>
    <row r="996" spans="20:67" x14ac:dyDescent="0.3">
      <c r="T996" s="49"/>
      <c r="V996" s="49"/>
      <c r="W996" s="49"/>
      <c r="X996" s="49"/>
      <c r="Y996" s="49"/>
      <c r="AA996" s="49"/>
      <c r="AB996" s="49"/>
      <c r="AD996" s="49"/>
      <c r="AE996" s="49"/>
      <c r="AF996" s="49"/>
      <c r="AH996" s="49"/>
      <c r="AI996" s="49"/>
      <c r="AK996" s="49"/>
      <c r="AL996" s="49"/>
      <c r="AM996" s="49"/>
      <c r="AN996" s="49"/>
      <c r="AO996" s="49"/>
      <c r="AP996" s="49"/>
      <c r="AQ996" s="49"/>
      <c r="AR996" s="49"/>
      <c r="AS996" s="49"/>
      <c r="AT996" s="49"/>
      <c r="AU996" s="49"/>
      <c r="AV996" s="49"/>
      <c r="AW996" s="49"/>
      <c r="AX996" s="49"/>
      <c r="AY996" s="49"/>
      <c r="AZ996" s="49"/>
      <c r="BA996" s="49"/>
      <c r="BB996" s="49"/>
      <c r="BC996" s="49"/>
      <c r="BD996" s="49"/>
      <c r="BE996" s="49"/>
      <c r="BF996" s="49"/>
      <c r="BG996" s="49"/>
      <c r="BH996" s="49"/>
      <c r="BI996" s="49"/>
      <c r="BJ996" s="49"/>
      <c r="BK996" s="49"/>
      <c r="BL996" s="49"/>
      <c r="BM996" s="49"/>
      <c r="BN996" s="49"/>
      <c r="BO996" s="49"/>
    </row>
    <row r="997" spans="20:67" x14ac:dyDescent="0.3">
      <c r="T997" s="49"/>
      <c r="V997" s="49"/>
      <c r="W997" s="49"/>
      <c r="X997" s="49"/>
      <c r="Y997" s="49"/>
      <c r="AA997" s="49"/>
      <c r="AB997" s="49"/>
      <c r="AD997" s="49"/>
      <c r="AE997" s="49"/>
      <c r="AF997" s="49"/>
      <c r="AH997" s="49"/>
      <c r="AI997" s="49"/>
      <c r="AK997" s="49"/>
      <c r="AL997" s="49"/>
      <c r="AM997" s="49"/>
      <c r="AN997" s="49"/>
      <c r="AO997" s="49"/>
      <c r="AP997" s="49"/>
      <c r="AQ997" s="49"/>
      <c r="AR997" s="49"/>
      <c r="AS997" s="49"/>
      <c r="AT997" s="49"/>
      <c r="AU997" s="49"/>
      <c r="AV997" s="49"/>
      <c r="AW997" s="49"/>
      <c r="AX997" s="49"/>
      <c r="AY997" s="49"/>
      <c r="AZ997" s="49"/>
      <c r="BA997" s="49"/>
      <c r="BB997" s="49"/>
      <c r="BC997" s="49"/>
      <c r="BD997" s="49"/>
      <c r="BE997" s="49"/>
      <c r="BF997" s="49"/>
      <c r="BG997" s="49"/>
      <c r="BH997" s="49"/>
      <c r="BI997" s="49"/>
      <c r="BJ997" s="49"/>
      <c r="BK997" s="49"/>
      <c r="BL997" s="49"/>
      <c r="BM997" s="49"/>
      <c r="BN997" s="49"/>
      <c r="BO997" s="49"/>
    </row>
    <row r="998" spans="20:67" x14ac:dyDescent="0.3">
      <c r="T998" s="49"/>
      <c r="V998" s="49"/>
      <c r="W998" s="49"/>
      <c r="X998" s="49"/>
      <c r="Y998" s="49"/>
      <c r="AA998" s="49"/>
      <c r="AB998" s="49"/>
      <c r="AD998" s="49"/>
      <c r="AE998" s="49"/>
      <c r="AF998" s="49"/>
      <c r="AH998" s="49"/>
      <c r="AI998" s="49"/>
      <c r="AK998" s="49"/>
      <c r="AL998" s="49"/>
      <c r="AM998" s="49"/>
      <c r="AN998" s="49"/>
      <c r="AO998" s="49"/>
      <c r="AP998" s="49"/>
      <c r="AQ998" s="49"/>
      <c r="AR998" s="49"/>
      <c r="AS998" s="49"/>
      <c r="AT998" s="49"/>
      <c r="AU998" s="49"/>
      <c r="AV998" s="49"/>
      <c r="AW998" s="49"/>
      <c r="AX998" s="49"/>
      <c r="AY998" s="49"/>
      <c r="AZ998" s="49"/>
      <c r="BA998" s="49"/>
      <c r="BB998" s="49"/>
      <c r="BC998" s="49"/>
      <c r="BD998" s="49"/>
      <c r="BE998" s="49"/>
      <c r="BF998" s="49"/>
      <c r="BG998" s="49"/>
      <c r="BH998" s="49"/>
      <c r="BI998" s="49"/>
      <c r="BJ998" s="49"/>
      <c r="BK998" s="49"/>
      <c r="BL998" s="49"/>
      <c r="BM998" s="49"/>
      <c r="BN998" s="49"/>
      <c r="BO998" s="49"/>
    </row>
    <row r="999" spans="20:67" x14ac:dyDescent="0.3">
      <c r="T999" s="49"/>
      <c r="V999" s="49"/>
      <c r="W999" s="49"/>
      <c r="X999" s="49"/>
      <c r="Y999" s="49"/>
      <c r="AA999" s="49"/>
      <c r="AB999" s="49"/>
      <c r="AD999" s="49"/>
      <c r="AE999" s="49"/>
      <c r="AF999" s="49"/>
      <c r="AH999" s="49"/>
      <c r="AI999" s="49"/>
      <c r="AK999" s="49"/>
      <c r="AL999" s="49"/>
      <c r="AM999" s="49"/>
      <c r="AN999" s="49"/>
      <c r="AO999" s="49"/>
      <c r="AP999" s="49"/>
      <c r="AQ999" s="49"/>
      <c r="AR999" s="49"/>
      <c r="AS999" s="49"/>
      <c r="AT999" s="49"/>
      <c r="AU999" s="49"/>
      <c r="AV999" s="49"/>
      <c r="AW999" s="49"/>
      <c r="AX999" s="49"/>
      <c r="AY999" s="49"/>
      <c r="AZ999" s="49"/>
      <c r="BA999" s="49"/>
      <c r="BB999" s="49"/>
      <c r="BC999" s="49"/>
      <c r="BD999" s="49"/>
      <c r="BE999" s="49"/>
      <c r="BF999" s="49"/>
      <c r="BG999" s="49"/>
      <c r="BH999" s="49"/>
      <c r="BI999" s="49"/>
      <c r="BJ999" s="49"/>
      <c r="BK999" s="49"/>
      <c r="BL999" s="49"/>
      <c r="BM999" s="49"/>
      <c r="BN999" s="49"/>
      <c r="BO999" s="49"/>
    </row>
    <row r="1000" spans="20:67" x14ac:dyDescent="0.3">
      <c r="T1000" s="49"/>
      <c r="V1000" s="49"/>
      <c r="W1000" s="49"/>
      <c r="X1000" s="49"/>
      <c r="Y1000" s="49"/>
      <c r="AA1000" s="49"/>
      <c r="AB1000" s="49"/>
      <c r="AD1000" s="49"/>
      <c r="AE1000" s="49"/>
      <c r="AF1000" s="49"/>
      <c r="AH1000" s="49"/>
      <c r="AI1000" s="49"/>
      <c r="AK1000" s="49"/>
      <c r="AL1000" s="49"/>
      <c r="AM1000" s="49"/>
      <c r="AN1000" s="49"/>
      <c r="AO1000" s="49"/>
      <c r="AP1000" s="49"/>
      <c r="AQ1000" s="49"/>
      <c r="AR1000" s="49"/>
      <c r="AS1000" s="49"/>
      <c r="AT1000" s="49"/>
      <c r="AU1000" s="49"/>
      <c r="AV1000" s="49"/>
      <c r="AW1000" s="49"/>
      <c r="AX1000" s="49"/>
      <c r="AY1000" s="49"/>
      <c r="AZ1000" s="49"/>
      <c r="BA1000" s="49"/>
      <c r="BB1000" s="49"/>
      <c r="BC1000" s="49"/>
      <c r="BD1000" s="49"/>
      <c r="BE1000" s="49"/>
      <c r="BF1000" s="49"/>
      <c r="BG1000" s="49"/>
      <c r="BH1000" s="49"/>
      <c r="BI1000" s="49"/>
      <c r="BJ1000" s="49"/>
      <c r="BK1000" s="49"/>
      <c r="BL1000" s="49"/>
      <c r="BM1000" s="49"/>
      <c r="BN1000" s="49"/>
      <c r="BO1000" s="49"/>
    </row>
    <row r="1001" spans="20:67" x14ac:dyDescent="0.3">
      <c r="T1001" s="49"/>
      <c r="V1001" s="49"/>
      <c r="W1001" s="49"/>
      <c r="X1001" s="49"/>
      <c r="Y1001" s="49"/>
      <c r="AA1001" s="49"/>
      <c r="AB1001" s="49"/>
      <c r="AD1001" s="49"/>
      <c r="AE1001" s="49"/>
      <c r="AF1001" s="49"/>
      <c r="AH1001" s="49"/>
      <c r="AI1001" s="49"/>
      <c r="AK1001" s="49"/>
      <c r="AL1001" s="49"/>
      <c r="AM1001" s="49"/>
      <c r="AN1001" s="49"/>
      <c r="AO1001" s="49"/>
      <c r="AP1001" s="49"/>
      <c r="AQ1001" s="49"/>
      <c r="AR1001" s="49"/>
      <c r="AS1001" s="49"/>
      <c r="AT1001" s="49"/>
      <c r="AU1001" s="49"/>
      <c r="AV1001" s="49"/>
      <c r="AW1001" s="49"/>
      <c r="AX1001" s="49"/>
      <c r="AY1001" s="49"/>
      <c r="AZ1001" s="49"/>
      <c r="BA1001" s="49"/>
      <c r="BB1001" s="49"/>
      <c r="BC1001" s="49"/>
      <c r="BD1001" s="49"/>
      <c r="BE1001" s="49"/>
      <c r="BF1001" s="49"/>
      <c r="BG1001" s="49"/>
      <c r="BH1001" s="49"/>
      <c r="BI1001" s="49"/>
      <c r="BJ1001" s="49"/>
      <c r="BK1001" s="49"/>
      <c r="BL1001" s="49"/>
      <c r="BM1001" s="49"/>
      <c r="BN1001" s="49"/>
      <c r="BO1001" s="49"/>
    </row>
    <row r="1002" spans="20:67" x14ac:dyDescent="0.3">
      <c r="T1002" s="49"/>
      <c r="V1002" s="49"/>
      <c r="W1002" s="49"/>
      <c r="X1002" s="49"/>
      <c r="Y1002" s="49"/>
      <c r="AA1002" s="49"/>
      <c r="AB1002" s="49"/>
      <c r="AD1002" s="49"/>
      <c r="AE1002" s="49"/>
      <c r="AF1002" s="49"/>
      <c r="AH1002" s="49"/>
      <c r="AI1002" s="49"/>
      <c r="AK1002" s="49"/>
      <c r="AL1002" s="49"/>
      <c r="AM1002" s="49"/>
      <c r="AN1002" s="49"/>
      <c r="AO1002" s="49"/>
      <c r="AP1002" s="49"/>
      <c r="AQ1002" s="49"/>
      <c r="AR1002" s="49"/>
      <c r="AS1002" s="49"/>
      <c r="AT1002" s="49"/>
      <c r="AU1002" s="49"/>
      <c r="AV1002" s="49"/>
      <c r="AW1002" s="49"/>
      <c r="AX1002" s="49"/>
      <c r="AY1002" s="49"/>
      <c r="AZ1002" s="49"/>
      <c r="BA1002" s="49"/>
      <c r="BB1002" s="49"/>
      <c r="BC1002" s="49"/>
      <c r="BD1002" s="49"/>
      <c r="BE1002" s="49"/>
      <c r="BF1002" s="49"/>
      <c r="BG1002" s="49"/>
      <c r="BH1002" s="49"/>
      <c r="BI1002" s="49"/>
      <c r="BJ1002" s="49"/>
      <c r="BK1002" s="49"/>
      <c r="BL1002" s="49"/>
      <c r="BM1002" s="49"/>
      <c r="BN1002" s="49"/>
      <c r="BO1002" s="49"/>
    </row>
    <row r="1003" spans="20:67" x14ac:dyDescent="0.3">
      <c r="T1003" s="49"/>
      <c r="V1003" s="49"/>
      <c r="W1003" s="49"/>
      <c r="X1003" s="49"/>
      <c r="Y1003" s="49"/>
      <c r="AA1003" s="49"/>
      <c r="AB1003" s="49"/>
      <c r="AD1003" s="49"/>
      <c r="AE1003" s="49"/>
      <c r="AF1003" s="49"/>
      <c r="AH1003" s="49"/>
      <c r="AI1003" s="49"/>
      <c r="AK1003" s="49"/>
      <c r="AL1003" s="49"/>
      <c r="AM1003" s="49"/>
      <c r="AN1003" s="49"/>
      <c r="AO1003" s="49"/>
      <c r="AP1003" s="49"/>
      <c r="AQ1003" s="49"/>
      <c r="AR1003" s="49"/>
      <c r="AS1003" s="49"/>
      <c r="AT1003" s="49"/>
      <c r="AU1003" s="49"/>
      <c r="AV1003" s="49"/>
      <c r="AW1003" s="49"/>
      <c r="AX1003" s="49"/>
      <c r="AY1003" s="49"/>
      <c r="AZ1003" s="49"/>
      <c r="BA1003" s="49"/>
      <c r="BB1003" s="49"/>
      <c r="BC1003" s="49"/>
      <c r="BD1003" s="49"/>
      <c r="BE1003" s="49"/>
      <c r="BF1003" s="49"/>
      <c r="BG1003" s="49"/>
      <c r="BH1003" s="49"/>
      <c r="BI1003" s="49"/>
      <c r="BJ1003" s="49"/>
      <c r="BK1003" s="49"/>
      <c r="BL1003" s="49"/>
      <c r="BM1003" s="49"/>
      <c r="BN1003" s="49"/>
      <c r="BO1003" s="49"/>
    </row>
    <row r="1004" spans="20:67" x14ac:dyDescent="0.3">
      <c r="T1004" s="49"/>
      <c r="V1004" s="49"/>
      <c r="W1004" s="49"/>
      <c r="X1004" s="49"/>
      <c r="Y1004" s="49"/>
      <c r="AA1004" s="49"/>
      <c r="AB1004" s="49"/>
      <c r="AD1004" s="49"/>
      <c r="AE1004" s="49"/>
      <c r="AF1004" s="49"/>
      <c r="AH1004" s="49"/>
      <c r="AI1004" s="49"/>
      <c r="AK1004" s="49"/>
      <c r="AL1004" s="49"/>
      <c r="AM1004" s="49"/>
      <c r="AN1004" s="49"/>
      <c r="AO1004" s="49"/>
      <c r="AP1004" s="49"/>
      <c r="AQ1004" s="49"/>
      <c r="AR1004" s="49"/>
      <c r="AS1004" s="49"/>
      <c r="AT1004" s="49"/>
      <c r="AU1004" s="49"/>
      <c r="AV1004" s="49"/>
      <c r="AW1004" s="49"/>
      <c r="AX1004" s="49"/>
      <c r="AY1004" s="49"/>
      <c r="AZ1004" s="49"/>
      <c r="BA1004" s="49"/>
      <c r="BB1004" s="49"/>
      <c r="BC1004" s="49"/>
      <c r="BD1004" s="49"/>
      <c r="BE1004" s="49"/>
      <c r="BF1004" s="49"/>
      <c r="BG1004" s="49"/>
      <c r="BH1004" s="49"/>
      <c r="BI1004" s="49"/>
      <c r="BJ1004" s="49"/>
      <c r="BK1004" s="49"/>
      <c r="BL1004" s="49"/>
      <c r="BM1004" s="49"/>
      <c r="BN1004" s="49"/>
      <c r="BO1004" s="49"/>
    </row>
    <row r="1005" spans="20:67" x14ac:dyDescent="0.3">
      <c r="T1005" s="49"/>
      <c r="V1005" s="49"/>
      <c r="W1005" s="49"/>
      <c r="X1005" s="49"/>
      <c r="Y1005" s="49"/>
      <c r="AA1005" s="49"/>
      <c r="AB1005" s="49"/>
      <c r="AD1005" s="49"/>
      <c r="AE1005" s="49"/>
      <c r="AF1005" s="49"/>
      <c r="AH1005" s="49"/>
      <c r="AI1005" s="49"/>
      <c r="AK1005" s="49"/>
      <c r="AL1005" s="49"/>
      <c r="AM1005" s="49"/>
      <c r="AN1005" s="49"/>
      <c r="AO1005" s="49"/>
      <c r="AP1005" s="49"/>
      <c r="AQ1005" s="49"/>
      <c r="AR1005" s="49"/>
      <c r="AS1005" s="49"/>
      <c r="AT1005" s="49"/>
      <c r="AU1005" s="49"/>
      <c r="AV1005" s="49"/>
      <c r="AW1005" s="49"/>
      <c r="AX1005" s="49"/>
      <c r="AY1005" s="49"/>
      <c r="AZ1005" s="49"/>
      <c r="BA1005" s="49"/>
      <c r="BB1005" s="49"/>
      <c r="BC1005" s="49"/>
      <c r="BD1005" s="49"/>
      <c r="BE1005" s="49"/>
      <c r="BF1005" s="49"/>
      <c r="BG1005" s="49"/>
      <c r="BH1005" s="49"/>
      <c r="BI1005" s="49"/>
      <c r="BJ1005" s="49"/>
      <c r="BK1005" s="49"/>
      <c r="BL1005" s="49"/>
      <c r="BM1005" s="49"/>
      <c r="BN1005" s="49"/>
      <c r="BO1005" s="49"/>
    </row>
    <row r="1006" spans="20:67" x14ac:dyDescent="0.3">
      <c r="T1006" s="49"/>
      <c r="V1006" s="49"/>
      <c r="W1006" s="49"/>
      <c r="X1006" s="49"/>
      <c r="Y1006" s="49"/>
      <c r="AA1006" s="49"/>
      <c r="AB1006" s="49"/>
      <c r="AD1006" s="49"/>
      <c r="AE1006" s="49"/>
      <c r="AF1006" s="49"/>
      <c r="AH1006" s="49"/>
      <c r="AI1006" s="49"/>
      <c r="AK1006" s="49"/>
      <c r="AL1006" s="49"/>
      <c r="AM1006" s="49"/>
      <c r="AN1006" s="49"/>
      <c r="AO1006" s="49"/>
      <c r="AP1006" s="49"/>
      <c r="AQ1006" s="49"/>
      <c r="AR1006" s="49"/>
      <c r="AS1006" s="49"/>
      <c r="AT1006" s="49"/>
      <c r="AU1006" s="49"/>
      <c r="AV1006" s="49"/>
      <c r="AW1006" s="49"/>
      <c r="AX1006" s="49"/>
      <c r="AY1006" s="49"/>
      <c r="AZ1006" s="49"/>
      <c r="BA1006" s="49"/>
      <c r="BB1006" s="49"/>
      <c r="BC1006" s="49"/>
      <c r="BD1006" s="49"/>
      <c r="BE1006" s="49"/>
      <c r="BF1006" s="49"/>
      <c r="BG1006" s="49"/>
      <c r="BH1006" s="49"/>
      <c r="BI1006" s="49"/>
      <c r="BJ1006" s="49"/>
      <c r="BK1006" s="49"/>
      <c r="BL1006" s="49"/>
      <c r="BM1006" s="49"/>
      <c r="BN1006" s="49"/>
      <c r="BO1006" s="49"/>
    </row>
    <row r="1007" spans="20:67" x14ac:dyDescent="0.3">
      <c r="T1007" s="49"/>
      <c r="V1007" s="49"/>
      <c r="W1007" s="49"/>
      <c r="X1007" s="49"/>
      <c r="Y1007" s="49"/>
      <c r="AA1007" s="49"/>
      <c r="AB1007" s="49"/>
      <c r="AD1007" s="49"/>
      <c r="AE1007" s="49"/>
      <c r="AF1007" s="49"/>
      <c r="AH1007" s="49"/>
      <c r="AI1007" s="49"/>
      <c r="AK1007" s="49"/>
      <c r="AL1007" s="49"/>
      <c r="AM1007" s="49"/>
      <c r="AN1007" s="49"/>
      <c r="AO1007" s="49"/>
      <c r="AP1007" s="49"/>
      <c r="AQ1007" s="49"/>
      <c r="AR1007" s="49"/>
      <c r="AS1007" s="49"/>
      <c r="AT1007" s="49"/>
      <c r="AU1007" s="49"/>
      <c r="AV1007" s="49"/>
      <c r="AW1007" s="49"/>
      <c r="AX1007" s="49"/>
      <c r="AY1007" s="49"/>
      <c r="AZ1007" s="49"/>
      <c r="BA1007" s="49"/>
      <c r="BB1007" s="49"/>
      <c r="BC1007" s="49"/>
      <c r="BD1007" s="49"/>
      <c r="BE1007" s="49"/>
      <c r="BF1007" s="49"/>
      <c r="BG1007" s="49"/>
      <c r="BH1007" s="49"/>
      <c r="BI1007" s="49"/>
      <c r="BJ1007" s="49"/>
      <c r="BK1007" s="49"/>
      <c r="BL1007" s="49"/>
      <c r="BM1007" s="49"/>
      <c r="BN1007" s="49"/>
      <c r="BO1007" s="49"/>
    </row>
    <row r="1008" spans="20:67" x14ac:dyDescent="0.3">
      <c r="T1008" s="49"/>
      <c r="V1008" s="49"/>
      <c r="W1008" s="49"/>
      <c r="X1008" s="49"/>
      <c r="Y1008" s="49"/>
      <c r="AA1008" s="49"/>
      <c r="AB1008" s="49"/>
      <c r="AD1008" s="49"/>
      <c r="AE1008" s="49"/>
      <c r="AF1008" s="49"/>
      <c r="AH1008" s="49"/>
      <c r="AI1008" s="49"/>
      <c r="AK1008" s="49"/>
      <c r="AL1008" s="49"/>
      <c r="AM1008" s="49"/>
      <c r="AN1008" s="49"/>
      <c r="AO1008" s="49"/>
      <c r="AP1008" s="49"/>
      <c r="AQ1008" s="49"/>
      <c r="AR1008" s="49"/>
      <c r="AS1008" s="49"/>
      <c r="AT1008" s="49"/>
      <c r="AU1008" s="49"/>
      <c r="AV1008" s="49"/>
      <c r="AW1008" s="49"/>
      <c r="AX1008" s="49"/>
      <c r="AY1008" s="49"/>
      <c r="AZ1008" s="49"/>
      <c r="BA1008" s="49"/>
      <c r="BB1008" s="49"/>
      <c r="BC1008" s="49"/>
      <c r="BD1008" s="49"/>
      <c r="BE1008" s="49"/>
      <c r="BF1008" s="49"/>
      <c r="BG1008" s="49"/>
      <c r="BH1008" s="49"/>
      <c r="BI1008" s="49"/>
      <c r="BJ1008" s="49"/>
      <c r="BK1008" s="49"/>
      <c r="BL1008" s="49"/>
      <c r="BM1008" s="49"/>
      <c r="BN1008" s="49"/>
      <c r="BO1008" s="49"/>
    </row>
    <row r="1009" spans="20:67" x14ac:dyDescent="0.3">
      <c r="T1009" s="49"/>
      <c r="V1009" s="49"/>
      <c r="W1009" s="49"/>
      <c r="X1009" s="49"/>
      <c r="Y1009" s="49"/>
      <c r="AA1009" s="49"/>
      <c r="AB1009" s="49"/>
      <c r="AD1009" s="49"/>
      <c r="AE1009" s="49"/>
      <c r="AF1009" s="49"/>
      <c r="AH1009" s="49"/>
      <c r="AI1009" s="49"/>
      <c r="AK1009" s="49"/>
      <c r="AL1009" s="49"/>
      <c r="AM1009" s="49"/>
      <c r="AN1009" s="49"/>
      <c r="AO1009" s="49"/>
      <c r="AP1009" s="49"/>
      <c r="AQ1009" s="49"/>
      <c r="AR1009" s="49"/>
      <c r="AS1009" s="49"/>
      <c r="AT1009" s="49"/>
      <c r="AU1009" s="49"/>
      <c r="AV1009" s="49"/>
      <c r="AW1009" s="49"/>
      <c r="AX1009" s="49"/>
      <c r="AY1009" s="49"/>
      <c r="AZ1009" s="49"/>
      <c r="BA1009" s="49"/>
      <c r="BB1009" s="49"/>
      <c r="BC1009" s="49"/>
      <c r="BD1009" s="49"/>
      <c r="BE1009" s="49"/>
      <c r="BF1009" s="49"/>
      <c r="BG1009" s="49"/>
      <c r="BH1009" s="49"/>
      <c r="BI1009" s="49"/>
      <c r="BJ1009" s="49"/>
      <c r="BK1009" s="49"/>
      <c r="BL1009" s="49"/>
      <c r="BM1009" s="49"/>
      <c r="BN1009" s="49"/>
      <c r="BO1009" s="49"/>
    </row>
    <row r="1010" spans="20:67" x14ac:dyDescent="0.3">
      <c r="T1010" s="49"/>
      <c r="V1010" s="49"/>
      <c r="W1010" s="49"/>
      <c r="X1010" s="49"/>
      <c r="Y1010" s="49"/>
      <c r="AA1010" s="49"/>
      <c r="AB1010" s="49"/>
      <c r="AD1010" s="49"/>
      <c r="AE1010" s="49"/>
      <c r="AF1010" s="49"/>
      <c r="AH1010" s="49"/>
      <c r="AI1010" s="49"/>
      <c r="AK1010" s="49"/>
      <c r="AL1010" s="49"/>
      <c r="AM1010" s="49"/>
      <c r="AN1010" s="49"/>
      <c r="AO1010" s="49"/>
      <c r="AP1010" s="49"/>
      <c r="AQ1010" s="49"/>
      <c r="AR1010" s="49"/>
      <c r="AS1010" s="49"/>
      <c r="AT1010" s="49"/>
      <c r="AU1010" s="49"/>
      <c r="AV1010" s="49"/>
      <c r="AW1010" s="49"/>
      <c r="AX1010" s="49"/>
      <c r="AY1010" s="49"/>
      <c r="AZ1010" s="49"/>
      <c r="BA1010" s="49"/>
      <c r="BB1010" s="49"/>
      <c r="BC1010" s="49"/>
      <c r="BD1010" s="49"/>
      <c r="BE1010" s="49"/>
      <c r="BF1010" s="49"/>
      <c r="BG1010" s="49"/>
      <c r="BH1010" s="49"/>
      <c r="BI1010" s="49"/>
      <c r="BJ1010" s="49"/>
      <c r="BK1010" s="49"/>
      <c r="BL1010" s="49"/>
      <c r="BM1010" s="49"/>
      <c r="BN1010" s="49"/>
      <c r="BO1010" s="49"/>
    </row>
    <row r="1011" spans="20:67" x14ac:dyDescent="0.3">
      <c r="T1011" s="49"/>
      <c r="V1011" s="49"/>
      <c r="W1011" s="49"/>
      <c r="X1011" s="49"/>
      <c r="Y1011" s="49"/>
      <c r="AA1011" s="49"/>
      <c r="AB1011" s="49"/>
      <c r="AD1011" s="49"/>
      <c r="AE1011" s="49"/>
      <c r="AF1011" s="49"/>
      <c r="AH1011" s="49"/>
      <c r="AI1011" s="49"/>
      <c r="AK1011" s="49"/>
      <c r="AL1011" s="49"/>
      <c r="AM1011" s="49"/>
      <c r="AN1011" s="49"/>
      <c r="AO1011" s="49"/>
      <c r="AP1011" s="49"/>
      <c r="AQ1011" s="49"/>
      <c r="AR1011" s="49"/>
      <c r="AS1011" s="49"/>
      <c r="AT1011" s="49"/>
      <c r="AU1011" s="49"/>
      <c r="AV1011" s="49"/>
      <c r="AW1011" s="49"/>
      <c r="AX1011" s="49"/>
      <c r="AY1011" s="49"/>
      <c r="AZ1011" s="49"/>
      <c r="BA1011" s="49"/>
      <c r="BB1011" s="49"/>
      <c r="BC1011" s="49"/>
      <c r="BD1011" s="49"/>
      <c r="BE1011" s="49"/>
      <c r="BF1011" s="49"/>
      <c r="BG1011" s="49"/>
      <c r="BH1011" s="49"/>
      <c r="BI1011" s="49"/>
      <c r="BJ1011" s="49"/>
      <c r="BK1011" s="49"/>
      <c r="BL1011" s="49"/>
      <c r="BM1011" s="49"/>
      <c r="BN1011" s="49"/>
      <c r="BO1011" s="49"/>
    </row>
    <row r="1012" spans="20:67" x14ac:dyDescent="0.3">
      <c r="T1012" s="49"/>
      <c r="V1012" s="49"/>
      <c r="W1012" s="49"/>
      <c r="X1012" s="49"/>
      <c r="Y1012" s="49"/>
      <c r="AA1012" s="49"/>
      <c r="AB1012" s="49"/>
      <c r="AD1012" s="49"/>
      <c r="AE1012" s="49"/>
      <c r="AF1012" s="49"/>
      <c r="AH1012" s="49"/>
      <c r="AI1012" s="49"/>
      <c r="AK1012" s="49"/>
      <c r="AL1012" s="49"/>
      <c r="AM1012" s="49"/>
      <c r="AN1012" s="49"/>
      <c r="AO1012" s="49"/>
      <c r="AP1012" s="49"/>
      <c r="AQ1012" s="49"/>
      <c r="AR1012" s="49"/>
      <c r="AS1012" s="49"/>
      <c r="AT1012" s="49"/>
      <c r="AU1012" s="49"/>
      <c r="AV1012" s="49"/>
      <c r="AW1012" s="49"/>
      <c r="AX1012" s="49"/>
      <c r="AY1012" s="49"/>
      <c r="AZ1012" s="49"/>
      <c r="BA1012" s="49"/>
      <c r="BB1012" s="49"/>
      <c r="BC1012" s="49"/>
      <c r="BD1012" s="49"/>
      <c r="BE1012" s="49"/>
      <c r="BF1012" s="49"/>
      <c r="BG1012" s="49"/>
      <c r="BH1012" s="49"/>
      <c r="BI1012" s="49"/>
      <c r="BJ1012" s="49"/>
      <c r="BK1012" s="49"/>
      <c r="BL1012" s="49"/>
      <c r="BM1012" s="49"/>
      <c r="BN1012" s="49"/>
      <c r="BO1012" s="49"/>
    </row>
    <row r="1013" spans="20:67" x14ac:dyDescent="0.3">
      <c r="T1013" s="49"/>
      <c r="V1013" s="49"/>
      <c r="W1013" s="49"/>
      <c r="X1013" s="49"/>
      <c r="Y1013" s="49"/>
      <c r="AA1013" s="49"/>
      <c r="AB1013" s="49"/>
      <c r="AD1013" s="49"/>
      <c r="AE1013" s="49"/>
      <c r="AF1013" s="49"/>
      <c r="AH1013" s="49"/>
      <c r="AI1013" s="49"/>
      <c r="AK1013" s="49"/>
      <c r="AL1013" s="49"/>
      <c r="AM1013" s="49"/>
      <c r="AN1013" s="49"/>
      <c r="AO1013" s="49"/>
      <c r="AP1013" s="49"/>
      <c r="AQ1013" s="49"/>
      <c r="AR1013" s="49"/>
      <c r="AS1013" s="49"/>
      <c r="AT1013" s="49"/>
      <c r="AU1013" s="49"/>
      <c r="AV1013" s="49"/>
      <c r="AW1013" s="49"/>
      <c r="AX1013" s="49"/>
      <c r="AY1013" s="49"/>
      <c r="AZ1013" s="49"/>
      <c r="BA1013" s="49"/>
      <c r="BB1013" s="49"/>
      <c r="BC1013" s="49"/>
      <c r="BD1013" s="49"/>
      <c r="BE1013" s="49"/>
      <c r="BF1013" s="49"/>
      <c r="BG1013" s="49"/>
      <c r="BH1013" s="49"/>
      <c r="BI1013" s="49"/>
      <c r="BJ1013" s="49"/>
      <c r="BK1013" s="49"/>
      <c r="BL1013" s="49"/>
      <c r="BM1013" s="49"/>
      <c r="BN1013" s="49"/>
      <c r="BO1013" s="49"/>
    </row>
    <row r="1014" spans="20:67" x14ac:dyDescent="0.3">
      <c r="T1014" s="49"/>
      <c r="V1014" s="49"/>
      <c r="W1014" s="49"/>
      <c r="X1014" s="49"/>
      <c r="Y1014" s="49"/>
      <c r="AA1014" s="49"/>
      <c r="AB1014" s="49"/>
      <c r="AD1014" s="49"/>
      <c r="AE1014" s="49"/>
      <c r="AF1014" s="49"/>
      <c r="AH1014" s="49"/>
      <c r="AI1014" s="49"/>
      <c r="AK1014" s="49"/>
      <c r="AL1014" s="49"/>
      <c r="AM1014" s="49"/>
      <c r="AN1014" s="49"/>
      <c r="AO1014" s="49"/>
      <c r="AP1014" s="49"/>
      <c r="AQ1014" s="49"/>
      <c r="AR1014" s="49"/>
      <c r="AS1014" s="49"/>
      <c r="AT1014" s="49"/>
      <c r="AU1014" s="49"/>
      <c r="AV1014" s="49"/>
      <c r="AW1014" s="49"/>
      <c r="AX1014" s="49"/>
      <c r="AY1014" s="49"/>
      <c r="AZ1014" s="49"/>
      <c r="BA1014" s="49"/>
      <c r="BB1014" s="49"/>
      <c r="BC1014" s="49"/>
      <c r="BD1014" s="49"/>
      <c r="BE1014" s="49"/>
      <c r="BF1014" s="49"/>
      <c r="BG1014" s="49"/>
      <c r="BH1014" s="49"/>
      <c r="BI1014" s="49"/>
      <c r="BJ1014" s="49"/>
      <c r="BK1014" s="49"/>
      <c r="BL1014" s="49"/>
      <c r="BM1014" s="49"/>
      <c r="BN1014" s="49"/>
      <c r="BO1014" s="49"/>
    </row>
    <row r="1015" spans="20:67" x14ac:dyDescent="0.3">
      <c r="T1015" s="49"/>
      <c r="V1015" s="49"/>
      <c r="W1015" s="49"/>
      <c r="X1015" s="49"/>
      <c r="Y1015" s="49"/>
      <c r="AA1015" s="49"/>
      <c r="AB1015" s="49"/>
      <c r="AD1015" s="49"/>
      <c r="AE1015" s="49"/>
      <c r="AF1015" s="49"/>
      <c r="AH1015" s="49"/>
      <c r="AI1015" s="49"/>
      <c r="AK1015" s="49"/>
      <c r="AL1015" s="49"/>
      <c r="AM1015" s="49"/>
      <c r="AN1015" s="49"/>
      <c r="AO1015" s="49"/>
      <c r="AP1015" s="49"/>
      <c r="AQ1015" s="49"/>
      <c r="AR1015" s="49"/>
      <c r="AS1015" s="49"/>
      <c r="AT1015" s="49"/>
      <c r="AU1015" s="49"/>
      <c r="AV1015" s="49"/>
      <c r="AW1015" s="49"/>
      <c r="AX1015" s="49"/>
      <c r="AY1015" s="49"/>
      <c r="AZ1015" s="49"/>
      <c r="BA1015" s="49"/>
      <c r="BB1015" s="49"/>
      <c r="BC1015" s="49"/>
      <c r="BD1015" s="49"/>
      <c r="BE1015" s="49"/>
      <c r="BF1015" s="49"/>
      <c r="BG1015" s="49"/>
      <c r="BH1015" s="49"/>
      <c r="BI1015" s="49"/>
      <c r="BJ1015" s="49"/>
      <c r="BK1015" s="49"/>
      <c r="BL1015" s="49"/>
      <c r="BM1015" s="49"/>
      <c r="BN1015" s="49"/>
      <c r="BO1015" s="49"/>
    </row>
    <row r="1016" spans="20:67" x14ac:dyDescent="0.3">
      <c r="T1016" s="49"/>
      <c r="V1016" s="49"/>
      <c r="W1016" s="49"/>
      <c r="X1016" s="49"/>
      <c r="Y1016" s="49"/>
      <c r="AA1016" s="49"/>
      <c r="AB1016" s="49"/>
      <c r="AD1016" s="49"/>
      <c r="AE1016" s="49"/>
      <c r="AF1016" s="49"/>
      <c r="AH1016" s="49"/>
      <c r="AI1016" s="49"/>
      <c r="AK1016" s="49"/>
      <c r="AL1016" s="49"/>
      <c r="AM1016" s="49"/>
      <c r="AN1016" s="49"/>
      <c r="AO1016" s="49"/>
      <c r="AP1016" s="49"/>
      <c r="AQ1016" s="49"/>
      <c r="AR1016" s="49"/>
      <c r="AS1016" s="49"/>
      <c r="AT1016" s="49"/>
      <c r="AU1016" s="49"/>
      <c r="AV1016" s="49"/>
      <c r="AW1016" s="49"/>
      <c r="AX1016" s="49"/>
      <c r="AY1016" s="49"/>
      <c r="AZ1016" s="49"/>
      <c r="BA1016" s="49"/>
      <c r="BB1016" s="49"/>
      <c r="BC1016" s="49"/>
      <c r="BD1016" s="49"/>
      <c r="BE1016" s="49"/>
      <c r="BF1016" s="49"/>
      <c r="BG1016" s="49"/>
      <c r="BH1016" s="49"/>
      <c r="BI1016" s="49"/>
      <c r="BJ1016" s="49"/>
      <c r="BK1016" s="49"/>
      <c r="BL1016" s="49"/>
      <c r="BM1016" s="49"/>
      <c r="BN1016" s="49"/>
      <c r="BO1016" s="49"/>
    </row>
    <row r="1017" spans="20:67" x14ac:dyDescent="0.3">
      <c r="T1017" s="49"/>
      <c r="V1017" s="49"/>
      <c r="W1017" s="49"/>
      <c r="X1017" s="49"/>
      <c r="Y1017" s="49"/>
      <c r="AA1017" s="49"/>
      <c r="AB1017" s="49"/>
      <c r="AD1017" s="49"/>
      <c r="AE1017" s="49"/>
      <c r="AF1017" s="49"/>
      <c r="AH1017" s="49"/>
      <c r="AI1017" s="49"/>
      <c r="AK1017" s="49"/>
      <c r="AL1017" s="49"/>
      <c r="AM1017" s="49"/>
      <c r="AN1017" s="49"/>
      <c r="AO1017" s="49"/>
      <c r="AP1017" s="49"/>
      <c r="AQ1017" s="49"/>
      <c r="AR1017" s="49"/>
      <c r="AS1017" s="49"/>
      <c r="AT1017" s="49"/>
      <c r="AU1017" s="49"/>
      <c r="AV1017" s="49"/>
      <c r="AW1017" s="49"/>
      <c r="AX1017" s="49"/>
      <c r="AY1017" s="49"/>
      <c r="AZ1017" s="49"/>
      <c r="BA1017" s="49"/>
      <c r="BB1017" s="49"/>
      <c r="BC1017" s="49"/>
      <c r="BD1017" s="49"/>
      <c r="BE1017" s="49"/>
      <c r="BF1017" s="49"/>
      <c r="BG1017" s="49"/>
      <c r="BH1017" s="49"/>
      <c r="BI1017" s="49"/>
      <c r="BJ1017" s="49"/>
      <c r="BK1017" s="49"/>
      <c r="BL1017" s="49"/>
      <c r="BM1017" s="49"/>
      <c r="BN1017" s="49"/>
      <c r="BO1017" s="49"/>
    </row>
    <row r="1018" spans="20:67" x14ac:dyDescent="0.3">
      <c r="T1018" s="49"/>
      <c r="V1018" s="49"/>
      <c r="W1018" s="49"/>
      <c r="X1018" s="49"/>
      <c r="Y1018" s="49"/>
      <c r="AA1018" s="49"/>
      <c r="AB1018" s="49"/>
      <c r="AD1018" s="49"/>
      <c r="AE1018" s="49"/>
      <c r="AF1018" s="49"/>
      <c r="AH1018" s="49"/>
      <c r="AI1018" s="49"/>
      <c r="AK1018" s="49"/>
      <c r="AL1018" s="49"/>
      <c r="AM1018" s="49"/>
      <c r="AN1018" s="49"/>
      <c r="AO1018" s="49"/>
      <c r="AP1018" s="49"/>
      <c r="AQ1018" s="49"/>
      <c r="AR1018" s="49"/>
      <c r="AS1018" s="49"/>
      <c r="AT1018" s="49"/>
      <c r="AU1018" s="49"/>
      <c r="AV1018" s="49"/>
      <c r="AW1018" s="49"/>
      <c r="AX1018" s="49"/>
      <c r="AY1018" s="49"/>
      <c r="AZ1018" s="49"/>
      <c r="BA1018" s="49"/>
      <c r="BB1018" s="49"/>
      <c r="BC1018" s="49"/>
      <c r="BD1018" s="49"/>
      <c r="BE1018" s="49"/>
      <c r="BF1018" s="49"/>
      <c r="BG1018" s="49"/>
      <c r="BH1018" s="49"/>
      <c r="BI1018" s="49"/>
      <c r="BJ1018" s="49"/>
      <c r="BK1018" s="49"/>
      <c r="BL1018" s="49"/>
      <c r="BM1018" s="49"/>
      <c r="BN1018" s="49"/>
      <c r="BO1018" s="49"/>
    </row>
    <row r="1019" spans="20:67" x14ac:dyDescent="0.3">
      <c r="T1019" s="49"/>
      <c r="V1019" s="49"/>
      <c r="W1019" s="49"/>
      <c r="X1019" s="49"/>
      <c r="Y1019" s="49"/>
      <c r="AA1019" s="49"/>
      <c r="AB1019" s="49"/>
      <c r="AD1019" s="49"/>
      <c r="AE1019" s="49"/>
      <c r="AF1019" s="49"/>
      <c r="AH1019" s="49"/>
      <c r="AI1019" s="49"/>
      <c r="AK1019" s="49"/>
      <c r="AL1019" s="49"/>
      <c r="AM1019" s="49"/>
      <c r="AN1019" s="49"/>
      <c r="AO1019" s="49"/>
      <c r="AP1019" s="49"/>
      <c r="AQ1019" s="49"/>
      <c r="AR1019" s="49"/>
      <c r="AS1019" s="49"/>
      <c r="AT1019" s="49"/>
      <c r="AU1019" s="49"/>
      <c r="AV1019" s="49"/>
      <c r="AW1019" s="49"/>
      <c r="AX1019" s="49"/>
      <c r="AY1019" s="49"/>
      <c r="AZ1019" s="49"/>
      <c r="BA1019" s="49"/>
      <c r="BB1019" s="49"/>
      <c r="BC1019" s="49"/>
      <c r="BD1019" s="49"/>
      <c r="BE1019" s="49"/>
      <c r="BF1019" s="49"/>
      <c r="BG1019" s="49"/>
      <c r="BH1019" s="49"/>
      <c r="BI1019" s="49"/>
      <c r="BJ1019" s="49"/>
      <c r="BK1019" s="49"/>
      <c r="BL1019" s="49"/>
      <c r="BM1019" s="49"/>
      <c r="BN1019" s="49"/>
      <c r="BO1019" s="49"/>
    </row>
    <row r="1020" spans="20:67" x14ac:dyDescent="0.3">
      <c r="T1020" s="49"/>
      <c r="V1020" s="49"/>
      <c r="W1020" s="49"/>
      <c r="X1020" s="49"/>
      <c r="Y1020" s="49"/>
      <c r="AA1020" s="49"/>
      <c r="AB1020" s="49"/>
      <c r="AD1020" s="49"/>
      <c r="AE1020" s="49"/>
      <c r="AF1020" s="49"/>
      <c r="AH1020" s="49"/>
      <c r="AI1020" s="49"/>
      <c r="AK1020" s="49"/>
      <c r="AL1020" s="49"/>
      <c r="AM1020" s="49"/>
      <c r="AN1020" s="49"/>
      <c r="AO1020" s="49"/>
      <c r="AP1020" s="49"/>
      <c r="AQ1020" s="49"/>
      <c r="AR1020" s="49"/>
      <c r="AS1020" s="49"/>
      <c r="AT1020" s="49"/>
      <c r="AU1020" s="49"/>
      <c r="AV1020" s="49"/>
      <c r="AW1020" s="49"/>
      <c r="AX1020" s="49"/>
      <c r="AY1020" s="49"/>
      <c r="AZ1020" s="49"/>
      <c r="BA1020" s="49"/>
      <c r="BB1020" s="49"/>
      <c r="BC1020" s="49"/>
      <c r="BD1020" s="49"/>
      <c r="BE1020" s="49"/>
      <c r="BF1020" s="49"/>
      <c r="BG1020" s="49"/>
      <c r="BH1020" s="49"/>
      <c r="BI1020" s="49"/>
      <c r="BJ1020" s="49"/>
      <c r="BK1020" s="49"/>
      <c r="BL1020" s="49"/>
      <c r="BM1020" s="49"/>
      <c r="BN1020" s="49"/>
      <c r="BO1020" s="49"/>
    </row>
    <row r="1021" spans="20:67" x14ac:dyDescent="0.3">
      <c r="T1021" s="49"/>
      <c r="V1021" s="49"/>
      <c r="W1021" s="49"/>
      <c r="X1021" s="49"/>
      <c r="Y1021" s="49"/>
      <c r="AA1021" s="49"/>
      <c r="AB1021" s="49"/>
      <c r="AD1021" s="49"/>
      <c r="AE1021" s="49"/>
      <c r="AF1021" s="49"/>
      <c r="AH1021" s="49"/>
      <c r="AI1021" s="49"/>
      <c r="AK1021" s="49"/>
      <c r="AL1021" s="49"/>
      <c r="AM1021" s="49"/>
      <c r="AN1021" s="49"/>
      <c r="AO1021" s="49"/>
      <c r="AP1021" s="49"/>
      <c r="AQ1021" s="49"/>
      <c r="AR1021" s="49"/>
      <c r="AS1021" s="49"/>
      <c r="AT1021" s="49"/>
      <c r="AU1021" s="49"/>
      <c r="AV1021" s="49"/>
      <c r="AW1021" s="49"/>
      <c r="AX1021" s="49"/>
      <c r="AY1021" s="49"/>
      <c r="AZ1021" s="49"/>
      <c r="BA1021" s="49"/>
      <c r="BB1021" s="49"/>
      <c r="BC1021" s="49"/>
      <c r="BD1021" s="49"/>
      <c r="BE1021" s="49"/>
      <c r="BF1021" s="49"/>
      <c r="BG1021" s="49"/>
      <c r="BH1021" s="49"/>
      <c r="BI1021" s="49"/>
      <c r="BJ1021" s="49"/>
      <c r="BK1021" s="49"/>
      <c r="BL1021" s="49"/>
      <c r="BM1021" s="49"/>
      <c r="BN1021" s="49"/>
      <c r="BO1021" s="49"/>
    </row>
    <row r="1022" spans="20:67" x14ac:dyDescent="0.3">
      <c r="T1022" s="49"/>
      <c r="V1022" s="49"/>
      <c r="W1022" s="49"/>
      <c r="X1022" s="49"/>
      <c r="Y1022" s="49"/>
      <c r="AA1022" s="49"/>
      <c r="AB1022" s="49"/>
      <c r="AD1022" s="49"/>
      <c r="AE1022" s="49"/>
      <c r="AF1022" s="49"/>
      <c r="AH1022" s="49"/>
      <c r="AI1022" s="49"/>
      <c r="AK1022" s="49"/>
      <c r="AL1022" s="49"/>
      <c r="AM1022" s="49"/>
      <c r="AN1022" s="49"/>
      <c r="AO1022" s="49"/>
      <c r="AP1022" s="49"/>
      <c r="AQ1022" s="49"/>
      <c r="AR1022" s="49"/>
      <c r="AS1022" s="49"/>
      <c r="AT1022" s="49"/>
      <c r="AU1022" s="49"/>
      <c r="AV1022" s="49"/>
      <c r="AW1022" s="49"/>
      <c r="AX1022" s="49"/>
      <c r="AY1022" s="49"/>
      <c r="AZ1022" s="49"/>
      <c r="BA1022" s="49"/>
      <c r="BB1022" s="49"/>
      <c r="BC1022" s="49"/>
      <c r="BD1022" s="49"/>
      <c r="BE1022" s="49"/>
      <c r="BF1022" s="49"/>
      <c r="BG1022" s="49"/>
      <c r="BH1022" s="49"/>
      <c r="BI1022" s="49"/>
      <c r="BJ1022" s="49"/>
      <c r="BK1022" s="49"/>
      <c r="BL1022" s="49"/>
      <c r="BM1022" s="49"/>
      <c r="BN1022" s="49"/>
      <c r="BO1022" s="49"/>
    </row>
    <row r="1023" spans="20:67" x14ac:dyDescent="0.3">
      <c r="T1023" s="49"/>
      <c r="V1023" s="49"/>
      <c r="W1023" s="49"/>
      <c r="X1023" s="49"/>
      <c r="Y1023" s="49"/>
      <c r="AA1023" s="49"/>
      <c r="AB1023" s="49"/>
      <c r="AD1023" s="49"/>
      <c r="AE1023" s="49"/>
      <c r="AF1023" s="49"/>
      <c r="AH1023" s="49"/>
      <c r="AI1023" s="49"/>
      <c r="AK1023" s="49"/>
      <c r="AL1023" s="49"/>
      <c r="AM1023" s="49"/>
      <c r="AN1023" s="49"/>
      <c r="AO1023" s="49"/>
      <c r="AP1023" s="49"/>
      <c r="AQ1023" s="49"/>
      <c r="AR1023" s="49"/>
      <c r="AS1023" s="49"/>
      <c r="AT1023" s="49"/>
      <c r="AU1023" s="49"/>
      <c r="AV1023" s="49"/>
      <c r="AW1023" s="49"/>
      <c r="AX1023" s="49"/>
      <c r="AY1023" s="49"/>
      <c r="AZ1023" s="49"/>
      <c r="BA1023" s="49"/>
      <c r="BB1023" s="49"/>
      <c r="BC1023" s="49"/>
      <c r="BD1023" s="49"/>
      <c r="BE1023" s="49"/>
      <c r="BF1023" s="49"/>
      <c r="BG1023" s="49"/>
      <c r="BH1023" s="49"/>
      <c r="BI1023" s="49"/>
      <c r="BJ1023" s="49"/>
      <c r="BK1023" s="49"/>
      <c r="BL1023" s="49"/>
      <c r="BM1023" s="49"/>
      <c r="BN1023" s="49"/>
      <c r="BO1023" s="49"/>
    </row>
    <row r="1024" spans="20:67" x14ac:dyDescent="0.3">
      <c r="T1024" s="49"/>
      <c r="V1024" s="49"/>
      <c r="W1024" s="49"/>
      <c r="X1024" s="49"/>
      <c r="Y1024" s="49"/>
      <c r="AA1024" s="49"/>
      <c r="AB1024" s="49"/>
      <c r="AD1024" s="49"/>
      <c r="AE1024" s="49"/>
      <c r="AF1024" s="49"/>
      <c r="AH1024" s="49"/>
      <c r="AI1024" s="49"/>
      <c r="AK1024" s="49"/>
      <c r="AL1024" s="49"/>
      <c r="AM1024" s="49"/>
      <c r="AN1024" s="49"/>
      <c r="AO1024" s="49"/>
      <c r="AP1024" s="49"/>
      <c r="AQ1024" s="49"/>
      <c r="AR1024" s="49"/>
      <c r="AS1024" s="49"/>
      <c r="AT1024" s="49"/>
      <c r="AU1024" s="49"/>
      <c r="AV1024" s="49"/>
      <c r="AW1024" s="49"/>
      <c r="AX1024" s="49"/>
      <c r="AY1024" s="49"/>
      <c r="AZ1024" s="49"/>
      <c r="BA1024" s="49"/>
      <c r="BB1024" s="49"/>
      <c r="BC1024" s="49"/>
      <c r="BD1024" s="49"/>
      <c r="BE1024" s="49"/>
      <c r="BF1024" s="49"/>
      <c r="BG1024" s="49"/>
      <c r="BH1024" s="49"/>
      <c r="BI1024" s="49"/>
      <c r="BJ1024" s="49"/>
      <c r="BK1024" s="49"/>
      <c r="BL1024" s="49"/>
      <c r="BM1024" s="49"/>
      <c r="BN1024" s="49"/>
      <c r="BO1024" s="49"/>
    </row>
    <row r="1025" spans="20:67" x14ac:dyDescent="0.3">
      <c r="T1025" s="49"/>
      <c r="V1025" s="49"/>
      <c r="W1025" s="49"/>
      <c r="X1025" s="49"/>
      <c r="Y1025" s="49"/>
      <c r="AA1025" s="49"/>
      <c r="AB1025" s="49"/>
      <c r="AD1025" s="49"/>
      <c r="AE1025" s="49"/>
      <c r="AF1025" s="49"/>
      <c r="AH1025" s="49"/>
      <c r="AI1025" s="49"/>
      <c r="AK1025" s="49"/>
      <c r="AL1025" s="49"/>
      <c r="AM1025" s="49"/>
      <c r="AN1025" s="49"/>
      <c r="AO1025" s="49"/>
      <c r="AP1025" s="49"/>
      <c r="AQ1025" s="49"/>
      <c r="AR1025" s="49"/>
      <c r="AS1025" s="49"/>
      <c r="AT1025" s="49"/>
      <c r="AU1025" s="49"/>
      <c r="AV1025" s="49"/>
      <c r="AW1025" s="49"/>
      <c r="AX1025" s="49"/>
      <c r="AY1025" s="49"/>
      <c r="AZ1025" s="49"/>
      <c r="BA1025" s="49"/>
      <c r="BB1025" s="49"/>
      <c r="BC1025" s="49"/>
      <c r="BD1025" s="49"/>
      <c r="BE1025" s="49"/>
      <c r="BF1025" s="49"/>
      <c r="BG1025" s="49"/>
      <c r="BH1025" s="49"/>
      <c r="BI1025" s="49"/>
      <c r="BJ1025" s="49"/>
      <c r="BK1025" s="49"/>
      <c r="BL1025" s="49"/>
      <c r="BM1025" s="49"/>
      <c r="BN1025" s="49"/>
      <c r="BO1025" s="49"/>
    </row>
    <row r="1026" spans="20:67" x14ac:dyDescent="0.3">
      <c r="T1026" s="49"/>
      <c r="V1026" s="49"/>
      <c r="W1026" s="49"/>
      <c r="X1026" s="49"/>
      <c r="Y1026" s="49"/>
      <c r="AA1026" s="49"/>
      <c r="AB1026" s="49"/>
      <c r="AD1026" s="49"/>
      <c r="AE1026" s="49"/>
      <c r="AF1026" s="49"/>
      <c r="AH1026" s="49"/>
      <c r="AI1026" s="49"/>
      <c r="AK1026" s="49"/>
      <c r="AL1026" s="49"/>
      <c r="AM1026" s="49"/>
      <c r="AN1026" s="49"/>
      <c r="AO1026" s="49"/>
      <c r="AP1026" s="49"/>
      <c r="AQ1026" s="49"/>
      <c r="AR1026" s="49"/>
      <c r="AS1026" s="49"/>
      <c r="AT1026" s="49"/>
      <c r="AU1026" s="49"/>
      <c r="AV1026" s="49"/>
      <c r="AW1026" s="49"/>
      <c r="AX1026" s="49"/>
      <c r="AY1026" s="49"/>
      <c r="AZ1026" s="49"/>
      <c r="BA1026" s="49"/>
      <c r="BB1026" s="49"/>
      <c r="BC1026" s="49"/>
      <c r="BD1026" s="49"/>
      <c r="BE1026" s="49"/>
      <c r="BF1026" s="49"/>
      <c r="BG1026" s="49"/>
      <c r="BH1026" s="49"/>
      <c r="BI1026" s="49"/>
      <c r="BJ1026" s="49"/>
      <c r="BK1026" s="49"/>
      <c r="BL1026" s="49"/>
      <c r="BM1026" s="49"/>
      <c r="BN1026" s="49"/>
      <c r="BO1026" s="49"/>
    </row>
    <row r="1027" spans="20:67" x14ac:dyDescent="0.3">
      <c r="T1027" s="49"/>
      <c r="V1027" s="49"/>
      <c r="W1027" s="49"/>
      <c r="X1027" s="49"/>
      <c r="Y1027" s="49"/>
      <c r="AA1027" s="49"/>
      <c r="AB1027" s="49"/>
      <c r="AD1027" s="49"/>
      <c r="AE1027" s="49"/>
      <c r="AF1027" s="49"/>
      <c r="AH1027" s="49"/>
      <c r="AI1027" s="49"/>
      <c r="AK1027" s="49"/>
      <c r="AL1027" s="49"/>
      <c r="AM1027" s="49"/>
      <c r="AN1027" s="49"/>
      <c r="AO1027" s="49"/>
      <c r="AP1027" s="49"/>
      <c r="AQ1027" s="49"/>
      <c r="AR1027" s="49"/>
      <c r="AS1027" s="49"/>
      <c r="AT1027" s="49"/>
      <c r="AU1027" s="49"/>
      <c r="AV1027" s="49"/>
      <c r="AW1027" s="49"/>
      <c r="AX1027" s="49"/>
      <c r="AY1027" s="49"/>
      <c r="AZ1027" s="49"/>
      <c r="BA1027" s="49"/>
      <c r="BB1027" s="49"/>
      <c r="BC1027" s="49"/>
      <c r="BD1027" s="49"/>
      <c r="BE1027" s="49"/>
      <c r="BF1027" s="49"/>
      <c r="BG1027" s="49"/>
      <c r="BH1027" s="49"/>
      <c r="BI1027" s="49"/>
      <c r="BJ1027" s="49"/>
      <c r="BK1027" s="49"/>
      <c r="BL1027" s="49"/>
      <c r="BM1027" s="49"/>
      <c r="BN1027" s="49"/>
      <c r="BO1027" s="49"/>
    </row>
    <row r="1028" spans="20:67" x14ac:dyDescent="0.3">
      <c r="T1028" s="49"/>
      <c r="V1028" s="49"/>
      <c r="W1028" s="49"/>
      <c r="X1028" s="49"/>
      <c r="Y1028" s="49"/>
      <c r="AA1028" s="49"/>
      <c r="AB1028" s="49"/>
      <c r="AD1028" s="49"/>
      <c r="AE1028" s="49"/>
      <c r="AF1028" s="49"/>
      <c r="AH1028" s="49"/>
      <c r="AI1028" s="49"/>
      <c r="AK1028" s="49"/>
      <c r="AL1028" s="49"/>
      <c r="AM1028" s="49"/>
      <c r="AN1028" s="49"/>
      <c r="AO1028" s="49"/>
      <c r="AP1028" s="49"/>
      <c r="AQ1028" s="49"/>
      <c r="AR1028" s="49"/>
      <c r="AS1028" s="49"/>
      <c r="AT1028" s="49"/>
      <c r="AU1028" s="49"/>
      <c r="AV1028" s="49"/>
      <c r="AW1028" s="49"/>
      <c r="AX1028" s="49"/>
      <c r="AY1028" s="49"/>
      <c r="AZ1028" s="49"/>
      <c r="BA1028" s="49"/>
      <c r="BB1028" s="49"/>
      <c r="BC1028" s="49"/>
      <c r="BD1028" s="49"/>
      <c r="BE1028" s="49"/>
      <c r="BF1028" s="49"/>
      <c r="BG1028" s="49"/>
      <c r="BH1028" s="49"/>
      <c r="BI1028" s="49"/>
      <c r="BJ1028" s="49"/>
      <c r="BK1028" s="49"/>
      <c r="BL1028" s="49"/>
      <c r="BM1028" s="49"/>
      <c r="BN1028" s="49"/>
      <c r="BO1028" s="49"/>
    </row>
    <row r="1029" spans="20:67" x14ac:dyDescent="0.3">
      <c r="T1029" s="49"/>
      <c r="V1029" s="49"/>
      <c r="W1029" s="49"/>
      <c r="X1029" s="49"/>
      <c r="Y1029" s="49"/>
      <c r="AA1029" s="49"/>
      <c r="AB1029" s="49"/>
      <c r="AD1029" s="49"/>
      <c r="AE1029" s="49"/>
      <c r="AF1029" s="49"/>
      <c r="AH1029" s="49"/>
      <c r="AI1029" s="49"/>
      <c r="AK1029" s="49"/>
      <c r="AL1029" s="49"/>
      <c r="AM1029" s="49"/>
      <c r="AN1029" s="49"/>
      <c r="AO1029" s="49"/>
      <c r="AP1029" s="49"/>
      <c r="AQ1029" s="49"/>
      <c r="AR1029" s="49"/>
      <c r="AS1029" s="49"/>
      <c r="AT1029" s="49"/>
      <c r="AU1029" s="49"/>
      <c r="AV1029" s="49"/>
      <c r="AW1029" s="49"/>
      <c r="AX1029" s="49"/>
      <c r="AY1029" s="49"/>
      <c r="AZ1029" s="49"/>
      <c r="BA1029" s="49"/>
      <c r="BB1029" s="49"/>
      <c r="BC1029" s="49"/>
      <c r="BD1029" s="49"/>
      <c r="BE1029" s="49"/>
      <c r="BF1029" s="49"/>
      <c r="BG1029" s="49"/>
      <c r="BH1029" s="49"/>
      <c r="BI1029" s="49"/>
      <c r="BJ1029" s="49"/>
      <c r="BK1029" s="49"/>
      <c r="BL1029" s="49"/>
      <c r="BM1029" s="49"/>
      <c r="BN1029" s="49"/>
      <c r="BO1029" s="49"/>
    </row>
    <row r="1030" spans="20:67" x14ac:dyDescent="0.3">
      <c r="T1030" s="49"/>
      <c r="V1030" s="49"/>
      <c r="W1030" s="49"/>
      <c r="X1030" s="49"/>
      <c r="Y1030" s="49"/>
      <c r="AA1030" s="49"/>
      <c r="AB1030" s="49"/>
      <c r="AD1030" s="49"/>
      <c r="AE1030" s="49"/>
      <c r="AF1030" s="49"/>
      <c r="AH1030" s="49"/>
      <c r="AI1030" s="49"/>
      <c r="AK1030" s="49"/>
      <c r="AL1030" s="49"/>
      <c r="AM1030" s="49"/>
      <c r="AN1030" s="49"/>
      <c r="AO1030" s="49"/>
      <c r="AP1030" s="49"/>
      <c r="AQ1030" s="49"/>
      <c r="AR1030" s="49"/>
      <c r="AS1030" s="49"/>
      <c r="AT1030" s="49"/>
      <c r="AU1030" s="49"/>
      <c r="AV1030" s="49"/>
      <c r="AW1030" s="49"/>
      <c r="AX1030" s="49"/>
      <c r="AY1030" s="49"/>
      <c r="AZ1030" s="49"/>
      <c r="BA1030" s="49"/>
      <c r="BB1030" s="49"/>
      <c r="BC1030" s="49"/>
      <c r="BD1030" s="49"/>
      <c r="BE1030" s="49"/>
      <c r="BF1030" s="49"/>
      <c r="BG1030" s="49"/>
      <c r="BH1030" s="49"/>
      <c r="BI1030" s="49"/>
      <c r="BJ1030" s="49"/>
      <c r="BK1030" s="49"/>
      <c r="BL1030" s="49"/>
      <c r="BM1030" s="49"/>
      <c r="BN1030" s="49"/>
      <c r="BO1030" s="49"/>
    </row>
    <row r="1031" spans="20:67" x14ac:dyDescent="0.3">
      <c r="T1031" s="49"/>
      <c r="V1031" s="49"/>
      <c r="W1031" s="49"/>
      <c r="X1031" s="49"/>
      <c r="Y1031" s="49"/>
      <c r="AA1031" s="49"/>
      <c r="AB1031" s="49"/>
      <c r="AD1031" s="49"/>
      <c r="AE1031" s="49"/>
      <c r="AF1031" s="49"/>
      <c r="AH1031" s="49"/>
      <c r="AI1031" s="49"/>
      <c r="AK1031" s="49"/>
      <c r="AL1031" s="49"/>
      <c r="AM1031" s="49"/>
      <c r="AN1031" s="49"/>
      <c r="AO1031" s="49"/>
      <c r="AP1031" s="49"/>
      <c r="AQ1031" s="49"/>
      <c r="AR1031" s="49"/>
      <c r="AS1031" s="49"/>
      <c r="AT1031" s="49"/>
      <c r="AU1031" s="49"/>
      <c r="AV1031" s="49"/>
      <c r="AW1031" s="49"/>
      <c r="AX1031" s="49"/>
      <c r="AY1031" s="49"/>
      <c r="AZ1031" s="49"/>
      <c r="BA1031" s="49"/>
      <c r="BB1031" s="49"/>
      <c r="BC1031" s="49"/>
      <c r="BD1031" s="49"/>
      <c r="BE1031" s="49"/>
      <c r="BF1031" s="49"/>
      <c r="BG1031" s="49"/>
      <c r="BH1031" s="49"/>
      <c r="BI1031" s="49"/>
      <c r="BJ1031" s="49"/>
      <c r="BK1031" s="49"/>
      <c r="BL1031" s="49"/>
      <c r="BM1031" s="49"/>
      <c r="BN1031" s="49"/>
      <c r="BO1031" s="49"/>
    </row>
    <row r="1032" spans="20:67" x14ac:dyDescent="0.3">
      <c r="T1032" s="49"/>
      <c r="V1032" s="49"/>
      <c r="W1032" s="49"/>
      <c r="X1032" s="49"/>
      <c r="Y1032" s="49"/>
      <c r="AA1032" s="49"/>
      <c r="AB1032" s="49"/>
      <c r="AD1032" s="49"/>
      <c r="AE1032" s="49"/>
      <c r="AF1032" s="49"/>
      <c r="AH1032" s="49"/>
      <c r="AI1032" s="49"/>
      <c r="AK1032" s="49"/>
      <c r="AL1032" s="49"/>
      <c r="AM1032" s="49"/>
      <c r="AN1032" s="49"/>
      <c r="AO1032" s="49"/>
      <c r="AP1032" s="49"/>
      <c r="AQ1032" s="49"/>
      <c r="AR1032" s="49"/>
      <c r="AS1032" s="49"/>
      <c r="AT1032" s="49"/>
      <c r="AU1032" s="49"/>
      <c r="AV1032" s="49"/>
      <c r="AW1032" s="49"/>
      <c r="AX1032" s="49"/>
      <c r="AY1032" s="49"/>
      <c r="AZ1032" s="49"/>
      <c r="BA1032" s="49"/>
      <c r="BB1032" s="49"/>
      <c r="BC1032" s="49"/>
      <c r="BD1032" s="49"/>
      <c r="BE1032" s="49"/>
      <c r="BF1032" s="49"/>
      <c r="BG1032" s="49"/>
      <c r="BH1032" s="49"/>
      <c r="BI1032" s="49"/>
      <c r="BJ1032" s="49"/>
      <c r="BK1032" s="49"/>
      <c r="BL1032" s="49"/>
      <c r="BM1032" s="49"/>
      <c r="BN1032" s="49"/>
      <c r="BO1032" s="49"/>
    </row>
    <row r="1033" spans="20:67" x14ac:dyDescent="0.3">
      <c r="T1033" s="49"/>
      <c r="V1033" s="49"/>
      <c r="W1033" s="49"/>
      <c r="X1033" s="49"/>
      <c r="Y1033" s="49"/>
      <c r="AA1033" s="49"/>
      <c r="AB1033" s="49"/>
      <c r="AD1033" s="49"/>
      <c r="AE1033" s="49"/>
      <c r="AF1033" s="49"/>
      <c r="AH1033" s="49"/>
      <c r="AI1033" s="49"/>
      <c r="AK1033" s="49"/>
      <c r="AL1033" s="49"/>
      <c r="AM1033" s="49"/>
      <c r="AN1033" s="49"/>
      <c r="AO1033" s="49"/>
      <c r="AP1033" s="49"/>
      <c r="AQ1033" s="49"/>
      <c r="AR1033" s="49"/>
      <c r="AS1033" s="49"/>
      <c r="AT1033" s="49"/>
      <c r="AU1033" s="49"/>
      <c r="AV1033" s="49"/>
      <c r="AW1033" s="49"/>
      <c r="AX1033" s="49"/>
      <c r="AY1033" s="49"/>
      <c r="AZ1033" s="49"/>
      <c r="BA1033" s="49"/>
      <c r="BB1033" s="49"/>
      <c r="BC1033" s="49"/>
      <c r="BD1033" s="49"/>
      <c r="BE1033" s="49"/>
      <c r="BF1033" s="49"/>
      <c r="BG1033" s="49"/>
      <c r="BH1033" s="49"/>
      <c r="BI1033" s="49"/>
      <c r="BJ1033" s="49"/>
      <c r="BK1033" s="49"/>
      <c r="BL1033" s="49"/>
      <c r="BM1033" s="49"/>
      <c r="BN1033" s="49"/>
      <c r="BO1033" s="49"/>
    </row>
    <row r="1034" spans="20:67" x14ac:dyDescent="0.3">
      <c r="T1034" s="49"/>
      <c r="V1034" s="49"/>
      <c r="W1034" s="49"/>
      <c r="X1034" s="49"/>
      <c r="Y1034" s="49"/>
      <c r="AA1034" s="49"/>
      <c r="AB1034" s="49"/>
      <c r="AD1034" s="49"/>
      <c r="AE1034" s="49"/>
      <c r="AF1034" s="49"/>
      <c r="AH1034" s="49"/>
      <c r="AI1034" s="49"/>
      <c r="AK1034" s="49"/>
      <c r="AL1034" s="49"/>
      <c r="AM1034" s="49"/>
      <c r="AN1034" s="49"/>
      <c r="AO1034" s="49"/>
      <c r="AP1034" s="49"/>
      <c r="AQ1034" s="49"/>
      <c r="AR1034" s="49"/>
      <c r="AS1034" s="49"/>
      <c r="AT1034" s="49"/>
      <c r="AU1034" s="49"/>
      <c r="AV1034" s="49"/>
      <c r="AW1034" s="49"/>
      <c r="AX1034" s="49"/>
      <c r="AY1034" s="49"/>
      <c r="AZ1034" s="49"/>
      <c r="BA1034" s="49"/>
      <c r="BB1034" s="49"/>
      <c r="BC1034" s="49"/>
      <c r="BD1034" s="49"/>
      <c r="BE1034" s="49"/>
      <c r="BF1034" s="49"/>
      <c r="BG1034" s="49"/>
      <c r="BH1034" s="49"/>
      <c r="BI1034" s="49"/>
      <c r="BJ1034" s="49"/>
      <c r="BK1034" s="49"/>
      <c r="BL1034" s="49"/>
      <c r="BM1034" s="49"/>
      <c r="BN1034" s="49"/>
      <c r="BO1034" s="49"/>
    </row>
    <row r="1035" spans="20:67" x14ac:dyDescent="0.3">
      <c r="T1035" s="49"/>
      <c r="V1035" s="49"/>
      <c r="W1035" s="49"/>
      <c r="X1035" s="49"/>
      <c r="Y1035" s="49"/>
      <c r="AA1035" s="49"/>
      <c r="AB1035" s="49"/>
      <c r="AD1035" s="49"/>
      <c r="AE1035" s="49"/>
      <c r="AF1035" s="49"/>
      <c r="AH1035" s="49"/>
      <c r="AI1035" s="49"/>
      <c r="AK1035" s="49"/>
      <c r="AL1035" s="49"/>
      <c r="AM1035" s="49"/>
      <c r="AN1035" s="49"/>
      <c r="AO1035" s="49"/>
      <c r="AP1035" s="49"/>
      <c r="AQ1035" s="49"/>
      <c r="AR1035" s="49"/>
      <c r="AS1035" s="49"/>
      <c r="AT1035" s="49"/>
      <c r="AU1035" s="49"/>
      <c r="AV1035" s="49"/>
      <c r="AW1035" s="49"/>
      <c r="AX1035" s="49"/>
      <c r="AY1035" s="49"/>
      <c r="AZ1035" s="49"/>
      <c r="BA1035" s="49"/>
      <c r="BB1035" s="49"/>
      <c r="BC1035" s="49"/>
      <c r="BD1035" s="49"/>
      <c r="BE1035" s="49"/>
      <c r="BF1035" s="49"/>
      <c r="BG1035" s="49"/>
      <c r="BH1035" s="49"/>
      <c r="BI1035" s="49"/>
      <c r="BJ1035" s="49"/>
      <c r="BK1035" s="49"/>
      <c r="BL1035" s="49"/>
      <c r="BM1035" s="49"/>
      <c r="BN1035" s="49"/>
      <c r="BO1035" s="49"/>
    </row>
    <row r="1036" spans="20:67" x14ac:dyDescent="0.3">
      <c r="T1036" s="49"/>
      <c r="V1036" s="49"/>
      <c r="W1036" s="49"/>
      <c r="X1036" s="49"/>
      <c r="Y1036" s="49"/>
      <c r="AA1036" s="49"/>
      <c r="AB1036" s="49"/>
      <c r="AD1036" s="49"/>
      <c r="AE1036" s="49"/>
      <c r="AF1036" s="49"/>
      <c r="AH1036" s="49"/>
      <c r="AI1036" s="49"/>
      <c r="AK1036" s="49"/>
      <c r="AL1036" s="49"/>
      <c r="AM1036" s="49"/>
      <c r="AN1036" s="49"/>
      <c r="AO1036" s="49"/>
      <c r="AP1036" s="49"/>
      <c r="AQ1036" s="49"/>
      <c r="AR1036" s="49"/>
      <c r="AS1036" s="49"/>
      <c r="AT1036" s="49"/>
      <c r="AU1036" s="49"/>
      <c r="AV1036" s="49"/>
      <c r="AW1036" s="49"/>
      <c r="AX1036" s="49"/>
      <c r="AY1036" s="49"/>
      <c r="AZ1036" s="49"/>
      <c r="BA1036" s="49"/>
      <c r="BB1036" s="49"/>
      <c r="BC1036" s="49"/>
      <c r="BD1036" s="49"/>
      <c r="BE1036" s="49"/>
      <c r="BF1036" s="49"/>
      <c r="BG1036" s="49"/>
      <c r="BH1036" s="49"/>
      <c r="BI1036" s="49"/>
      <c r="BJ1036" s="49"/>
      <c r="BK1036" s="49"/>
      <c r="BL1036" s="49"/>
      <c r="BM1036" s="49"/>
      <c r="BN1036" s="49"/>
      <c r="BO1036" s="49"/>
    </row>
    <row r="1037" spans="20:67" x14ac:dyDescent="0.3">
      <c r="T1037" s="49"/>
      <c r="V1037" s="49"/>
      <c r="W1037" s="49"/>
      <c r="X1037" s="49"/>
      <c r="Y1037" s="49"/>
      <c r="AA1037" s="49"/>
      <c r="AB1037" s="49"/>
      <c r="AD1037" s="49"/>
      <c r="AE1037" s="49"/>
      <c r="AF1037" s="49"/>
      <c r="AH1037" s="49"/>
      <c r="AI1037" s="49"/>
      <c r="AK1037" s="49"/>
      <c r="AL1037" s="49"/>
      <c r="AM1037" s="49"/>
      <c r="AN1037" s="49"/>
      <c r="AO1037" s="49"/>
      <c r="AP1037" s="49"/>
      <c r="AQ1037" s="49"/>
      <c r="AR1037" s="49"/>
      <c r="AS1037" s="49"/>
      <c r="AT1037" s="49"/>
      <c r="AU1037" s="49"/>
      <c r="AV1037" s="49"/>
      <c r="AW1037" s="49"/>
      <c r="AX1037" s="49"/>
      <c r="AY1037" s="49"/>
      <c r="AZ1037" s="49"/>
      <c r="BA1037" s="49"/>
      <c r="BB1037" s="49"/>
      <c r="BC1037" s="49"/>
      <c r="BD1037" s="49"/>
      <c r="BE1037" s="49"/>
      <c r="BF1037" s="49"/>
      <c r="BG1037" s="49"/>
      <c r="BH1037" s="49"/>
      <c r="BI1037" s="49"/>
      <c r="BJ1037" s="49"/>
      <c r="BK1037" s="49"/>
      <c r="BL1037" s="49"/>
      <c r="BM1037" s="49"/>
      <c r="BN1037" s="49"/>
      <c r="BO1037" s="49"/>
    </row>
    <row r="1038" spans="20:67" x14ac:dyDescent="0.3">
      <c r="T1038" s="49"/>
      <c r="V1038" s="49"/>
      <c r="W1038" s="49"/>
      <c r="X1038" s="49"/>
      <c r="Y1038" s="49"/>
      <c r="AA1038" s="49"/>
      <c r="AB1038" s="49"/>
      <c r="AD1038" s="49"/>
      <c r="AE1038" s="49"/>
      <c r="AF1038" s="49"/>
      <c r="AH1038" s="49"/>
      <c r="AI1038" s="49"/>
      <c r="AK1038" s="49"/>
      <c r="AL1038" s="49"/>
      <c r="AM1038" s="49"/>
      <c r="AN1038" s="49"/>
      <c r="AO1038" s="49"/>
      <c r="AP1038" s="49"/>
      <c r="AQ1038" s="49"/>
      <c r="AR1038" s="49"/>
      <c r="AS1038" s="49"/>
      <c r="AT1038" s="49"/>
      <c r="AU1038" s="49"/>
      <c r="AV1038" s="49"/>
      <c r="AW1038" s="49"/>
      <c r="AX1038" s="49"/>
      <c r="AY1038" s="49"/>
      <c r="AZ1038" s="49"/>
      <c r="BA1038" s="49"/>
      <c r="BB1038" s="49"/>
      <c r="BC1038" s="49"/>
      <c r="BD1038" s="49"/>
      <c r="BE1038" s="49"/>
      <c r="BF1038" s="49"/>
      <c r="BG1038" s="49"/>
      <c r="BH1038" s="49"/>
      <c r="BI1038" s="49"/>
      <c r="BJ1038" s="49"/>
      <c r="BK1038" s="49"/>
      <c r="BL1038" s="49"/>
      <c r="BM1038" s="49"/>
      <c r="BN1038" s="49"/>
      <c r="BO1038" s="49"/>
    </row>
    <row r="1039" spans="20:67" x14ac:dyDescent="0.3">
      <c r="T1039" s="49"/>
      <c r="V1039" s="49"/>
      <c r="W1039" s="49"/>
      <c r="X1039" s="49"/>
      <c r="Y1039" s="49"/>
      <c r="AA1039" s="49"/>
      <c r="AB1039" s="49"/>
      <c r="AD1039" s="49"/>
      <c r="AE1039" s="49"/>
      <c r="AF1039" s="49"/>
      <c r="AH1039" s="49"/>
      <c r="AI1039" s="49"/>
      <c r="AK1039" s="49"/>
      <c r="AL1039" s="49"/>
      <c r="AM1039" s="49"/>
      <c r="AN1039" s="49"/>
      <c r="AO1039" s="49"/>
      <c r="AP1039" s="49"/>
      <c r="AQ1039" s="49"/>
      <c r="AR1039" s="49"/>
      <c r="AS1039" s="49"/>
      <c r="AT1039" s="49"/>
      <c r="AU1039" s="49"/>
      <c r="AV1039" s="49"/>
      <c r="AW1039" s="49"/>
      <c r="AX1039" s="49"/>
      <c r="AY1039" s="49"/>
      <c r="AZ1039" s="49"/>
      <c r="BA1039" s="49"/>
      <c r="BB1039" s="49"/>
      <c r="BC1039" s="49"/>
      <c r="BD1039" s="49"/>
      <c r="BE1039" s="49"/>
      <c r="BF1039" s="49"/>
      <c r="BG1039" s="49"/>
      <c r="BH1039" s="49"/>
      <c r="BI1039" s="49"/>
      <c r="BJ1039" s="49"/>
      <c r="BK1039" s="49"/>
      <c r="BL1039" s="49"/>
      <c r="BM1039" s="49"/>
      <c r="BN1039" s="49"/>
      <c r="BO1039" s="49"/>
    </row>
    <row r="1040" spans="20:67" x14ac:dyDescent="0.3">
      <c r="T1040" s="49"/>
      <c r="V1040" s="49"/>
      <c r="W1040" s="49"/>
      <c r="X1040" s="49"/>
      <c r="Y1040" s="49"/>
      <c r="AA1040" s="49"/>
      <c r="AB1040" s="49"/>
      <c r="AD1040" s="49"/>
      <c r="AE1040" s="49"/>
      <c r="AF1040" s="49"/>
      <c r="AH1040" s="49"/>
      <c r="AI1040" s="49"/>
      <c r="AK1040" s="49"/>
      <c r="AL1040" s="49"/>
      <c r="AM1040" s="49"/>
      <c r="AN1040" s="49"/>
      <c r="AO1040" s="49"/>
      <c r="AP1040" s="49"/>
      <c r="AQ1040" s="49"/>
      <c r="AR1040" s="49"/>
      <c r="AS1040" s="49"/>
      <c r="AT1040" s="49"/>
      <c r="AU1040" s="49"/>
      <c r="AV1040" s="49"/>
      <c r="AW1040" s="49"/>
      <c r="AX1040" s="49"/>
      <c r="AY1040" s="49"/>
      <c r="AZ1040" s="49"/>
      <c r="BA1040" s="49"/>
      <c r="BB1040" s="49"/>
      <c r="BC1040" s="49"/>
      <c r="BD1040" s="49"/>
      <c r="BE1040" s="49"/>
      <c r="BF1040" s="49"/>
      <c r="BG1040" s="49"/>
      <c r="BH1040" s="49"/>
      <c r="BI1040" s="49"/>
      <c r="BJ1040" s="49"/>
      <c r="BK1040" s="49"/>
      <c r="BL1040" s="49"/>
      <c r="BM1040" s="49"/>
      <c r="BN1040" s="49"/>
      <c r="BO1040" s="49"/>
    </row>
    <row r="1041" spans="20:67" x14ac:dyDescent="0.3">
      <c r="T1041" s="49"/>
      <c r="V1041" s="49"/>
      <c r="W1041" s="49"/>
      <c r="X1041" s="49"/>
      <c r="Y1041" s="49"/>
      <c r="AA1041" s="49"/>
      <c r="AB1041" s="49"/>
      <c r="AD1041" s="49"/>
      <c r="AE1041" s="49"/>
      <c r="AF1041" s="49"/>
      <c r="AH1041" s="49"/>
      <c r="AI1041" s="49"/>
      <c r="AK1041" s="49"/>
      <c r="AL1041" s="49"/>
      <c r="AM1041" s="49"/>
      <c r="AN1041" s="49"/>
      <c r="AO1041" s="49"/>
      <c r="AP1041" s="49"/>
      <c r="AQ1041" s="49"/>
      <c r="AR1041" s="49"/>
      <c r="AS1041" s="49"/>
      <c r="AT1041" s="49"/>
      <c r="AU1041" s="49"/>
      <c r="AV1041" s="49"/>
      <c r="AW1041" s="49"/>
      <c r="AX1041" s="49"/>
      <c r="AY1041" s="49"/>
      <c r="AZ1041" s="49"/>
      <c r="BA1041" s="49"/>
      <c r="BB1041" s="49"/>
      <c r="BC1041" s="49"/>
      <c r="BD1041" s="49"/>
      <c r="BE1041" s="49"/>
      <c r="BF1041" s="49"/>
      <c r="BG1041" s="49"/>
      <c r="BH1041" s="49"/>
      <c r="BI1041" s="49"/>
      <c r="BJ1041" s="49"/>
      <c r="BK1041" s="49"/>
      <c r="BL1041" s="49"/>
      <c r="BM1041" s="49"/>
      <c r="BN1041" s="49"/>
      <c r="BO1041" s="49"/>
    </row>
    <row r="1042" spans="20:67" x14ac:dyDescent="0.3">
      <c r="T1042" s="49"/>
      <c r="V1042" s="49"/>
      <c r="W1042" s="49"/>
      <c r="X1042" s="49"/>
      <c r="Y1042" s="49"/>
      <c r="AA1042" s="49"/>
      <c r="AB1042" s="49"/>
      <c r="AD1042" s="49"/>
      <c r="AE1042" s="49"/>
      <c r="AF1042" s="49"/>
      <c r="AH1042" s="49"/>
      <c r="AI1042" s="49"/>
      <c r="AK1042" s="49"/>
      <c r="AL1042" s="49"/>
      <c r="AM1042" s="49"/>
      <c r="AN1042" s="49"/>
      <c r="AO1042" s="49"/>
      <c r="AP1042" s="49"/>
      <c r="AQ1042" s="49"/>
      <c r="AR1042" s="49"/>
      <c r="AS1042" s="49"/>
      <c r="AT1042" s="49"/>
      <c r="AU1042" s="49"/>
      <c r="AV1042" s="49"/>
      <c r="AW1042" s="49"/>
      <c r="AX1042" s="49"/>
      <c r="AY1042" s="49"/>
      <c r="AZ1042" s="49"/>
      <c r="BA1042" s="49"/>
      <c r="BB1042" s="49"/>
      <c r="BC1042" s="49"/>
      <c r="BD1042" s="49"/>
      <c r="BE1042" s="49"/>
      <c r="BF1042" s="49"/>
      <c r="BG1042" s="49"/>
      <c r="BH1042" s="49"/>
      <c r="BI1042" s="49"/>
      <c r="BJ1042" s="49"/>
      <c r="BK1042" s="49"/>
      <c r="BL1042" s="49"/>
      <c r="BM1042" s="49"/>
      <c r="BN1042" s="49"/>
      <c r="BO1042" s="49"/>
    </row>
    <row r="1043" spans="20:67" x14ac:dyDescent="0.3">
      <c r="T1043" s="49"/>
      <c r="V1043" s="49"/>
      <c r="W1043" s="49"/>
      <c r="X1043" s="49"/>
      <c r="Y1043" s="49"/>
      <c r="AA1043" s="49"/>
      <c r="AB1043" s="49"/>
      <c r="AD1043" s="49"/>
      <c r="AE1043" s="49"/>
      <c r="AF1043" s="49"/>
      <c r="AH1043" s="49"/>
      <c r="AI1043" s="49"/>
      <c r="AK1043" s="49"/>
      <c r="AL1043" s="49"/>
      <c r="AM1043" s="49"/>
      <c r="AN1043" s="49"/>
      <c r="AO1043" s="49"/>
      <c r="AP1043" s="49"/>
      <c r="AQ1043" s="49"/>
      <c r="AR1043" s="49"/>
      <c r="AS1043" s="49"/>
      <c r="AT1043" s="49"/>
      <c r="AU1043" s="49"/>
      <c r="AV1043" s="49"/>
      <c r="AW1043" s="49"/>
      <c r="AX1043" s="49"/>
      <c r="AY1043" s="49"/>
      <c r="AZ1043" s="49"/>
      <c r="BA1043" s="49"/>
      <c r="BB1043" s="49"/>
      <c r="BC1043" s="49"/>
      <c r="BD1043" s="49"/>
      <c r="BE1043" s="49"/>
      <c r="BF1043" s="49"/>
      <c r="BG1043" s="49"/>
      <c r="BH1043" s="49"/>
      <c r="BI1043" s="49"/>
      <c r="BJ1043" s="49"/>
      <c r="BK1043" s="49"/>
      <c r="BL1043" s="49"/>
      <c r="BM1043" s="49"/>
      <c r="BN1043" s="49"/>
      <c r="BO1043" s="49"/>
    </row>
    <row r="1044" spans="20:67" x14ac:dyDescent="0.3">
      <c r="T1044" s="49"/>
      <c r="V1044" s="49"/>
      <c r="W1044" s="49"/>
      <c r="X1044" s="49"/>
      <c r="Y1044" s="49"/>
      <c r="AA1044" s="49"/>
      <c r="AB1044" s="49"/>
      <c r="AD1044" s="49"/>
      <c r="AE1044" s="49"/>
      <c r="AF1044" s="49"/>
      <c r="AH1044" s="49"/>
      <c r="AI1044" s="49"/>
      <c r="AK1044" s="49"/>
      <c r="AL1044" s="49"/>
      <c r="AM1044" s="49"/>
      <c r="AN1044" s="49"/>
      <c r="AO1044" s="49"/>
      <c r="AP1044" s="49"/>
      <c r="AQ1044" s="49"/>
      <c r="AR1044" s="49"/>
      <c r="AS1044" s="49"/>
      <c r="AT1044" s="49"/>
      <c r="AU1044" s="49"/>
      <c r="AV1044" s="49"/>
      <c r="AW1044" s="49"/>
      <c r="AX1044" s="49"/>
      <c r="AY1044" s="49"/>
      <c r="AZ1044" s="49"/>
      <c r="BA1044" s="49"/>
      <c r="BB1044" s="49"/>
      <c r="BC1044" s="49"/>
      <c r="BD1044" s="49"/>
      <c r="BE1044" s="49"/>
      <c r="BF1044" s="49"/>
      <c r="BG1044" s="49"/>
      <c r="BH1044" s="49"/>
      <c r="BI1044" s="49"/>
      <c r="BJ1044" s="49"/>
      <c r="BK1044" s="49"/>
      <c r="BL1044" s="49"/>
      <c r="BM1044" s="49"/>
      <c r="BN1044" s="49"/>
      <c r="BO1044" s="49"/>
    </row>
    <row r="1045" spans="20:67" x14ac:dyDescent="0.3">
      <c r="T1045" s="49"/>
      <c r="V1045" s="49"/>
      <c r="W1045" s="49"/>
      <c r="X1045" s="49"/>
      <c r="Y1045" s="49"/>
      <c r="AA1045" s="49"/>
      <c r="AB1045" s="49"/>
      <c r="AD1045" s="49"/>
      <c r="AE1045" s="49"/>
      <c r="AF1045" s="49"/>
      <c r="AH1045" s="49"/>
      <c r="AI1045" s="49"/>
      <c r="AK1045" s="49"/>
      <c r="AL1045" s="49"/>
      <c r="AM1045" s="49"/>
      <c r="AN1045" s="49"/>
      <c r="AO1045" s="49"/>
      <c r="AP1045" s="49"/>
      <c r="AQ1045" s="49"/>
      <c r="AR1045" s="49"/>
      <c r="AS1045" s="49"/>
      <c r="AT1045" s="49"/>
      <c r="AU1045" s="49"/>
      <c r="AV1045" s="49"/>
      <c r="AW1045" s="49"/>
      <c r="AX1045" s="49"/>
      <c r="AY1045" s="49"/>
      <c r="AZ1045" s="49"/>
      <c r="BA1045" s="49"/>
      <c r="BB1045" s="49"/>
      <c r="BC1045" s="49"/>
      <c r="BD1045" s="49"/>
      <c r="BE1045" s="49"/>
      <c r="BF1045" s="49"/>
      <c r="BG1045" s="49"/>
      <c r="BH1045" s="49"/>
      <c r="BI1045" s="49"/>
      <c r="BJ1045" s="49"/>
      <c r="BK1045" s="49"/>
      <c r="BL1045" s="49"/>
      <c r="BM1045" s="49"/>
      <c r="BN1045" s="49"/>
      <c r="BO1045" s="49"/>
    </row>
    <row r="1046" spans="20:67" x14ac:dyDescent="0.3">
      <c r="T1046" s="49"/>
      <c r="V1046" s="49"/>
      <c r="W1046" s="49"/>
      <c r="X1046" s="49"/>
      <c r="Y1046" s="49"/>
      <c r="AA1046" s="49"/>
      <c r="AB1046" s="49"/>
      <c r="AD1046" s="49"/>
      <c r="AE1046" s="49"/>
      <c r="AF1046" s="49"/>
      <c r="AH1046" s="49"/>
      <c r="AI1046" s="49"/>
      <c r="AK1046" s="49"/>
      <c r="AL1046" s="49"/>
      <c r="AM1046" s="49"/>
      <c r="AN1046" s="49"/>
      <c r="AO1046" s="49"/>
      <c r="AP1046" s="49"/>
      <c r="AQ1046" s="49"/>
      <c r="AR1046" s="49"/>
      <c r="AS1046" s="49"/>
      <c r="AT1046" s="49"/>
      <c r="AU1046" s="49"/>
      <c r="AV1046" s="49"/>
      <c r="AW1046" s="49"/>
      <c r="AX1046" s="49"/>
      <c r="AY1046" s="49"/>
      <c r="AZ1046" s="49"/>
      <c r="BA1046" s="49"/>
      <c r="BB1046" s="49"/>
      <c r="BC1046" s="49"/>
      <c r="BD1046" s="49"/>
      <c r="BE1046" s="49"/>
      <c r="BF1046" s="49"/>
      <c r="BG1046" s="49"/>
      <c r="BH1046" s="49"/>
      <c r="BI1046" s="49"/>
      <c r="BJ1046" s="49"/>
      <c r="BK1046" s="49"/>
      <c r="BL1046" s="49"/>
      <c r="BM1046" s="49"/>
      <c r="BN1046" s="49"/>
      <c r="BO1046" s="49"/>
    </row>
    <row r="1047" spans="20:67" x14ac:dyDescent="0.3">
      <c r="T1047" s="49"/>
      <c r="V1047" s="49"/>
      <c r="W1047" s="49"/>
      <c r="X1047" s="49"/>
      <c r="Y1047" s="49"/>
      <c r="AA1047" s="49"/>
      <c r="AB1047" s="49"/>
      <c r="AD1047" s="49"/>
      <c r="AE1047" s="49"/>
      <c r="AF1047" s="49"/>
      <c r="AH1047" s="49"/>
      <c r="AI1047" s="49"/>
      <c r="AK1047" s="49"/>
      <c r="AL1047" s="49"/>
      <c r="AM1047" s="49"/>
      <c r="AN1047" s="49"/>
      <c r="AO1047" s="49"/>
      <c r="AP1047" s="49"/>
      <c r="AQ1047" s="49"/>
      <c r="AR1047" s="49"/>
      <c r="AS1047" s="49"/>
      <c r="AT1047" s="49"/>
      <c r="AU1047" s="49"/>
      <c r="AV1047" s="49"/>
      <c r="AW1047" s="49"/>
      <c r="AX1047" s="49"/>
      <c r="AY1047" s="49"/>
      <c r="AZ1047" s="49"/>
      <c r="BA1047" s="49"/>
      <c r="BB1047" s="49"/>
      <c r="BC1047" s="49"/>
      <c r="BD1047" s="49"/>
      <c r="BE1047" s="49"/>
      <c r="BF1047" s="49"/>
      <c r="BG1047" s="49"/>
      <c r="BH1047" s="49"/>
      <c r="BI1047" s="49"/>
      <c r="BJ1047" s="49"/>
      <c r="BK1047" s="49"/>
      <c r="BL1047" s="49"/>
      <c r="BM1047" s="49"/>
      <c r="BN1047" s="49"/>
      <c r="BO1047" s="49"/>
    </row>
    <row r="1048" spans="20:67" x14ac:dyDescent="0.3">
      <c r="T1048" s="49"/>
      <c r="V1048" s="49"/>
      <c r="W1048" s="49"/>
      <c r="X1048" s="49"/>
      <c r="Y1048" s="49"/>
      <c r="AA1048" s="49"/>
      <c r="AB1048" s="49"/>
      <c r="AD1048" s="49"/>
      <c r="AE1048" s="49"/>
      <c r="AF1048" s="49"/>
      <c r="AH1048" s="49"/>
      <c r="AI1048" s="49"/>
      <c r="AK1048" s="49"/>
      <c r="AL1048" s="49"/>
      <c r="AM1048" s="49"/>
      <c r="AN1048" s="49"/>
      <c r="AO1048" s="49"/>
      <c r="AP1048" s="49"/>
      <c r="AQ1048" s="49"/>
      <c r="AR1048" s="49"/>
      <c r="AS1048" s="49"/>
      <c r="AT1048" s="49"/>
      <c r="AU1048" s="49"/>
      <c r="AV1048" s="49"/>
      <c r="AW1048" s="49"/>
      <c r="AX1048" s="49"/>
      <c r="AY1048" s="49"/>
      <c r="AZ1048" s="49"/>
      <c r="BA1048" s="49"/>
      <c r="BB1048" s="49"/>
      <c r="BC1048" s="49"/>
      <c r="BD1048" s="49"/>
      <c r="BE1048" s="49"/>
      <c r="BF1048" s="49"/>
      <c r="BG1048" s="49"/>
      <c r="BH1048" s="49"/>
      <c r="BI1048" s="49"/>
      <c r="BJ1048" s="49"/>
      <c r="BK1048" s="49"/>
      <c r="BL1048" s="49"/>
      <c r="BM1048" s="49"/>
      <c r="BN1048" s="49"/>
      <c r="BO1048" s="49"/>
    </row>
    <row r="1049" spans="20:67" x14ac:dyDescent="0.3">
      <c r="T1049" s="49"/>
      <c r="V1049" s="49"/>
      <c r="W1049" s="49"/>
      <c r="X1049" s="49"/>
      <c r="Y1049" s="49"/>
      <c r="AA1049" s="49"/>
      <c r="AB1049" s="49"/>
      <c r="AD1049" s="49"/>
      <c r="AE1049" s="49"/>
      <c r="AF1049" s="49"/>
      <c r="AH1049" s="49"/>
      <c r="AI1049" s="49"/>
      <c r="AK1049" s="49"/>
      <c r="AL1049" s="49"/>
      <c r="AM1049" s="49"/>
      <c r="AN1049" s="49"/>
      <c r="AO1049" s="49"/>
      <c r="AP1049" s="49"/>
      <c r="AQ1049" s="49"/>
      <c r="AR1049" s="49"/>
      <c r="AS1049" s="49"/>
      <c r="AT1049" s="49"/>
      <c r="AU1049" s="49"/>
      <c r="AV1049" s="49"/>
      <c r="AW1049" s="49"/>
      <c r="AX1049" s="49"/>
      <c r="AY1049" s="49"/>
      <c r="AZ1049" s="49"/>
      <c r="BA1049" s="49"/>
      <c r="BB1049" s="49"/>
      <c r="BC1049" s="49"/>
      <c r="BD1049" s="49"/>
      <c r="BE1049" s="49"/>
      <c r="BF1049" s="49"/>
      <c r="BG1049" s="49"/>
      <c r="BH1049" s="49"/>
      <c r="BI1049" s="49"/>
      <c r="BJ1049" s="49"/>
      <c r="BK1049" s="49"/>
      <c r="BL1049" s="49"/>
      <c r="BM1049" s="49"/>
      <c r="BN1049" s="49"/>
      <c r="BO1049" s="49"/>
    </row>
    <row r="1050" spans="20:67" x14ac:dyDescent="0.3">
      <c r="T1050" s="49"/>
      <c r="V1050" s="49"/>
      <c r="W1050" s="49"/>
      <c r="X1050" s="49"/>
      <c r="Y1050" s="49"/>
      <c r="AA1050" s="49"/>
      <c r="AB1050" s="49"/>
      <c r="AD1050" s="49"/>
      <c r="AE1050" s="49"/>
      <c r="AF1050" s="49"/>
      <c r="AH1050" s="49"/>
      <c r="AI1050" s="49"/>
      <c r="AK1050" s="49"/>
      <c r="AL1050" s="49"/>
      <c r="AM1050" s="49"/>
      <c r="AN1050" s="49"/>
      <c r="AO1050" s="49"/>
      <c r="AP1050" s="49"/>
      <c r="AQ1050" s="49"/>
      <c r="AR1050" s="49"/>
      <c r="AS1050" s="49"/>
      <c r="AT1050" s="49"/>
      <c r="AU1050" s="49"/>
      <c r="AV1050" s="49"/>
      <c r="AW1050" s="49"/>
      <c r="AX1050" s="49"/>
      <c r="AY1050" s="49"/>
      <c r="AZ1050" s="49"/>
      <c r="BA1050" s="49"/>
      <c r="BB1050" s="49"/>
      <c r="BC1050" s="49"/>
      <c r="BD1050" s="49"/>
      <c r="BE1050" s="49"/>
      <c r="BF1050" s="49"/>
      <c r="BG1050" s="49"/>
      <c r="BH1050" s="49"/>
      <c r="BI1050" s="49"/>
      <c r="BJ1050" s="49"/>
      <c r="BK1050" s="49"/>
      <c r="BL1050" s="49"/>
      <c r="BM1050" s="49"/>
      <c r="BN1050" s="49"/>
      <c r="BO1050" s="49"/>
    </row>
    <row r="1051" spans="20:67" x14ac:dyDescent="0.3">
      <c r="T1051" s="49"/>
      <c r="V1051" s="49"/>
      <c r="W1051" s="49"/>
      <c r="X1051" s="49"/>
      <c r="Y1051" s="49"/>
      <c r="AA1051" s="49"/>
      <c r="AB1051" s="49"/>
      <c r="AD1051" s="49"/>
      <c r="AE1051" s="49"/>
      <c r="AF1051" s="49"/>
      <c r="AH1051" s="49"/>
      <c r="AI1051" s="49"/>
      <c r="AK1051" s="49"/>
      <c r="AL1051" s="49"/>
      <c r="AM1051" s="49"/>
      <c r="AN1051" s="49"/>
      <c r="AO1051" s="49"/>
      <c r="AP1051" s="49"/>
      <c r="AQ1051" s="49"/>
      <c r="AR1051" s="49"/>
      <c r="AS1051" s="49"/>
      <c r="AT1051" s="49"/>
      <c r="AU1051" s="49"/>
      <c r="AV1051" s="49"/>
      <c r="AW1051" s="49"/>
      <c r="AX1051" s="49"/>
      <c r="AY1051" s="49"/>
      <c r="AZ1051" s="49"/>
      <c r="BA1051" s="49"/>
      <c r="BB1051" s="49"/>
      <c r="BC1051" s="49"/>
      <c r="BD1051" s="49"/>
      <c r="BE1051" s="49"/>
      <c r="BF1051" s="49"/>
      <c r="BG1051" s="49"/>
      <c r="BH1051" s="49"/>
      <c r="BI1051" s="49"/>
      <c r="BJ1051" s="49"/>
      <c r="BK1051" s="49"/>
      <c r="BL1051" s="49"/>
      <c r="BM1051" s="49"/>
      <c r="BN1051" s="49"/>
      <c r="BO1051" s="49"/>
    </row>
    <row r="1052" spans="20:67" x14ac:dyDescent="0.3">
      <c r="T1052" s="49"/>
      <c r="V1052" s="49"/>
      <c r="W1052" s="49"/>
      <c r="X1052" s="49"/>
      <c r="Y1052" s="49"/>
      <c r="AA1052" s="49"/>
      <c r="AB1052" s="49"/>
      <c r="AD1052" s="49"/>
      <c r="AE1052" s="49"/>
      <c r="AF1052" s="49"/>
      <c r="AH1052" s="49"/>
      <c r="AI1052" s="49"/>
      <c r="AK1052" s="49"/>
      <c r="AL1052" s="49"/>
      <c r="AM1052" s="49"/>
      <c r="AN1052" s="49"/>
      <c r="AO1052" s="49"/>
      <c r="AP1052" s="49"/>
      <c r="AQ1052" s="49"/>
      <c r="AR1052" s="49"/>
      <c r="AS1052" s="49"/>
      <c r="AT1052" s="49"/>
      <c r="AU1052" s="49"/>
      <c r="AV1052" s="49"/>
      <c r="AW1052" s="49"/>
      <c r="AX1052" s="49"/>
      <c r="AY1052" s="49"/>
      <c r="AZ1052" s="49"/>
      <c r="BA1052" s="49"/>
      <c r="BB1052" s="49"/>
      <c r="BC1052" s="49"/>
      <c r="BD1052" s="49"/>
      <c r="BE1052" s="49"/>
      <c r="BF1052" s="49"/>
      <c r="BG1052" s="49"/>
      <c r="BH1052" s="49"/>
      <c r="BI1052" s="49"/>
      <c r="BJ1052" s="49"/>
      <c r="BK1052" s="49"/>
      <c r="BL1052" s="49"/>
      <c r="BM1052" s="49"/>
      <c r="BN1052" s="49"/>
      <c r="BO1052" s="49"/>
    </row>
    <row r="1053" spans="20:67" x14ac:dyDescent="0.3">
      <c r="T1053" s="49"/>
      <c r="V1053" s="49"/>
      <c r="W1053" s="49"/>
      <c r="X1053" s="49"/>
      <c r="Y1053" s="49"/>
      <c r="AA1053" s="49"/>
      <c r="AB1053" s="49"/>
      <c r="AD1053" s="49"/>
      <c r="AE1053" s="49"/>
      <c r="AF1053" s="49"/>
      <c r="AH1053" s="49"/>
      <c r="AI1053" s="49"/>
      <c r="AK1053" s="49"/>
      <c r="AL1053" s="49"/>
      <c r="AM1053" s="49"/>
      <c r="AN1053" s="49"/>
      <c r="AO1053" s="49"/>
      <c r="AP1053" s="49"/>
      <c r="AQ1053" s="49"/>
      <c r="AR1053" s="49"/>
      <c r="AS1053" s="49"/>
      <c r="AT1053" s="49"/>
      <c r="AU1053" s="49"/>
      <c r="AV1053" s="49"/>
      <c r="AW1053" s="49"/>
      <c r="AX1053" s="49"/>
      <c r="AY1053" s="49"/>
      <c r="AZ1053" s="49"/>
      <c r="BA1053" s="49"/>
      <c r="BB1053" s="49"/>
      <c r="BC1053" s="49"/>
      <c r="BD1053" s="49"/>
      <c r="BE1053" s="49"/>
      <c r="BF1053" s="49"/>
      <c r="BG1053" s="49"/>
      <c r="BH1053" s="49"/>
      <c r="BI1053" s="49"/>
      <c r="BJ1053" s="49"/>
      <c r="BK1053" s="49"/>
      <c r="BL1053" s="49"/>
      <c r="BM1053" s="49"/>
      <c r="BN1053" s="49"/>
      <c r="BO1053" s="49"/>
    </row>
    <row r="1054" spans="20:67" x14ac:dyDescent="0.3">
      <c r="T1054" s="49"/>
      <c r="V1054" s="49"/>
      <c r="W1054" s="49"/>
      <c r="X1054" s="49"/>
      <c r="Y1054" s="49"/>
      <c r="AA1054" s="49"/>
      <c r="AB1054" s="49"/>
      <c r="AD1054" s="49"/>
      <c r="AE1054" s="49"/>
      <c r="AF1054" s="49"/>
      <c r="AH1054" s="49"/>
      <c r="AI1054" s="49"/>
      <c r="AK1054" s="49"/>
      <c r="AL1054" s="49"/>
      <c r="AM1054" s="49"/>
      <c r="AN1054" s="49"/>
      <c r="AO1054" s="49"/>
      <c r="AP1054" s="49"/>
      <c r="AQ1054" s="49"/>
      <c r="AR1054" s="49"/>
      <c r="AS1054" s="49"/>
      <c r="AT1054" s="49"/>
      <c r="AU1054" s="49"/>
      <c r="AV1054" s="49"/>
      <c r="AW1054" s="49"/>
      <c r="AX1054" s="49"/>
      <c r="AY1054" s="49"/>
      <c r="AZ1054" s="49"/>
      <c r="BA1054" s="49"/>
      <c r="BB1054" s="49"/>
      <c r="BC1054" s="49"/>
      <c r="BD1054" s="49"/>
      <c r="BE1054" s="49"/>
      <c r="BF1054" s="49"/>
      <c r="BG1054" s="49"/>
      <c r="BH1054" s="49"/>
      <c r="BI1054" s="49"/>
      <c r="BJ1054" s="49"/>
      <c r="BK1054" s="49"/>
      <c r="BL1054" s="49"/>
      <c r="BM1054" s="49"/>
      <c r="BN1054" s="49"/>
      <c r="BO1054" s="49"/>
    </row>
    <row r="1055" spans="20:67" x14ac:dyDescent="0.3">
      <c r="T1055" s="49"/>
      <c r="V1055" s="49"/>
      <c r="W1055" s="49"/>
      <c r="X1055" s="49"/>
      <c r="Y1055" s="49"/>
      <c r="AA1055" s="49"/>
      <c r="AB1055" s="49"/>
      <c r="AD1055" s="49"/>
      <c r="AE1055" s="49"/>
      <c r="AF1055" s="49"/>
      <c r="AH1055" s="49"/>
      <c r="AI1055" s="49"/>
      <c r="AK1055" s="49"/>
      <c r="AL1055" s="49"/>
      <c r="AM1055" s="49"/>
      <c r="AN1055" s="49"/>
      <c r="AO1055" s="49"/>
      <c r="AP1055" s="49"/>
      <c r="AQ1055" s="49"/>
      <c r="AR1055" s="49"/>
      <c r="AS1055" s="49"/>
      <c r="AT1055" s="49"/>
      <c r="AU1055" s="49"/>
      <c r="AV1055" s="49"/>
      <c r="AW1055" s="49"/>
      <c r="AX1055" s="49"/>
      <c r="AY1055" s="49"/>
      <c r="AZ1055" s="49"/>
      <c r="BA1055" s="49"/>
      <c r="BB1055" s="49"/>
      <c r="BC1055" s="49"/>
      <c r="BD1055" s="49"/>
      <c r="BE1055" s="49"/>
      <c r="BF1055" s="49"/>
      <c r="BG1055" s="49"/>
      <c r="BH1055" s="49"/>
      <c r="BI1055" s="49"/>
      <c r="BJ1055" s="49"/>
      <c r="BK1055" s="49"/>
      <c r="BL1055" s="49"/>
      <c r="BM1055" s="49"/>
      <c r="BN1055" s="49"/>
      <c r="BO1055" s="49"/>
    </row>
    <row r="1056" spans="20:67" x14ac:dyDescent="0.3">
      <c r="T1056" s="49"/>
      <c r="V1056" s="49"/>
      <c r="W1056" s="49"/>
      <c r="X1056" s="49"/>
      <c r="Y1056" s="49"/>
      <c r="AA1056" s="49"/>
      <c r="AB1056" s="49"/>
      <c r="AD1056" s="49"/>
      <c r="AE1056" s="49"/>
      <c r="AF1056" s="49"/>
      <c r="AH1056" s="49"/>
      <c r="AI1056" s="49"/>
      <c r="AK1056" s="49"/>
      <c r="AL1056" s="49"/>
      <c r="AM1056" s="49"/>
      <c r="AN1056" s="49"/>
      <c r="AO1056" s="49"/>
      <c r="AP1056" s="49"/>
      <c r="AQ1056" s="49"/>
      <c r="AR1056" s="49"/>
      <c r="AS1056" s="49"/>
      <c r="AT1056" s="49"/>
      <c r="AU1056" s="49"/>
      <c r="AV1056" s="49"/>
      <c r="AW1056" s="49"/>
      <c r="AX1056" s="49"/>
      <c r="AY1056" s="49"/>
      <c r="AZ1056" s="49"/>
      <c r="BA1056" s="49"/>
      <c r="BB1056" s="49"/>
      <c r="BC1056" s="49"/>
      <c r="BD1056" s="49"/>
      <c r="BE1056" s="49"/>
      <c r="BF1056" s="49"/>
      <c r="BG1056" s="49"/>
      <c r="BH1056" s="49"/>
      <c r="BI1056" s="49"/>
      <c r="BJ1056" s="49"/>
      <c r="BK1056" s="49"/>
      <c r="BL1056" s="49"/>
      <c r="BM1056" s="49"/>
      <c r="BN1056" s="49"/>
      <c r="BO1056" s="49"/>
    </row>
    <row r="1057" spans="20:67" x14ac:dyDescent="0.3">
      <c r="T1057" s="49"/>
      <c r="V1057" s="49"/>
      <c r="W1057" s="49"/>
      <c r="X1057" s="49"/>
      <c r="Y1057" s="49"/>
      <c r="AA1057" s="49"/>
      <c r="AB1057" s="49"/>
      <c r="AD1057" s="49"/>
      <c r="AE1057" s="49"/>
      <c r="AF1057" s="49"/>
      <c r="AH1057" s="49"/>
      <c r="AI1057" s="49"/>
      <c r="AK1057" s="49"/>
      <c r="AL1057" s="49"/>
      <c r="AM1057" s="49"/>
      <c r="AN1057" s="49"/>
      <c r="AO1057" s="49"/>
      <c r="AP1057" s="49"/>
      <c r="AQ1057" s="49"/>
      <c r="AR1057" s="49"/>
      <c r="AS1057" s="49"/>
      <c r="AT1057" s="49"/>
      <c r="AU1057" s="49"/>
      <c r="AV1057" s="49"/>
      <c r="AW1057" s="49"/>
      <c r="AX1057" s="49"/>
      <c r="AY1057" s="49"/>
      <c r="AZ1057" s="49"/>
      <c r="BA1057" s="49"/>
      <c r="BB1057" s="49"/>
      <c r="BC1057" s="49"/>
      <c r="BD1057" s="49"/>
      <c r="BE1057" s="49"/>
      <c r="BF1057" s="49"/>
      <c r="BG1057" s="49"/>
      <c r="BH1057" s="49"/>
      <c r="BI1057" s="49"/>
      <c r="BJ1057" s="49"/>
      <c r="BK1057" s="49"/>
      <c r="BL1057" s="49"/>
      <c r="BM1057" s="49"/>
      <c r="BN1057" s="49"/>
      <c r="BO1057" s="49"/>
    </row>
    <row r="1058" spans="20:67" x14ac:dyDescent="0.3">
      <c r="T1058" s="49"/>
      <c r="V1058" s="49"/>
      <c r="W1058" s="49"/>
      <c r="X1058" s="49"/>
      <c r="Y1058" s="49"/>
      <c r="AA1058" s="49"/>
      <c r="AB1058" s="49"/>
      <c r="AD1058" s="49"/>
      <c r="AE1058" s="49"/>
      <c r="AF1058" s="49"/>
      <c r="AH1058" s="49"/>
      <c r="AI1058" s="49"/>
      <c r="AK1058" s="49"/>
      <c r="AL1058" s="49"/>
      <c r="AM1058" s="49"/>
      <c r="AN1058" s="49"/>
      <c r="AO1058" s="49"/>
      <c r="AP1058" s="49"/>
      <c r="AQ1058" s="49"/>
      <c r="AR1058" s="49"/>
      <c r="AS1058" s="49"/>
      <c r="AT1058" s="49"/>
      <c r="AU1058" s="49"/>
      <c r="AV1058" s="49"/>
      <c r="AW1058" s="49"/>
      <c r="AX1058" s="49"/>
      <c r="AY1058" s="49"/>
      <c r="AZ1058" s="49"/>
      <c r="BA1058" s="49"/>
      <c r="BB1058" s="49"/>
      <c r="BC1058" s="49"/>
      <c r="BD1058" s="49"/>
      <c r="BE1058" s="49"/>
      <c r="BF1058" s="49"/>
      <c r="BG1058" s="49"/>
      <c r="BH1058" s="49"/>
      <c r="BI1058" s="49"/>
      <c r="BJ1058" s="49"/>
      <c r="BK1058" s="49"/>
      <c r="BL1058" s="49"/>
      <c r="BM1058" s="49"/>
      <c r="BN1058" s="49"/>
      <c r="BO1058" s="49"/>
    </row>
    <row r="1059" spans="20:67" x14ac:dyDescent="0.3">
      <c r="T1059" s="49"/>
      <c r="V1059" s="49"/>
      <c r="W1059" s="49"/>
      <c r="X1059" s="49"/>
      <c r="Y1059" s="49"/>
      <c r="AA1059" s="49"/>
      <c r="AB1059" s="49"/>
      <c r="AD1059" s="49"/>
      <c r="AE1059" s="49"/>
      <c r="AF1059" s="49"/>
      <c r="AH1059" s="49"/>
      <c r="AI1059" s="49"/>
      <c r="AK1059" s="49"/>
      <c r="AL1059" s="49"/>
      <c r="AM1059" s="49"/>
      <c r="AN1059" s="49"/>
      <c r="AO1059" s="49"/>
      <c r="AP1059" s="49"/>
      <c r="AQ1059" s="49"/>
      <c r="AR1059" s="49"/>
      <c r="AS1059" s="49"/>
      <c r="AT1059" s="49"/>
      <c r="AU1059" s="49"/>
      <c r="AV1059" s="49"/>
      <c r="AW1059" s="49"/>
      <c r="AX1059" s="49"/>
      <c r="AY1059" s="49"/>
      <c r="AZ1059" s="49"/>
      <c r="BA1059" s="49"/>
      <c r="BB1059" s="49"/>
      <c r="BC1059" s="49"/>
      <c r="BD1059" s="49"/>
      <c r="BE1059" s="49"/>
      <c r="BF1059" s="49"/>
      <c r="BG1059" s="49"/>
      <c r="BH1059" s="49"/>
      <c r="BI1059" s="49"/>
      <c r="BJ1059" s="49"/>
      <c r="BK1059" s="49"/>
      <c r="BL1059" s="49"/>
      <c r="BM1059" s="49"/>
      <c r="BN1059" s="49"/>
      <c r="BO1059" s="49"/>
    </row>
    <row r="1060" spans="20:67" x14ac:dyDescent="0.3">
      <c r="T1060" s="49"/>
      <c r="V1060" s="49"/>
      <c r="W1060" s="49"/>
      <c r="X1060" s="49"/>
      <c r="Y1060" s="49"/>
      <c r="AA1060" s="49"/>
      <c r="AB1060" s="49"/>
      <c r="AD1060" s="49"/>
      <c r="AE1060" s="49"/>
      <c r="AF1060" s="49"/>
      <c r="AH1060" s="49"/>
      <c r="AI1060" s="49"/>
      <c r="AK1060" s="49"/>
      <c r="AL1060" s="49"/>
      <c r="AM1060" s="49"/>
      <c r="AN1060" s="49"/>
      <c r="AO1060" s="49"/>
      <c r="AP1060" s="49"/>
      <c r="AQ1060" s="49"/>
      <c r="AR1060" s="49"/>
      <c r="AS1060" s="49"/>
      <c r="AT1060" s="49"/>
      <c r="AU1060" s="49"/>
      <c r="AV1060" s="49"/>
      <c r="AW1060" s="49"/>
      <c r="AX1060" s="49"/>
      <c r="AY1060" s="49"/>
      <c r="AZ1060" s="49"/>
      <c r="BA1060" s="49"/>
      <c r="BB1060" s="49"/>
      <c r="BC1060" s="49"/>
      <c r="BD1060" s="49"/>
      <c r="BE1060" s="49"/>
      <c r="BF1060" s="49"/>
      <c r="BG1060" s="49"/>
      <c r="BH1060" s="49"/>
      <c r="BI1060" s="49"/>
      <c r="BJ1060" s="49"/>
      <c r="BK1060" s="49"/>
      <c r="BL1060" s="49"/>
      <c r="BM1060" s="49"/>
      <c r="BN1060" s="49"/>
      <c r="BO1060" s="49"/>
    </row>
    <row r="1061" spans="20:67" x14ac:dyDescent="0.3">
      <c r="T1061" s="49"/>
      <c r="V1061" s="49"/>
      <c r="W1061" s="49"/>
      <c r="X1061" s="49"/>
      <c r="Y1061" s="49"/>
      <c r="AA1061" s="49"/>
      <c r="AB1061" s="49"/>
      <c r="AD1061" s="49"/>
      <c r="AE1061" s="49"/>
      <c r="AF1061" s="49"/>
      <c r="AH1061" s="49"/>
      <c r="AI1061" s="49"/>
      <c r="AK1061" s="49"/>
      <c r="AL1061" s="49"/>
      <c r="AM1061" s="49"/>
      <c r="AN1061" s="49"/>
      <c r="AO1061" s="49"/>
      <c r="AP1061" s="49"/>
      <c r="AQ1061" s="49"/>
      <c r="AR1061" s="49"/>
      <c r="AS1061" s="49"/>
      <c r="AT1061" s="49"/>
      <c r="AU1061" s="49"/>
      <c r="AV1061" s="49"/>
      <c r="AW1061" s="49"/>
      <c r="AX1061" s="49"/>
      <c r="AY1061" s="49"/>
      <c r="AZ1061" s="49"/>
      <c r="BA1061" s="49"/>
      <c r="BB1061" s="49"/>
      <c r="BC1061" s="49"/>
      <c r="BD1061" s="49"/>
      <c r="BE1061" s="49"/>
      <c r="BF1061" s="49"/>
      <c r="BG1061" s="49"/>
      <c r="BH1061" s="49"/>
      <c r="BI1061" s="49"/>
      <c r="BJ1061" s="49"/>
      <c r="BK1061" s="49"/>
      <c r="BL1061" s="49"/>
      <c r="BM1061" s="49"/>
      <c r="BN1061" s="49"/>
      <c r="BO1061" s="49"/>
    </row>
    <row r="1062" spans="20:67" x14ac:dyDescent="0.3">
      <c r="T1062" s="49"/>
      <c r="V1062" s="49"/>
      <c r="W1062" s="49"/>
      <c r="X1062" s="49"/>
      <c r="Y1062" s="49"/>
      <c r="AA1062" s="49"/>
      <c r="AB1062" s="49"/>
      <c r="AD1062" s="49"/>
      <c r="AE1062" s="49"/>
      <c r="AF1062" s="49"/>
      <c r="AH1062" s="49"/>
      <c r="AI1062" s="49"/>
      <c r="AK1062" s="49"/>
      <c r="AL1062" s="49"/>
      <c r="AM1062" s="49"/>
      <c r="AN1062" s="49"/>
      <c r="AO1062" s="49"/>
      <c r="AP1062" s="49"/>
      <c r="AQ1062" s="49"/>
      <c r="AR1062" s="49"/>
      <c r="AS1062" s="49"/>
      <c r="AT1062" s="49"/>
      <c r="AU1062" s="49"/>
      <c r="AV1062" s="49"/>
      <c r="AW1062" s="49"/>
      <c r="AX1062" s="49"/>
      <c r="AY1062" s="49"/>
      <c r="AZ1062" s="49"/>
      <c r="BA1062" s="49"/>
      <c r="BB1062" s="49"/>
      <c r="BC1062" s="49"/>
      <c r="BD1062" s="49"/>
      <c r="BE1062" s="49"/>
      <c r="BF1062" s="49"/>
      <c r="BG1062" s="49"/>
      <c r="BH1062" s="49"/>
      <c r="BI1062" s="49"/>
      <c r="BJ1062" s="49"/>
      <c r="BK1062" s="49"/>
      <c r="BL1062" s="49"/>
      <c r="BM1062" s="49"/>
      <c r="BN1062" s="49"/>
      <c r="BO1062" s="49"/>
    </row>
    <row r="1063" spans="20:67" x14ac:dyDescent="0.3">
      <c r="T1063" s="49"/>
      <c r="V1063" s="49"/>
      <c r="W1063" s="49"/>
      <c r="X1063" s="49"/>
      <c r="Y1063" s="49"/>
      <c r="AA1063" s="49"/>
      <c r="AB1063" s="49"/>
      <c r="AD1063" s="49"/>
      <c r="AE1063" s="49"/>
      <c r="AF1063" s="49"/>
      <c r="AH1063" s="49"/>
      <c r="AI1063" s="49"/>
      <c r="AK1063" s="49"/>
      <c r="AL1063" s="49"/>
      <c r="AM1063" s="49"/>
      <c r="AN1063" s="49"/>
      <c r="AO1063" s="49"/>
      <c r="AP1063" s="49"/>
      <c r="AQ1063" s="49"/>
      <c r="AR1063" s="49"/>
      <c r="AS1063" s="49"/>
      <c r="AT1063" s="49"/>
      <c r="AU1063" s="49"/>
      <c r="AV1063" s="49"/>
      <c r="AW1063" s="49"/>
      <c r="AX1063" s="49"/>
      <c r="AY1063" s="49"/>
      <c r="AZ1063" s="49"/>
      <c r="BA1063" s="49"/>
      <c r="BB1063" s="49"/>
      <c r="BC1063" s="49"/>
      <c r="BD1063" s="49"/>
      <c r="BE1063" s="49"/>
      <c r="BF1063" s="49"/>
      <c r="BG1063" s="49"/>
      <c r="BH1063" s="49"/>
      <c r="BI1063" s="49"/>
      <c r="BJ1063" s="49"/>
      <c r="BK1063" s="49"/>
      <c r="BL1063" s="49"/>
      <c r="BM1063" s="49"/>
      <c r="BN1063" s="49"/>
      <c r="BO1063" s="49"/>
    </row>
    <row r="1064" spans="20:67" x14ac:dyDescent="0.3">
      <c r="T1064" s="49"/>
      <c r="V1064" s="49"/>
      <c r="W1064" s="49"/>
      <c r="X1064" s="49"/>
      <c r="Y1064" s="49"/>
      <c r="AA1064" s="49"/>
      <c r="AB1064" s="49"/>
      <c r="AD1064" s="49"/>
      <c r="AE1064" s="49"/>
      <c r="AF1064" s="49"/>
      <c r="AH1064" s="49"/>
      <c r="AI1064" s="49"/>
      <c r="AK1064" s="49"/>
      <c r="AL1064" s="49"/>
      <c r="AM1064" s="49"/>
      <c r="AN1064" s="49"/>
      <c r="AO1064" s="49"/>
      <c r="AP1064" s="49"/>
      <c r="AQ1064" s="49"/>
      <c r="AR1064" s="49"/>
      <c r="AS1064" s="49"/>
      <c r="AT1064" s="49"/>
      <c r="AU1064" s="49"/>
      <c r="AV1064" s="49"/>
      <c r="AW1064" s="49"/>
      <c r="AX1064" s="49"/>
      <c r="AY1064" s="49"/>
      <c r="AZ1064" s="49"/>
      <c r="BA1064" s="49"/>
      <c r="BB1064" s="49"/>
      <c r="BC1064" s="49"/>
      <c r="BD1064" s="49"/>
      <c r="BE1064" s="49"/>
      <c r="BF1064" s="49"/>
      <c r="BG1064" s="49"/>
      <c r="BH1064" s="49"/>
      <c r="BI1064" s="49"/>
      <c r="BJ1064" s="49"/>
      <c r="BK1064" s="49"/>
      <c r="BL1064" s="49"/>
      <c r="BM1064" s="49"/>
      <c r="BN1064" s="49"/>
      <c r="BO1064" s="49"/>
    </row>
    <row r="1065" spans="20:67" x14ac:dyDescent="0.3">
      <c r="T1065" s="49"/>
      <c r="V1065" s="49"/>
      <c r="W1065" s="49"/>
      <c r="X1065" s="49"/>
      <c r="Y1065" s="49"/>
      <c r="AA1065" s="49"/>
      <c r="AB1065" s="49"/>
      <c r="AD1065" s="49"/>
      <c r="AE1065" s="49"/>
      <c r="AF1065" s="49"/>
      <c r="AH1065" s="49"/>
      <c r="AI1065" s="49"/>
      <c r="AK1065" s="49"/>
      <c r="AL1065" s="49"/>
      <c r="AM1065" s="49"/>
      <c r="AN1065" s="49"/>
      <c r="AO1065" s="49"/>
      <c r="AP1065" s="49"/>
      <c r="AQ1065" s="49"/>
      <c r="AR1065" s="49"/>
      <c r="AS1065" s="49"/>
      <c r="AT1065" s="49"/>
      <c r="AU1065" s="49"/>
      <c r="AV1065" s="49"/>
      <c r="AW1065" s="49"/>
      <c r="AX1065" s="49"/>
      <c r="AY1065" s="49"/>
      <c r="AZ1065" s="49"/>
      <c r="BA1065" s="49"/>
      <c r="BB1065" s="49"/>
      <c r="BC1065" s="49"/>
      <c r="BD1065" s="49"/>
      <c r="BE1065" s="49"/>
      <c r="BF1065" s="49"/>
      <c r="BG1065" s="49"/>
      <c r="BH1065" s="49"/>
      <c r="BI1065" s="49"/>
      <c r="BJ1065" s="49"/>
      <c r="BK1065" s="49"/>
      <c r="BL1065" s="49"/>
      <c r="BM1065" s="49"/>
      <c r="BN1065" s="49"/>
      <c r="BO1065" s="49"/>
    </row>
    <row r="1066" spans="20:67" x14ac:dyDescent="0.3">
      <c r="T1066" s="49"/>
      <c r="V1066" s="49"/>
      <c r="W1066" s="49"/>
      <c r="X1066" s="49"/>
      <c r="Y1066" s="49"/>
      <c r="AA1066" s="49"/>
      <c r="AB1066" s="49"/>
      <c r="AD1066" s="49"/>
      <c r="AE1066" s="49"/>
      <c r="AF1066" s="49"/>
      <c r="AH1066" s="49"/>
      <c r="AI1066" s="49"/>
      <c r="AK1066" s="49"/>
      <c r="AL1066" s="49"/>
      <c r="AM1066" s="49"/>
      <c r="AN1066" s="49"/>
      <c r="AO1066" s="49"/>
      <c r="AP1066" s="49"/>
      <c r="AQ1066" s="49"/>
      <c r="AR1066" s="49"/>
      <c r="AS1066" s="49"/>
      <c r="AT1066" s="49"/>
      <c r="AU1066" s="49"/>
      <c r="AV1066" s="49"/>
      <c r="AW1066" s="49"/>
      <c r="AX1066" s="49"/>
      <c r="AY1066" s="49"/>
      <c r="AZ1066" s="49"/>
      <c r="BA1066" s="49"/>
      <c r="BB1066" s="49"/>
      <c r="BC1066" s="49"/>
      <c r="BD1066" s="49"/>
      <c r="BE1066" s="49"/>
      <c r="BF1066" s="49"/>
      <c r="BG1066" s="49"/>
      <c r="BH1066" s="49"/>
      <c r="BI1066" s="49"/>
      <c r="BJ1066" s="49"/>
      <c r="BK1066" s="49"/>
      <c r="BL1066" s="49"/>
      <c r="BM1066" s="49"/>
      <c r="BN1066" s="49"/>
      <c r="BO1066" s="49"/>
    </row>
    <row r="1067" spans="20:67" x14ac:dyDescent="0.3">
      <c r="T1067" s="49"/>
      <c r="V1067" s="49"/>
      <c r="W1067" s="49"/>
      <c r="X1067" s="49"/>
      <c r="Y1067" s="49"/>
      <c r="AA1067" s="49"/>
      <c r="AB1067" s="49"/>
      <c r="AD1067" s="49"/>
      <c r="AE1067" s="49"/>
      <c r="AF1067" s="49"/>
      <c r="AH1067" s="49"/>
      <c r="AI1067" s="49"/>
      <c r="AK1067" s="49"/>
      <c r="AL1067" s="49"/>
      <c r="AM1067" s="49"/>
      <c r="AN1067" s="49"/>
      <c r="AO1067" s="49"/>
      <c r="AP1067" s="49"/>
      <c r="AQ1067" s="49"/>
      <c r="AR1067" s="49"/>
      <c r="AS1067" s="49"/>
      <c r="AT1067" s="49"/>
      <c r="AU1067" s="49"/>
      <c r="AV1067" s="49"/>
      <c r="AW1067" s="49"/>
      <c r="AX1067" s="49"/>
      <c r="AY1067" s="49"/>
      <c r="AZ1067" s="49"/>
      <c r="BA1067" s="49"/>
      <c r="BB1067" s="49"/>
      <c r="BC1067" s="49"/>
      <c r="BD1067" s="49"/>
      <c r="BE1067" s="49"/>
      <c r="BF1067" s="49"/>
      <c r="BG1067" s="49"/>
      <c r="BH1067" s="49"/>
      <c r="BI1067" s="49"/>
      <c r="BJ1067" s="49"/>
      <c r="BK1067" s="49"/>
      <c r="BL1067" s="49"/>
      <c r="BM1067" s="49"/>
      <c r="BN1067" s="49"/>
      <c r="BO1067" s="49"/>
    </row>
    <row r="1068" spans="20:67" x14ac:dyDescent="0.3">
      <c r="T1068" s="49"/>
      <c r="V1068" s="49"/>
      <c r="W1068" s="49"/>
      <c r="X1068" s="49"/>
      <c r="Y1068" s="49"/>
      <c r="AA1068" s="49"/>
      <c r="AB1068" s="49"/>
      <c r="AD1068" s="49"/>
      <c r="AE1068" s="49"/>
      <c r="AF1068" s="49"/>
      <c r="AH1068" s="49"/>
      <c r="AI1068" s="49"/>
      <c r="AK1068" s="49"/>
      <c r="AL1068" s="49"/>
      <c r="AM1068" s="49"/>
      <c r="AN1068" s="49"/>
      <c r="AO1068" s="49"/>
      <c r="AP1068" s="49"/>
      <c r="AQ1068" s="49"/>
      <c r="AR1068" s="49"/>
      <c r="AS1068" s="49"/>
      <c r="AT1068" s="49"/>
      <c r="AU1068" s="49"/>
      <c r="AV1068" s="49"/>
      <c r="AW1068" s="49"/>
      <c r="AX1068" s="49"/>
      <c r="AY1068" s="49"/>
      <c r="AZ1068" s="49"/>
      <c r="BA1068" s="49"/>
      <c r="BB1068" s="49"/>
      <c r="BC1068" s="49"/>
      <c r="BD1068" s="49"/>
      <c r="BE1068" s="49"/>
      <c r="BF1068" s="49"/>
      <c r="BG1068" s="49"/>
      <c r="BH1068" s="49"/>
      <c r="BI1068" s="49"/>
      <c r="BJ1068" s="49"/>
      <c r="BK1068" s="49"/>
      <c r="BL1068" s="49"/>
      <c r="BM1068" s="49"/>
      <c r="BN1068" s="49"/>
      <c r="BO1068" s="49"/>
    </row>
    <row r="1069" spans="20:67" x14ac:dyDescent="0.3">
      <c r="T1069" s="49"/>
      <c r="V1069" s="49"/>
      <c r="W1069" s="49"/>
      <c r="X1069" s="49"/>
      <c r="Y1069" s="49"/>
      <c r="AA1069" s="49"/>
      <c r="AB1069" s="49"/>
      <c r="AD1069" s="49"/>
      <c r="AE1069" s="49"/>
      <c r="AF1069" s="49"/>
      <c r="AH1069" s="49"/>
      <c r="AI1069" s="49"/>
      <c r="AK1069" s="49"/>
      <c r="AL1069" s="49"/>
      <c r="AM1069" s="49"/>
      <c r="AN1069" s="49"/>
      <c r="AO1069" s="49"/>
      <c r="AP1069" s="49"/>
      <c r="AQ1069" s="49"/>
      <c r="AR1069" s="49"/>
      <c r="AS1069" s="49"/>
      <c r="AT1069" s="49"/>
      <c r="AU1069" s="49"/>
      <c r="AV1069" s="49"/>
      <c r="AW1069" s="49"/>
      <c r="AX1069" s="49"/>
      <c r="AY1069" s="49"/>
      <c r="AZ1069" s="49"/>
      <c r="BA1069" s="49"/>
      <c r="BB1069" s="49"/>
      <c r="BC1069" s="49"/>
      <c r="BD1069" s="49"/>
      <c r="BE1069" s="49"/>
      <c r="BF1069" s="49"/>
      <c r="BG1069" s="49"/>
      <c r="BH1069" s="49"/>
      <c r="BI1069" s="49"/>
      <c r="BJ1069" s="49"/>
      <c r="BK1069" s="49"/>
      <c r="BL1069" s="49"/>
      <c r="BM1069" s="49"/>
      <c r="BN1069" s="49"/>
      <c r="BO1069" s="49"/>
    </row>
    <row r="1070" spans="20:67" x14ac:dyDescent="0.3">
      <c r="T1070" s="49"/>
      <c r="V1070" s="49"/>
      <c r="W1070" s="49"/>
      <c r="X1070" s="49"/>
      <c r="Y1070" s="49"/>
      <c r="AA1070" s="49"/>
      <c r="AB1070" s="49"/>
      <c r="AD1070" s="49"/>
      <c r="AE1070" s="49"/>
      <c r="AF1070" s="49"/>
      <c r="AH1070" s="49"/>
      <c r="AI1070" s="49"/>
      <c r="AK1070" s="49"/>
      <c r="AL1070" s="49"/>
      <c r="AM1070" s="49"/>
      <c r="AN1070" s="49"/>
      <c r="AO1070" s="49"/>
      <c r="AP1070" s="49"/>
      <c r="AQ1070" s="49"/>
      <c r="AR1070" s="49"/>
      <c r="AS1070" s="49"/>
      <c r="AT1070" s="49"/>
      <c r="AU1070" s="49"/>
      <c r="AV1070" s="49"/>
      <c r="AW1070" s="49"/>
      <c r="AX1070" s="49"/>
      <c r="AY1070" s="49"/>
      <c r="AZ1070" s="49"/>
      <c r="BA1070" s="49"/>
      <c r="BB1070" s="49"/>
      <c r="BC1070" s="49"/>
      <c r="BD1070" s="49"/>
      <c r="BE1070" s="49"/>
      <c r="BF1070" s="49"/>
      <c r="BG1070" s="49"/>
      <c r="BH1070" s="49"/>
      <c r="BI1070" s="49"/>
      <c r="BJ1070" s="49"/>
      <c r="BK1070" s="49"/>
      <c r="BL1070" s="49"/>
      <c r="BM1070" s="49"/>
      <c r="BN1070" s="49"/>
      <c r="BO1070" s="49"/>
    </row>
    <row r="1071" spans="20:67" x14ac:dyDescent="0.3">
      <c r="T1071" s="49"/>
      <c r="V1071" s="49"/>
      <c r="W1071" s="49"/>
      <c r="X1071" s="49"/>
      <c r="Y1071" s="49"/>
      <c r="AA1071" s="49"/>
      <c r="AB1071" s="49"/>
      <c r="AD1071" s="49"/>
      <c r="AE1071" s="49"/>
      <c r="AF1071" s="49"/>
      <c r="AH1071" s="49"/>
      <c r="AI1071" s="49"/>
      <c r="AK1071" s="49"/>
      <c r="AL1071" s="49"/>
      <c r="AM1071" s="49"/>
      <c r="AN1071" s="49"/>
      <c r="AO1071" s="49"/>
      <c r="AP1071" s="49"/>
      <c r="AQ1071" s="49"/>
      <c r="AR1071" s="49"/>
      <c r="AS1071" s="49"/>
      <c r="AT1071" s="49"/>
      <c r="AU1071" s="49"/>
      <c r="AV1071" s="49"/>
      <c r="AW1071" s="49"/>
      <c r="AX1071" s="49"/>
      <c r="AY1071" s="49"/>
      <c r="AZ1071" s="49"/>
      <c r="BA1071" s="49"/>
      <c r="BB1071" s="49"/>
      <c r="BC1071" s="49"/>
      <c r="BD1071" s="49"/>
      <c r="BE1071" s="49"/>
      <c r="BF1071" s="49"/>
      <c r="BG1071" s="49"/>
      <c r="BH1071" s="49"/>
      <c r="BI1071" s="49"/>
      <c r="BJ1071" s="49"/>
      <c r="BK1071" s="49"/>
      <c r="BL1071" s="49"/>
      <c r="BM1071" s="49"/>
      <c r="BN1071" s="49"/>
      <c r="BO1071" s="49"/>
    </row>
    <row r="1072" spans="20:67" x14ac:dyDescent="0.3">
      <c r="T1072" s="49"/>
      <c r="V1072" s="49"/>
      <c r="W1072" s="49"/>
      <c r="X1072" s="49"/>
      <c r="Y1072" s="49"/>
      <c r="AA1072" s="49"/>
      <c r="AB1072" s="49"/>
      <c r="AD1072" s="49"/>
      <c r="AE1072" s="49"/>
      <c r="AF1072" s="49"/>
      <c r="AH1072" s="49"/>
      <c r="AI1072" s="49"/>
      <c r="AK1072" s="49"/>
      <c r="AL1072" s="49"/>
      <c r="AM1072" s="49"/>
      <c r="AN1072" s="49"/>
      <c r="AO1072" s="49"/>
      <c r="AP1072" s="49"/>
      <c r="AQ1072" s="49"/>
      <c r="AR1072" s="49"/>
      <c r="AS1072" s="49"/>
      <c r="AT1072" s="49"/>
      <c r="AU1072" s="49"/>
      <c r="AV1072" s="49"/>
      <c r="AW1072" s="49"/>
      <c r="AX1072" s="49"/>
      <c r="AY1072" s="49"/>
      <c r="AZ1072" s="49"/>
      <c r="BA1072" s="49"/>
      <c r="BB1072" s="49"/>
      <c r="BC1072" s="49"/>
      <c r="BD1072" s="49"/>
      <c r="BE1072" s="49"/>
      <c r="BF1072" s="49"/>
      <c r="BG1072" s="49"/>
      <c r="BH1072" s="49"/>
      <c r="BI1072" s="49"/>
      <c r="BJ1072" s="49"/>
      <c r="BK1072" s="49"/>
      <c r="BL1072" s="49"/>
      <c r="BM1072" s="49"/>
      <c r="BN1072" s="49"/>
      <c r="BO1072" s="49"/>
    </row>
    <row r="1073" spans="20:67" x14ac:dyDescent="0.3">
      <c r="T1073" s="49"/>
      <c r="V1073" s="49"/>
      <c r="W1073" s="49"/>
      <c r="X1073" s="49"/>
      <c r="Y1073" s="49"/>
      <c r="AA1073" s="49"/>
      <c r="AB1073" s="49"/>
      <c r="AD1073" s="49"/>
      <c r="AE1073" s="49"/>
      <c r="AF1073" s="49"/>
      <c r="AH1073" s="49"/>
      <c r="AI1073" s="49"/>
      <c r="AK1073" s="49"/>
      <c r="AL1073" s="49"/>
      <c r="AM1073" s="49"/>
      <c r="AN1073" s="49"/>
      <c r="AO1073" s="49"/>
      <c r="AP1073" s="49"/>
      <c r="AQ1073" s="49"/>
      <c r="AR1073" s="49"/>
      <c r="AS1073" s="49"/>
      <c r="AT1073" s="49"/>
      <c r="AU1073" s="49"/>
      <c r="AV1073" s="49"/>
      <c r="AW1073" s="49"/>
      <c r="AX1073" s="49"/>
      <c r="AY1073" s="49"/>
      <c r="AZ1073" s="49"/>
      <c r="BA1073" s="49"/>
      <c r="BB1073" s="49"/>
      <c r="BC1073" s="49"/>
      <c r="BD1073" s="49"/>
      <c r="BE1073" s="49"/>
      <c r="BF1073" s="49"/>
      <c r="BG1073" s="49"/>
      <c r="BH1073" s="49"/>
      <c r="BI1073" s="49"/>
      <c r="BJ1073" s="49"/>
      <c r="BK1073" s="49"/>
      <c r="BL1073" s="49"/>
      <c r="BM1073" s="49"/>
      <c r="BN1073" s="49"/>
      <c r="BO1073" s="49"/>
    </row>
    <row r="1074" spans="20:67" x14ac:dyDescent="0.3">
      <c r="T1074" s="49"/>
      <c r="V1074" s="49"/>
      <c r="W1074" s="49"/>
      <c r="X1074" s="49"/>
      <c r="Y1074" s="49"/>
      <c r="AA1074" s="49"/>
      <c r="AB1074" s="49"/>
      <c r="AD1074" s="49"/>
      <c r="AE1074" s="49"/>
      <c r="AF1074" s="49"/>
      <c r="AH1074" s="49"/>
      <c r="AI1074" s="49"/>
      <c r="AK1074" s="49"/>
      <c r="AL1074" s="49"/>
      <c r="AM1074" s="49"/>
      <c r="AN1074" s="49"/>
      <c r="AO1074" s="49"/>
      <c r="AP1074" s="49"/>
      <c r="AQ1074" s="49"/>
      <c r="AR1074" s="49"/>
      <c r="AS1074" s="49"/>
      <c r="AT1074" s="49"/>
      <c r="AU1074" s="49"/>
      <c r="AV1074" s="49"/>
      <c r="AW1074" s="49"/>
      <c r="AX1074" s="49"/>
      <c r="AY1074" s="49"/>
      <c r="AZ1074" s="49"/>
      <c r="BA1074" s="49"/>
      <c r="BB1074" s="49"/>
      <c r="BC1074" s="49"/>
      <c r="BD1074" s="49"/>
      <c r="BE1074" s="49"/>
      <c r="BF1074" s="49"/>
      <c r="BG1074" s="49"/>
      <c r="BH1074" s="49"/>
      <c r="BI1074" s="49"/>
      <c r="BJ1074" s="49"/>
      <c r="BK1074" s="49"/>
      <c r="BL1074" s="49"/>
      <c r="BM1074" s="49"/>
      <c r="BN1074" s="49"/>
      <c r="BO1074" s="49"/>
    </row>
    <row r="1075" spans="20:67" x14ac:dyDescent="0.3">
      <c r="T1075" s="49"/>
      <c r="V1075" s="49"/>
      <c r="W1075" s="49"/>
      <c r="X1075" s="49"/>
      <c r="Y1075" s="49"/>
      <c r="AA1075" s="49"/>
      <c r="AB1075" s="49"/>
      <c r="AD1075" s="49"/>
      <c r="AE1075" s="49"/>
      <c r="AF1075" s="49"/>
      <c r="AH1075" s="49"/>
      <c r="AI1075" s="49"/>
      <c r="AK1075" s="49"/>
      <c r="AL1075" s="49"/>
      <c r="AM1075" s="49"/>
      <c r="AN1075" s="49"/>
      <c r="AO1075" s="49"/>
      <c r="AP1075" s="49"/>
      <c r="AQ1075" s="49"/>
      <c r="AR1075" s="49"/>
      <c r="AS1075" s="49"/>
      <c r="AT1075" s="49"/>
      <c r="AU1075" s="49"/>
      <c r="AV1075" s="49"/>
      <c r="AW1075" s="49"/>
      <c r="AX1075" s="49"/>
      <c r="AY1075" s="49"/>
      <c r="AZ1075" s="49"/>
      <c r="BA1075" s="49"/>
      <c r="BB1075" s="49"/>
      <c r="BC1075" s="49"/>
      <c r="BD1075" s="49"/>
      <c r="BE1075" s="49"/>
      <c r="BF1075" s="49"/>
      <c r="BG1075" s="49"/>
      <c r="BH1075" s="49"/>
      <c r="BI1075" s="49"/>
      <c r="BJ1075" s="49"/>
      <c r="BK1075" s="49"/>
      <c r="BL1075" s="49"/>
      <c r="BM1075" s="49"/>
      <c r="BN1075" s="49"/>
      <c r="BO1075" s="49"/>
    </row>
    <row r="1076" spans="20:67" x14ac:dyDescent="0.3">
      <c r="T1076" s="49"/>
      <c r="V1076" s="49"/>
      <c r="W1076" s="49"/>
      <c r="X1076" s="49"/>
      <c r="Y1076" s="49"/>
      <c r="AA1076" s="49"/>
      <c r="AB1076" s="49"/>
      <c r="AD1076" s="49"/>
      <c r="AE1076" s="49"/>
      <c r="AF1076" s="49"/>
      <c r="AH1076" s="49"/>
      <c r="AI1076" s="49"/>
      <c r="AK1076" s="49"/>
      <c r="AL1076" s="49"/>
      <c r="AM1076" s="49"/>
      <c r="AN1076" s="49"/>
      <c r="AO1076" s="49"/>
      <c r="AP1076" s="49"/>
      <c r="AQ1076" s="49"/>
      <c r="AR1076" s="49"/>
      <c r="AS1076" s="49"/>
      <c r="AT1076" s="49"/>
      <c r="AU1076" s="49"/>
      <c r="AV1076" s="49"/>
      <c r="AW1076" s="49"/>
      <c r="AX1076" s="49"/>
      <c r="AY1076" s="49"/>
      <c r="AZ1076" s="49"/>
      <c r="BA1076" s="49"/>
      <c r="BB1076" s="49"/>
      <c r="BC1076" s="49"/>
      <c r="BD1076" s="49"/>
      <c r="BE1076" s="49"/>
      <c r="BF1076" s="49"/>
      <c r="BG1076" s="49"/>
      <c r="BH1076" s="49"/>
      <c r="BI1076" s="49"/>
      <c r="BJ1076" s="49"/>
      <c r="BK1076" s="49"/>
      <c r="BL1076" s="49"/>
      <c r="BM1076" s="49"/>
      <c r="BN1076" s="49"/>
      <c r="BO1076" s="49"/>
    </row>
    <row r="1077" spans="20:67" x14ac:dyDescent="0.3">
      <c r="T1077" s="49"/>
      <c r="V1077" s="49"/>
      <c r="W1077" s="49"/>
      <c r="X1077" s="49"/>
      <c r="Y1077" s="49"/>
      <c r="AA1077" s="49"/>
      <c r="AB1077" s="49"/>
      <c r="AD1077" s="49"/>
      <c r="AE1077" s="49"/>
      <c r="AF1077" s="49"/>
      <c r="AH1077" s="49"/>
      <c r="AI1077" s="49"/>
      <c r="AK1077" s="49"/>
      <c r="AL1077" s="49"/>
      <c r="AM1077" s="49"/>
      <c r="AN1077" s="49"/>
      <c r="AO1077" s="49"/>
      <c r="AP1077" s="49"/>
      <c r="AQ1077" s="49"/>
      <c r="AR1077" s="49"/>
      <c r="AS1077" s="49"/>
      <c r="AT1077" s="49"/>
      <c r="AU1077" s="49"/>
      <c r="AV1077" s="49"/>
      <c r="AW1077" s="49"/>
      <c r="AX1077" s="49"/>
      <c r="AY1077" s="49"/>
      <c r="AZ1077" s="49"/>
      <c r="BA1077" s="49"/>
      <c r="BB1077" s="49"/>
      <c r="BC1077" s="49"/>
      <c r="BD1077" s="49"/>
      <c r="BE1077" s="49"/>
      <c r="BF1077" s="49"/>
      <c r="BG1077" s="49"/>
      <c r="BH1077" s="49"/>
      <c r="BI1077" s="49"/>
      <c r="BJ1077" s="49"/>
      <c r="BK1077" s="49"/>
      <c r="BL1077" s="49"/>
      <c r="BM1077" s="49"/>
      <c r="BN1077" s="49"/>
      <c r="BO1077" s="49"/>
    </row>
    <row r="1078" spans="20:67" x14ac:dyDescent="0.3">
      <c r="T1078" s="49"/>
      <c r="V1078" s="49"/>
      <c r="W1078" s="49"/>
      <c r="X1078" s="49"/>
      <c r="Y1078" s="49"/>
      <c r="AA1078" s="49"/>
      <c r="AB1078" s="49"/>
      <c r="AD1078" s="49"/>
      <c r="AE1078" s="49"/>
      <c r="AF1078" s="49"/>
      <c r="AH1078" s="49"/>
      <c r="AI1078" s="49"/>
      <c r="AK1078" s="49"/>
      <c r="AL1078" s="49"/>
      <c r="AM1078" s="49"/>
      <c r="AN1078" s="49"/>
      <c r="AO1078" s="49"/>
      <c r="AP1078" s="49"/>
      <c r="AQ1078" s="49"/>
      <c r="AR1078" s="49"/>
      <c r="AS1078" s="49"/>
      <c r="AT1078" s="49"/>
      <c r="AU1078" s="49"/>
      <c r="AV1078" s="49"/>
      <c r="AW1078" s="49"/>
      <c r="AX1078" s="49"/>
      <c r="AY1078" s="49"/>
      <c r="AZ1078" s="49"/>
      <c r="BA1078" s="49"/>
      <c r="BB1078" s="49"/>
      <c r="BC1078" s="49"/>
      <c r="BD1078" s="49"/>
      <c r="BE1078" s="49"/>
      <c r="BF1078" s="49"/>
      <c r="BG1078" s="49"/>
      <c r="BH1078" s="49"/>
      <c r="BI1078" s="49"/>
      <c r="BJ1078" s="49"/>
      <c r="BK1078" s="49"/>
      <c r="BL1078" s="49"/>
      <c r="BM1078" s="49"/>
      <c r="BN1078" s="49"/>
      <c r="BO1078" s="49"/>
    </row>
    <row r="1079" spans="20:67" x14ac:dyDescent="0.3">
      <c r="T1079" s="49"/>
      <c r="V1079" s="49"/>
      <c r="W1079" s="49"/>
      <c r="X1079" s="49"/>
      <c r="Y1079" s="49"/>
      <c r="AA1079" s="49"/>
      <c r="AB1079" s="49"/>
      <c r="AD1079" s="49"/>
      <c r="AE1079" s="49"/>
      <c r="AF1079" s="49"/>
      <c r="AH1079" s="49"/>
      <c r="AI1079" s="49"/>
      <c r="AK1079" s="49"/>
      <c r="AL1079" s="49"/>
      <c r="AM1079" s="49"/>
      <c r="AN1079" s="49"/>
      <c r="AO1079" s="49"/>
      <c r="AP1079" s="49"/>
      <c r="AQ1079" s="49"/>
      <c r="AR1079" s="49"/>
      <c r="AS1079" s="49"/>
      <c r="AT1079" s="49"/>
      <c r="AU1079" s="49"/>
      <c r="AV1079" s="49"/>
      <c r="AW1079" s="49"/>
      <c r="AX1079" s="49"/>
      <c r="AY1079" s="49"/>
      <c r="AZ1079" s="49"/>
      <c r="BA1079" s="49"/>
      <c r="BB1079" s="49"/>
      <c r="BC1079" s="49"/>
      <c r="BD1079" s="49"/>
      <c r="BE1079" s="49"/>
      <c r="BF1079" s="49"/>
      <c r="BG1079" s="49"/>
      <c r="BH1079" s="49"/>
      <c r="BI1079" s="49"/>
      <c r="BJ1079" s="49"/>
      <c r="BK1079" s="49"/>
      <c r="BL1079" s="49"/>
      <c r="BM1079" s="49"/>
      <c r="BN1079" s="49"/>
      <c r="BO1079" s="49"/>
    </row>
    <row r="1080" spans="20:67" x14ac:dyDescent="0.3">
      <c r="T1080" s="49"/>
      <c r="V1080" s="49"/>
      <c r="W1080" s="49"/>
      <c r="X1080" s="49"/>
      <c r="Y1080" s="49"/>
      <c r="AA1080" s="49"/>
      <c r="AB1080" s="49"/>
      <c r="AD1080" s="49"/>
      <c r="AE1080" s="49"/>
      <c r="AF1080" s="49"/>
      <c r="AH1080" s="49"/>
      <c r="AI1080" s="49"/>
      <c r="AK1080" s="49"/>
      <c r="AL1080" s="49"/>
      <c r="AM1080" s="49"/>
      <c r="AN1080" s="49"/>
      <c r="AO1080" s="49"/>
      <c r="AP1080" s="49"/>
      <c r="AQ1080" s="49"/>
      <c r="AR1080" s="49"/>
      <c r="AS1080" s="49"/>
      <c r="AT1080" s="49"/>
      <c r="AU1080" s="49"/>
      <c r="AV1080" s="49"/>
      <c r="AW1080" s="49"/>
      <c r="AX1080" s="49"/>
      <c r="AY1080" s="49"/>
      <c r="AZ1080" s="49"/>
      <c r="BA1080" s="49"/>
      <c r="BB1080" s="49"/>
      <c r="BC1080" s="49"/>
      <c r="BD1080" s="49"/>
      <c r="BE1080" s="49"/>
      <c r="BF1080" s="49"/>
      <c r="BG1080" s="49"/>
      <c r="BH1080" s="49"/>
      <c r="BI1080" s="49"/>
      <c r="BJ1080" s="49"/>
      <c r="BK1080" s="49"/>
      <c r="BL1080" s="49"/>
      <c r="BM1080" s="49"/>
      <c r="BN1080" s="49"/>
      <c r="BO1080" s="49"/>
    </row>
    <row r="1081" spans="20:67" x14ac:dyDescent="0.3">
      <c r="T1081" s="49"/>
      <c r="V1081" s="49"/>
      <c r="W1081" s="49"/>
      <c r="X1081" s="49"/>
      <c r="Y1081" s="49"/>
      <c r="AA1081" s="49"/>
      <c r="AB1081" s="49"/>
      <c r="AD1081" s="49"/>
      <c r="AE1081" s="49"/>
      <c r="AF1081" s="49"/>
      <c r="AH1081" s="49"/>
      <c r="AI1081" s="49"/>
      <c r="AK1081" s="49"/>
      <c r="AL1081" s="49"/>
      <c r="AM1081" s="49"/>
      <c r="AN1081" s="49"/>
      <c r="AO1081" s="49"/>
      <c r="AP1081" s="49"/>
      <c r="AQ1081" s="49"/>
      <c r="AR1081" s="49"/>
      <c r="AS1081" s="49"/>
      <c r="AT1081" s="49"/>
      <c r="AU1081" s="49"/>
      <c r="AV1081" s="49"/>
      <c r="AW1081" s="49"/>
      <c r="AX1081" s="49"/>
      <c r="AY1081" s="49"/>
      <c r="AZ1081" s="49"/>
      <c r="BA1081" s="49"/>
      <c r="BB1081" s="49"/>
      <c r="BC1081" s="49"/>
      <c r="BD1081" s="49"/>
      <c r="BE1081" s="49"/>
      <c r="BF1081" s="49"/>
      <c r="BG1081" s="49"/>
      <c r="BH1081" s="49"/>
      <c r="BI1081" s="49"/>
      <c r="BJ1081" s="49"/>
      <c r="BK1081" s="49"/>
      <c r="BL1081" s="49"/>
      <c r="BM1081" s="49"/>
      <c r="BN1081" s="49"/>
      <c r="BO1081" s="49"/>
    </row>
    <row r="1082" spans="20:67" x14ac:dyDescent="0.3">
      <c r="T1082" s="49"/>
      <c r="V1082" s="49"/>
      <c r="W1082" s="49"/>
      <c r="X1082" s="49"/>
      <c r="Y1082" s="49"/>
      <c r="AA1082" s="49"/>
      <c r="AB1082" s="49"/>
      <c r="AD1082" s="49"/>
      <c r="AE1082" s="49"/>
      <c r="AF1082" s="49"/>
      <c r="AH1082" s="49"/>
      <c r="AI1082" s="49"/>
      <c r="AK1082" s="49"/>
      <c r="AL1082" s="49"/>
      <c r="AM1082" s="49"/>
      <c r="AN1082" s="49"/>
      <c r="AO1082" s="49"/>
      <c r="AP1082" s="49"/>
      <c r="AQ1082" s="49"/>
      <c r="AR1082" s="49"/>
      <c r="AS1082" s="49"/>
      <c r="AT1082" s="49"/>
      <c r="AU1082" s="49"/>
      <c r="AV1082" s="49"/>
      <c r="AW1082" s="49"/>
      <c r="AX1082" s="49"/>
      <c r="AY1082" s="49"/>
      <c r="AZ1082" s="49"/>
      <c r="BA1082" s="49"/>
      <c r="BB1082" s="49"/>
      <c r="BC1082" s="49"/>
      <c r="BD1082" s="49"/>
      <c r="BE1082" s="49"/>
      <c r="BF1082" s="49"/>
      <c r="BG1082" s="49"/>
      <c r="BH1082" s="49"/>
      <c r="BI1082" s="49"/>
      <c r="BJ1082" s="49"/>
      <c r="BK1082" s="49"/>
      <c r="BL1082" s="49"/>
      <c r="BM1082" s="49"/>
      <c r="BN1082" s="49"/>
      <c r="BO1082" s="49"/>
    </row>
    <row r="1083" spans="20:67" x14ac:dyDescent="0.3">
      <c r="T1083" s="49"/>
      <c r="V1083" s="49"/>
      <c r="W1083" s="49"/>
      <c r="X1083" s="49"/>
      <c r="Y1083" s="49"/>
      <c r="AA1083" s="49"/>
      <c r="AB1083" s="49"/>
      <c r="AD1083" s="49"/>
      <c r="AE1083" s="49"/>
      <c r="AF1083" s="49"/>
      <c r="AH1083" s="49"/>
      <c r="AI1083" s="49"/>
      <c r="AK1083" s="49"/>
      <c r="AL1083" s="49"/>
      <c r="AM1083" s="49"/>
      <c r="AN1083" s="49"/>
      <c r="AO1083" s="49"/>
      <c r="AP1083" s="49"/>
      <c r="AQ1083" s="49"/>
      <c r="AR1083" s="49"/>
      <c r="AS1083" s="49"/>
      <c r="AT1083" s="49"/>
      <c r="AU1083" s="49"/>
      <c r="AV1083" s="49"/>
      <c r="AW1083" s="49"/>
      <c r="AX1083" s="49"/>
      <c r="AY1083" s="49"/>
      <c r="AZ1083" s="49"/>
      <c r="BA1083" s="49"/>
      <c r="BB1083" s="49"/>
      <c r="BC1083" s="49"/>
      <c r="BD1083" s="49"/>
      <c r="BE1083" s="49"/>
      <c r="BF1083" s="49"/>
      <c r="BG1083" s="49"/>
      <c r="BH1083" s="49"/>
      <c r="BI1083" s="49"/>
      <c r="BJ1083" s="49"/>
      <c r="BK1083" s="49"/>
      <c r="BL1083" s="49"/>
      <c r="BM1083" s="49"/>
      <c r="BN1083" s="49"/>
      <c r="BO1083" s="49"/>
    </row>
    <row r="1084" spans="20:67" x14ac:dyDescent="0.3">
      <c r="T1084" s="49"/>
      <c r="V1084" s="49"/>
      <c r="W1084" s="49"/>
      <c r="X1084" s="49"/>
      <c r="Y1084" s="49"/>
      <c r="AA1084" s="49"/>
      <c r="AB1084" s="49"/>
      <c r="AD1084" s="49"/>
      <c r="AE1084" s="49"/>
      <c r="AF1084" s="49"/>
      <c r="AH1084" s="49"/>
      <c r="AI1084" s="49"/>
      <c r="AK1084" s="49"/>
      <c r="AL1084" s="49"/>
      <c r="AM1084" s="49"/>
      <c r="AN1084" s="49"/>
      <c r="AO1084" s="49"/>
      <c r="AP1084" s="49"/>
      <c r="AQ1084" s="49"/>
      <c r="AR1084" s="49"/>
      <c r="AS1084" s="49"/>
      <c r="AT1084" s="49"/>
      <c r="AU1084" s="49"/>
      <c r="AV1084" s="49"/>
      <c r="AW1084" s="49"/>
      <c r="AX1084" s="49"/>
      <c r="AY1084" s="49"/>
      <c r="AZ1084" s="49"/>
      <c r="BA1084" s="49"/>
      <c r="BB1084" s="49"/>
      <c r="BC1084" s="49"/>
      <c r="BD1084" s="49"/>
      <c r="BE1084" s="49"/>
      <c r="BF1084" s="49"/>
      <c r="BG1084" s="49"/>
      <c r="BH1084" s="49"/>
      <c r="BI1084" s="49"/>
      <c r="BJ1084" s="49"/>
      <c r="BK1084" s="49"/>
      <c r="BL1084" s="49"/>
      <c r="BM1084" s="49"/>
      <c r="BN1084" s="49"/>
      <c r="BO1084" s="49"/>
    </row>
    <row r="1085" spans="20:67" x14ac:dyDescent="0.3">
      <c r="T1085" s="49"/>
      <c r="V1085" s="49"/>
      <c r="W1085" s="49"/>
      <c r="X1085" s="49"/>
      <c r="Y1085" s="49"/>
      <c r="AA1085" s="49"/>
      <c r="AB1085" s="49"/>
      <c r="AD1085" s="49"/>
      <c r="AE1085" s="49"/>
      <c r="AF1085" s="49"/>
      <c r="AH1085" s="49"/>
      <c r="AI1085" s="49"/>
      <c r="AK1085" s="49"/>
      <c r="AL1085" s="49"/>
      <c r="AM1085" s="49"/>
      <c r="AN1085" s="49"/>
      <c r="AO1085" s="49"/>
      <c r="AP1085" s="49"/>
      <c r="AQ1085" s="49"/>
      <c r="AR1085" s="49"/>
      <c r="AS1085" s="49"/>
      <c r="AT1085" s="49"/>
      <c r="AU1085" s="49"/>
      <c r="AV1085" s="49"/>
      <c r="AW1085" s="49"/>
      <c r="AX1085" s="49"/>
      <c r="AY1085" s="49"/>
      <c r="AZ1085" s="49"/>
      <c r="BA1085" s="49"/>
      <c r="BB1085" s="49"/>
      <c r="BC1085" s="49"/>
      <c r="BD1085" s="49"/>
      <c r="BE1085" s="49"/>
      <c r="BF1085" s="49"/>
      <c r="BG1085" s="49"/>
      <c r="BH1085" s="49"/>
      <c r="BI1085" s="49"/>
      <c r="BJ1085" s="49"/>
      <c r="BK1085" s="49"/>
      <c r="BL1085" s="49"/>
      <c r="BM1085" s="49"/>
      <c r="BN1085" s="49"/>
      <c r="BO1085" s="49"/>
    </row>
    <row r="1086" spans="20:67" x14ac:dyDescent="0.3">
      <c r="T1086" s="49"/>
      <c r="V1086" s="49"/>
      <c r="W1086" s="49"/>
      <c r="X1086" s="49"/>
      <c r="Y1086" s="49"/>
      <c r="AA1086" s="49"/>
      <c r="AB1086" s="49"/>
      <c r="AD1086" s="49"/>
      <c r="AE1086" s="49"/>
      <c r="AF1086" s="49"/>
      <c r="AH1086" s="49"/>
      <c r="AI1086" s="49"/>
      <c r="AK1086" s="49"/>
      <c r="AL1086" s="49"/>
      <c r="AM1086" s="49"/>
      <c r="AN1086" s="49"/>
      <c r="AO1086" s="49"/>
      <c r="AP1086" s="49"/>
      <c r="AQ1086" s="49"/>
      <c r="AR1086" s="49"/>
      <c r="AS1086" s="49"/>
      <c r="AT1086" s="49"/>
      <c r="AU1086" s="49"/>
      <c r="AV1086" s="49"/>
      <c r="AW1086" s="49"/>
      <c r="AX1086" s="49"/>
      <c r="AY1086" s="49"/>
      <c r="AZ1086" s="49"/>
      <c r="BA1086" s="49"/>
      <c r="BB1086" s="49"/>
      <c r="BC1086" s="49"/>
      <c r="BD1086" s="49"/>
      <c r="BE1086" s="49"/>
      <c r="BF1086" s="49"/>
      <c r="BG1086" s="49"/>
      <c r="BH1086" s="49"/>
      <c r="BI1086" s="49"/>
      <c r="BJ1086" s="49"/>
      <c r="BK1086" s="49"/>
      <c r="BL1086" s="49"/>
      <c r="BM1086" s="49"/>
      <c r="BN1086" s="49"/>
      <c r="BO1086" s="49"/>
    </row>
    <row r="1087" spans="20:67" x14ac:dyDescent="0.3">
      <c r="T1087" s="49"/>
      <c r="V1087" s="49"/>
      <c r="W1087" s="49"/>
      <c r="X1087" s="49"/>
      <c r="Y1087" s="49"/>
      <c r="AA1087" s="49"/>
      <c r="AB1087" s="49"/>
      <c r="AD1087" s="49"/>
      <c r="AE1087" s="49"/>
      <c r="AF1087" s="49"/>
      <c r="AH1087" s="49"/>
      <c r="AI1087" s="49"/>
      <c r="AK1087" s="49"/>
      <c r="AL1087" s="49"/>
      <c r="AM1087" s="49"/>
      <c r="AN1087" s="49"/>
      <c r="AO1087" s="49"/>
      <c r="AP1087" s="49"/>
      <c r="AQ1087" s="49"/>
      <c r="AR1087" s="49"/>
      <c r="AS1087" s="49"/>
      <c r="AT1087" s="49"/>
      <c r="AU1087" s="49"/>
      <c r="AV1087" s="49"/>
      <c r="AW1087" s="49"/>
      <c r="AX1087" s="49"/>
      <c r="AY1087" s="49"/>
      <c r="AZ1087" s="49"/>
      <c r="BA1087" s="49"/>
      <c r="BB1087" s="49"/>
      <c r="BC1087" s="49"/>
      <c r="BD1087" s="49"/>
      <c r="BE1087" s="49"/>
      <c r="BF1087" s="49"/>
      <c r="BG1087" s="49"/>
      <c r="BH1087" s="49"/>
      <c r="BI1087" s="49"/>
      <c r="BJ1087" s="49"/>
      <c r="BK1087" s="49"/>
      <c r="BL1087" s="49"/>
      <c r="BM1087" s="49"/>
      <c r="BN1087" s="49"/>
      <c r="BO1087" s="49"/>
    </row>
    <row r="1088" spans="20:67" x14ac:dyDescent="0.3">
      <c r="T1088" s="49"/>
      <c r="V1088" s="49"/>
      <c r="W1088" s="49"/>
      <c r="X1088" s="49"/>
      <c r="Y1088" s="49"/>
      <c r="AA1088" s="49"/>
      <c r="AB1088" s="49"/>
      <c r="AD1088" s="49"/>
      <c r="AE1088" s="49"/>
      <c r="AF1088" s="49"/>
      <c r="AH1088" s="49"/>
      <c r="AI1088" s="49"/>
      <c r="AK1088" s="49"/>
      <c r="AL1088" s="49"/>
      <c r="AM1088" s="49"/>
      <c r="AN1088" s="49"/>
      <c r="AO1088" s="49"/>
      <c r="AP1088" s="49"/>
      <c r="AQ1088" s="49"/>
      <c r="AR1088" s="49"/>
      <c r="AS1088" s="49"/>
      <c r="AT1088" s="49"/>
      <c r="AU1088" s="49"/>
      <c r="AV1088" s="49"/>
      <c r="AW1088" s="49"/>
      <c r="AX1088" s="49"/>
      <c r="AY1088" s="49"/>
      <c r="AZ1088" s="49"/>
      <c r="BA1088" s="49"/>
      <c r="BB1088" s="49"/>
      <c r="BC1088" s="49"/>
      <c r="BD1088" s="49"/>
      <c r="BE1088" s="49"/>
      <c r="BF1088" s="49"/>
      <c r="BG1088" s="49"/>
      <c r="BH1088" s="49"/>
      <c r="BI1088" s="49"/>
      <c r="BJ1088" s="49"/>
      <c r="BK1088" s="49"/>
      <c r="BL1088" s="49"/>
      <c r="BM1088" s="49"/>
      <c r="BN1088" s="49"/>
      <c r="BO1088" s="49"/>
    </row>
    <row r="1089" spans="20:67" x14ac:dyDescent="0.3">
      <c r="T1089" s="49"/>
      <c r="V1089" s="49"/>
      <c r="W1089" s="49"/>
      <c r="X1089" s="49"/>
      <c r="Y1089" s="49"/>
      <c r="AA1089" s="49"/>
      <c r="AB1089" s="49"/>
      <c r="AD1089" s="49"/>
      <c r="AE1089" s="49"/>
      <c r="AF1089" s="49"/>
      <c r="AH1089" s="49"/>
      <c r="AI1089" s="49"/>
      <c r="AK1089" s="49"/>
      <c r="AL1089" s="49"/>
      <c r="AM1089" s="49"/>
      <c r="AN1089" s="49"/>
      <c r="AO1089" s="49"/>
      <c r="AP1089" s="49"/>
      <c r="AQ1089" s="49"/>
      <c r="AR1089" s="49"/>
      <c r="AS1089" s="49"/>
      <c r="AT1089" s="49"/>
      <c r="AU1089" s="49"/>
      <c r="AV1089" s="49"/>
      <c r="AW1089" s="49"/>
      <c r="AX1089" s="49"/>
      <c r="AY1089" s="49"/>
      <c r="AZ1089" s="49"/>
      <c r="BA1089" s="49"/>
      <c r="BB1089" s="49"/>
      <c r="BC1089" s="49"/>
      <c r="BD1089" s="49"/>
      <c r="BE1089" s="49"/>
      <c r="BF1089" s="49"/>
      <c r="BG1089" s="49"/>
      <c r="BH1089" s="49"/>
      <c r="BI1089" s="49"/>
      <c r="BJ1089" s="49"/>
      <c r="BK1089" s="49"/>
      <c r="BL1089" s="49"/>
      <c r="BM1089" s="49"/>
      <c r="BN1089" s="49"/>
      <c r="BO1089" s="49"/>
    </row>
    <row r="1090" spans="20:67" x14ac:dyDescent="0.3">
      <c r="T1090" s="49"/>
      <c r="V1090" s="49"/>
      <c r="W1090" s="49"/>
      <c r="X1090" s="49"/>
      <c r="Y1090" s="49"/>
      <c r="AA1090" s="49"/>
      <c r="AB1090" s="49"/>
      <c r="AD1090" s="49"/>
      <c r="AE1090" s="49"/>
      <c r="AF1090" s="49"/>
      <c r="AH1090" s="49"/>
      <c r="AI1090" s="49"/>
      <c r="AK1090" s="49"/>
      <c r="AL1090" s="49"/>
      <c r="AM1090" s="49"/>
      <c r="AN1090" s="49"/>
      <c r="AO1090" s="49"/>
      <c r="AP1090" s="49"/>
      <c r="AQ1090" s="49"/>
      <c r="AR1090" s="49"/>
      <c r="AS1090" s="49"/>
      <c r="AT1090" s="49"/>
      <c r="AU1090" s="49"/>
      <c r="AV1090" s="49"/>
      <c r="AW1090" s="49"/>
      <c r="AX1090" s="49"/>
      <c r="AY1090" s="49"/>
      <c r="AZ1090" s="49"/>
      <c r="BA1090" s="49"/>
      <c r="BB1090" s="49"/>
      <c r="BC1090" s="49"/>
      <c r="BD1090" s="49"/>
      <c r="BE1090" s="49"/>
      <c r="BF1090" s="49"/>
      <c r="BG1090" s="49"/>
      <c r="BH1090" s="49"/>
      <c r="BI1090" s="49"/>
      <c r="BJ1090" s="49"/>
      <c r="BK1090" s="49"/>
      <c r="BL1090" s="49"/>
      <c r="BM1090" s="49"/>
      <c r="BN1090" s="49"/>
      <c r="BO1090" s="49"/>
    </row>
    <row r="1091" spans="20:67" x14ac:dyDescent="0.3">
      <c r="T1091" s="49"/>
      <c r="V1091" s="49"/>
      <c r="W1091" s="49"/>
      <c r="X1091" s="49"/>
      <c r="Y1091" s="49"/>
      <c r="AA1091" s="49"/>
      <c r="AB1091" s="49"/>
      <c r="AD1091" s="49"/>
      <c r="AE1091" s="49"/>
      <c r="AF1091" s="49"/>
      <c r="AH1091" s="49"/>
      <c r="AI1091" s="49"/>
      <c r="AK1091" s="49"/>
      <c r="AL1091" s="49"/>
      <c r="AM1091" s="49"/>
      <c r="AN1091" s="49"/>
      <c r="AO1091" s="49"/>
      <c r="AP1091" s="49"/>
      <c r="AQ1091" s="49"/>
      <c r="AR1091" s="49"/>
      <c r="AS1091" s="49"/>
      <c r="AT1091" s="49"/>
      <c r="AU1091" s="49"/>
      <c r="AV1091" s="49"/>
      <c r="AW1091" s="49"/>
      <c r="AX1091" s="49"/>
      <c r="AY1091" s="49"/>
      <c r="AZ1091" s="49"/>
      <c r="BA1091" s="49"/>
      <c r="BB1091" s="49"/>
      <c r="BC1091" s="49"/>
      <c r="BD1091" s="49"/>
      <c r="BE1091" s="49"/>
      <c r="BF1091" s="49"/>
      <c r="BG1091" s="49"/>
      <c r="BH1091" s="49"/>
      <c r="BI1091" s="49"/>
      <c r="BJ1091" s="49"/>
      <c r="BK1091" s="49"/>
      <c r="BL1091" s="49"/>
      <c r="BM1091" s="49"/>
      <c r="BN1091" s="49"/>
      <c r="BO1091" s="49"/>
    </row>
    <row r="1092" spans="20:67" x14ac:dyDescent="0.3">
      <c r="T1092" s="49"/>
      <c r="V1092" s="49"/>
      <c r="W1092" s="49"/>
      <c r="X1092" s="49"/>
      <c r="Y1092" s="49"/>
      <c r="AA1092" s="49"/>
      <c r="AB1092" s="49"/>
      <c r="AD1092" s="49"/>
      <c r="AE1092" s="49"/>
      <c r="AF1092" s="49"/>
      <c r="AH1092" s="49"/>
      <c r="AI1092" s="49"/>
      <c r="AK1092" s="49"/>
      <c r="AL1092" s="49"/>
      <c r="AM1092" s="49"/>
      <c r="AN1092" s="49"/>
      <c r="AO1092" s="49"/>
      <c r="AP1092" s="49"/>
      <c r="AQ1092" s="49"/>
      <c r="AR1092" s="49"/>
      <c r="AS1092" s="49"/>
      <c r="AT1092" s="49"/>
      <c r="AU1092" s="49"/>
      <c r="AV1092" s="49"/>
      <c r="AW1092" s="49"/>
      <c r="AX1092" s="49"/>
      <c r="AY1092" s="49"/>
      <c r="AZ1092" s="49"/>
      <c r="BA1092" s="49"/>
      <c r="BB1092" s="49"/>
      <c r="BC1092" s="49"/>
      <c r="BD1092" s="49"/>
      <c r="BE1092" s="49"/>
      <c r="BF1092" s="49"/>
      <c r="BG1092" s="49"/>
      <c r="BH1092" s="49"/>
      <c r="BI1092" s="49"/>
      <c r="BJ1092" s="49"/>
      <c r="BK1092" s="49"/>
      <c r="BL1092" s="49"/>
      <c r="BM1092" s="49"/>
      <c r="BN1092" s="49"/>
      <c r="BO1092" s="49"/>
    </row>
    <row r="1093" spans="20:67" x14ac:dyDescent="0.3">
      <c r="T1093" s="49"/>
      <c r="V1093" s="49"/>
      <c r="W1093" s="49"/>
      <c r="X1093" s="49"/>
      <c r="Y1093" s="49"/>
      <c r="AA1093" s="49"/>
      <c r="AB1093" s="49"/>
      <c r="AD1093" s="49"/>
      <c r="AE1093" s="49"/>
      <c r="AF1093" s="49"/>
      <c r="AH1093" s="49"/>
      <c r="AI1093" s="49"/>
      <c r="AK1093" s="49"/>
      <c r="AL1093" s="49"/>
      <c r="AM1093" s="49"/>
      <c r="AN1093" s="49"/>
      <c r="AO1093" s="49"/>
      <c r="AP1093" s="49"/>
      <c r="AQ1093" s="49"/>
      <c r="AR1093" s="49"/>
      <c r="AS1093" s="49"/>
      <c r="AT1093" s="49"/>
      <c r="AU1093" s="49"/>
      <c r="AV1093" s="49"/>
      <c r="AW1093" s="49"/>
      <c r="AX1093" s="49"/>
      <c r="AY1093" s="49"/>
      <c r="AZ1093" s="49"/>
      <c r="BA1093" s="49"/>
      <c r="BB1093" s="49"/>
      <c r="BC1093" s="49"/>
      <c r="BD1093" s="49"/>
      <c r="BE1093" s="49"/>
      <c r="BF1093" s="49"/>
      <c r="BG1093" s="49"/>
      <c r="BH1093" s="49"/>
      <c r="BI1093" s="49"/>
      <c r="BJ1093" s="49"/>
      <c r="BK1093" s="49"/>
      <c r="BL1093" s="49"/>
      <c r="BM1093" s="49"/>
      <c r="BN1093" s="49"/>
      <c r="BO1093" s="49"/>
    </row>
    <row r="1094" spans="20:67" x14ac:dyDescent="0.3">
      <c r="T1094" s="49"/>
      <c r="V1094" s="49"/>
      <c r="W1094" s="49"/>
      <c r="X1094" s="49"/>
      <c r="Y1094" s="49"/>
      <c r="AA1094" s="49"/>
      <c r="AB1094" s="49"/>
      <c r="AD1094" s="49"/>
      <c r="AE1094" s="49"/>
      <c r="AF1094" s="49"/>
      <c r="AH1094" s="49"/>
      <c r="AI1094" s="49"/>
      <c r="AK1094" s="49"/>
      <c r="AL1094" s="49"/>
      <c r="AM1094" s="49"/>
      <c r="AN1094" s="49"/>
      <c r="AO1094" s="49"/>
      <c r="AP1094" s="49"/>
      <c r="AQ1094" s="49"/>
      <c r="AR1094" s="49"/>
      <c r="AS1094" s="49"/>
      <c r="AT1094" s="49"/>
      <c r="AU1094" s="49"/>
      <c r="AV1094" s="49"/>
      <c r="AW1094" s="49"/>
      <c r="AX1094" s="49"/>
      <c r="AY1094" s="49"/>
      <c r="AZ1094" s="49"/>
      <c r="BA1094" s="49"/>
      <c r="BB1094" s="49"/>
      <c r="BC1094" s="49"/>
      <c r="BD1094" s="49"/>
      <c r="BE1094" s="49"/>
      <c r="BF1094" s="49"/>
      <c r="BG1094" s="49"/>
      <c r="BH1094" s="49"/>
      <c r="BI1094" s="49"/>
      <c r="BJ1094" s="49"/>
      <c r="BK1094" s="49"/>
      <c r="BL1094" s="49"/>
      <c r="BM1094" s="49"/>
      <c r="BN1094" s="49"/>
      <c r="BO1094" s="49"/>
    </row>
    <row r="1095" spans="20:67" x14ac:dyDescent="0.3">
      <c r="T1095" s="49"/>
      <c r="V1095" s="49"/>
      <c r="W1095" s="49"/>
      <c r="X1095" s="49"/>
      <c r="Y1095" s="49"/>
      <c r="AA1095" s="49"/>
      <c r="AB1095" s="49"/>
      <c r="AD1095" s="49"/>
      <c r="AE1095" s="49"/>
      <c r="AF1095" s="49"/>
      <c r="AH1095" s="49"/>
      <c r="AI1095" s="49"/>
      <c r="AK1095" s="49"/>
      <c r="AL1095" s="49"/>
      <c r="AM1095" s="49"/>
      <c r="AN1095" s="49"/>
      <c r="AO1095" s="49"/>
      <c r="AP1095" s="49"/>
      <c r="AQ1095" s="49"/>
      <c r="AR1095" s="49"/>
      <c r="AS1095" s="49"/>
      <c r="AT1095" s="49"/>
      <c r="AU1095" s="49"/>
      <c r="AV1095" s="49"/>
      <c r="AW1095" s="49"/>
      <c r="AX1095" s="49"/>
      <c r="AY1095" s="49"/>
      <c r="AZ1095" s="49"/>
      <c r="BA1095" s="49"/>
      <c r="BB1095" s="49"/>
      <c r="BC1095" s="49"/>
      <c r="BD1095" s="49"/>
      <c r="BE1095" s="49"/>
      <c r="BF1095" s="49"/>
      <c r="BG1095" s="49"/>
      <c r="BH1095" s="49"/>
      <c r="BI1095" s="49"/>
      <c r="BJ1095" s="49"/>
      <c r="BK1095" s="49"/>
      <c r="BL1095" s="49"/>
      <c r="BM1095" s="49"/>
      <c r="BN1095" s="49"/>
      <c r="BO1095" s="49"/>
    </row>
    <row r="1096" spans="20:67" x14ac:dyDescent="0.3">
      <c r="T1096" s="49"/>
      <c r="V1096" s="49"/>
      <c r="W1096" s="49"/>
      <c r="X1096" s="49"/>
      <c r="Y1096" s="49"/>
      <c r="AA1096" s="49"/>
      <c r="AB1096" s="49"/>
      <c r="AD1096" s="49"/>
      <c r="AE1096" s="49"/>
      <c r="AF1096" s="49"/>
      <c r="AH1096" s="49"/>
      <c r="AI1096" s="49"/>
      <c r="AK1096" s="49"/>
      <c r="AL1096" s="49"/>
      <c r="AM1096" s="49"/>
      <c r="AN1096" s="49"/>
      <c r="AO1096" s="49"/>
      <c r="AP1096" s="49"/>
      <c r="AQ1096" s="49"/>
      <c r="AR1096" s="49"/>
      <c r="AS1096" s="49"/>
      <c r="AT1096" s="49"/>
      <c r="AU1096" s="49"/>
      <c r="AV1096" s="49"/>
      <c r="AW1096" s="49"/>
      <c r="AX1096" s="49"/>
      <c r="AY1096" s="49"/>
      <c r="AZ1096" s="49"/>
      <c r="BA1096" s="49"/>
      <c r="BB1096" s="49"/>
      <c r="BC1096" s="49"/>
      <c r="BD1096" s="49"/>
      <c r="BE1096" s="49"/>
      <c r="BF1096" s="49"/>
      <c r="BG1096" s="49"/>
      <c r="BH1096" s="49"/>
      <c r="BI1096" s="49"/>
      <c r="BJ1096" s="49"/>
      <c r="BK1096" s="49"/>
      <c r="BL1096" s="49"/>
      <c r="BM1096" s="49"/>
      <c r="BN1096" s="49"/>
      <c r="BO1096" s="49"/>
    </row>
    <row r="1097" spans="20:67" x14ac:dyDescent="0.3">
      <c r="T1097" s="49"/>
      <c r="V1097" s="49"/>
      <c r="W1097" s="49"/>
      <c r="X1097" s="49"/>
      <c r="Y1097" s="49"/>
      <c r="AA1097" s="49"/>
      <c r="AB1097" s="49"/>
      <c r="AD1097" s="49"/>
      <c r="AE1097" s="49"/>
      <c r="AF1097" s="49"/>
      <c r="AH1097" s="49"/>
      <c r="AI1097" s="49"/>
      <c r="AK1097" s="49"/>
      <c r="AL1097" s="49"/>
      <c r="AM1097" s="49"/>
      <c r="AN1097" s="49"/>
      <c r="AO1097" s="49"/>
      <c r="AP1097" s="49"/>
      <c r="AQ1097" s="49"/>
      <c r="AR1097" s="49"/>
      <c r="AS1097" s="49"/>
      <c r="AT1097" s="49"/>
      <c r="AU1097" s="49"/>
      <c r="AV1097" s="49"/>
      <c r="AW1097" s="49"/>
      <c r="AX1097" s="49"/>
      <c r="AY1097" s="49"/>
      <c r="AZ1097" s="49"/>
      <c r="BA1097" s="49"/>
      <c r="BB1097" s="49"/>
      <c r="BC1097" s="49"/>
      <c r="BD1097" s="49"/>
      <c r="BE1097" s="49"/>
      <c r="BF1097" s="49"/>
      <c r="BG1097" s="49"/>
      <c r="BH1097" s="49"/>
      <c r="BI1097" s="49"/>
      <c r="BJ1097" s="49"/>
      <c r="BK1097" s="49"/>
      <c r="BL1097" s="49"/>
      <c r="BM1097" s="49"/>
      <c r="BN1097" s="49"/>
      <c r="BO1097" s="49"/>
    </row>
    <row r="1098" spans="20:67" x14ac:dyDescent="0.3">
      <c r="T1098" s="49"/>
      <c r="V1098" s="49"/>
      <c r="W1098" s="49"/>
      <c r="X1098" s="49"/>
      <c r="Y1098" s="49"/>
      <c r="AA1098" s="49"/>
      <c r="AB1098" s="49"/>
      <c r="AD1098" s="49"/>
      <c r="AE1098" s="49"/>
      <c r="AF1098" s="49"/>
      <c r="AH1098" s="49"/>
      <c r="AI1098" s="49"/>
      <c r="AK1098" s="49"/>
      <c r="AL1098" s="49"/>
      <c r="AM1098" s="49"/>
      <c r="AN1098" s="49"/>
      <c r="AO1098" s="49"/>
      <c r="AP1098" s="49"/>
      <c r="AQ1098" s="49"/>
      <c r="AR1098" s="49"/>
      <c r="AS1098" s="49"/>
      <c r="AT1098" s="49"/>
      <c r="AU1098" s="49"/>
      <c r="AV1098" s="49"/>
      <c r="AW1098" s="49"/>
      <c r="AX1098" s="49"/>
      <c r="AY1098" s="49"/>
      <c r="AZ1098" s="49"/>
      <c r="BA1098" s="49"/>
      <c r="BB1098" s="49"/>
      <c r="BC1098" s="49"/>
      <c r="BD1098" s="49"/>
      <c r="BE1098" s="49"/>
      <c r="BF1098" s="49"/>
      <c r="BG1098" s="49"/>
      <c r="BH1098" s="49"/>
      <c r="BI1098" s="49"/>
      <c r="BJ1098" s="49"/>
      <c r="BK1098" s="49"/>
      <c r="BL1098" s="49"/>
      <c r="BM1098" s="49"/>
      <c r="BN1098" s="49"/>
      <c r="BO1098" s="49"/>
    </row>
    <row r="1099" spans="20:67" x14ac:dyDescent="0.3">
      <c r="T1099" s="49"/>
      <c r="V1099" s="49"/>
      <c r="W1099" s="49"/>
      <c r="X1099" s="49"/>
      <c r="Y1099" s="49"/>
      <c r="AA1099" s="49"/>
      <c r="AB1099" s="49"/>
      <c r="AD1099" s="49"/>
      <c r="AE1099" s="49"/>
      <c r="AF1099" s="49"/>
      <c r="AH1099" s="49"/>
      <c r="AI1099" s="49"/>
      <c r="AK1099" s="49"/>
      <c r="AL1099" s="49"/>
      <c r="AM1099" s="49"/>
      <c r="AN1099" s="49"/>
      <c r="AO1099" s="49"/>
      <c r="AP1099" s="49"/>
      <c r="AQ1099" s="49"/>
      <c r="AR1099" s="49"/>
      <c r="AS1099" s="49"/>
      <c r="AT1099" s="49"/>
      <c r="AU1099" s="49"/>
      <c r="AV1099" s="49"/>
      <c r="AW1099" s="49"/>
      <c r="AX1099" s="49"/>
      <c r="AY1099" s="49"/>
      <c r="AZ1099" s="49"/>
      <c r="BA1099" s="49"/>
      <c r="BB1099" s="49"/>
      <c r="BC1099" s="49"/>
      <c r="BD1099" s="49"/>
      <c r="BE1099" s="49"/>
      <c r="BF1099" s="49"/>
      <c r="BG1099" s="49"/>
      <c r="BH1099" s="49"/>
      <c r="BI1099" s="49"/>
      <c r="BJ1099" s="49"/>
      <c r="BK1099" s="49"/>
      <c r="BL1099" s="49"/>
      <c r="BM1099" s="49"/>
      <c r="BN1099" s="49"/>
      <c r="BO1099" s="49"/>
    </row>
    <row r="1100" spans="20:67" x14ac:dyDescent="0.3">
      <c r="T1100" s="49"/>
      <c r="V1100" s="49"/>
      <c r="W1100" s="49"/>
      <c r="X1100" s="49"/>
      <c r="Y1100" s="49"/>
      <c r="AA1100" s="49"/>
      <c r="AB1100" s="49"/>
      <c r="AD1100" s="49"/>
      <c r="AE1100" s="49"/>
      <c r="AF1100" s="49"/>
      <c r="AH1100" s="49"/>
      <c r="AI1100" s="49"/>
      <c r="AK1100" s="49"/>
      <c r="AL1100" s="49"/>
      <c r="AM1100" s="49"/>
      <c r="AN1100" s="49"/>
      <c r="AO1100" s="49"/>
      <c r="AP1100" s="49"/>
      <c r="AQ1100" s="49"/>
      <c r="AR1100" s="49"/>
      <c r="AS1100" s="49"/>
      <c r="AT1100" s="49"/>
      <c r="AU1100" s="49"/>
      <c r="AV1100" s="49"/>
      <c r="AW1100" s="49"/>
      <c r="AX1100" s="49"/>
      <c r="AY1100" s="49"/>
      <c r="AZ1100" s="49"/>
      <c r="BA1100" s="49"/>
      <c r="BB1100" s="49"/>
      <c r="BC1100" s="49"/>
      <c r="BD1100" s="49"/>
      <c r="BE1100" s="49"/>
      <c r="BF1100" s="49"/>
      <c r="BG1100" s="49"/>
      <c r="BH1100" s="49"/>
      <c r="BI1100" s="49"/>
      <c r="BJ1100" s="49"/>
      <c r="BK1100" s="49"/>
      <c r="BL1100" s="49"/>
      <c r="BM1100" s="49"/>
      <c r="BN1100" s="49"/>
      <c r="BO1100" s="49"/>
    </row>
    <row r="1101" spans="20:67" x14ac:dyDescent="0.3">
      <c r="T1101" s="49"/>
      <c r="V1101" s="49"/>
      <c r="W1101" s="49"/>
      <c r="X1101" s="49"/>
      <c r="Y1101" s="49"/>
      <c r="AA1101" s="49"/>
      <c r="AB1101" s="49"/>
      <c r="AD1101" s="49"/>
      <c r="AE1101" s="49"/>
      <c r="AF1101" s="49"/>
      <c r="AH1101" s="49"/>
      <c r="AI1101" s="49"/>
      <c r="AK1101" s="49"/>
      <c r="AL1101" s="49"/>
      <c r="AM1101" s="49"/>
      <c r="AN1101" s="49"/>
      <c r="AO1101" s="49"/>
      <c r="AP1101" s="49"/>
      <c r="AQ1101" s="49"/>
      <c r="AR1101" s="49"/>
      <c r="AS1101" s="49"/>
      <c r="AT1101" s="49"/>
      <c r="AU1101" s="49"/>
      <c r="AV1101" s="49"/>
      <c r="AW1101" s="49"/>
      <c r="AX1101" s="49"/>
      <c r="AY1101" s="49"/>
      <c r="AZ1101" s="49"/>
      <c r="BA1101" s="49"/>
      <c r="BB1101" s="49"/>
      <c r="BC1101" s="49"/>
      <c r="BD1101" s="49"/>
      <c r="BE1101" s="49"/>
      <c r="BF1101" s="49"/>
      <c r="BG1101" s="49"/>
      <c r="BH1101" s="49"/>
      <c r="BI1101" s="49"/>
      <c r="BJ1101" s="49"/>
      <c r="BK1101" s="49"/>
      <c r="BL1101" s="49"/>
      <c r="BM1101" s="49"/>
      <c r="BN1101" s="49"/>
      <c r="BO1101" s="49"/>
    </row>
    <row r="1102" spans="20:67" x14ac:dyDescent="0.3">
      <c r="T1102" s="49"/>
      <c r="V1102" s="49"/>
      <c r="W1102" s="49"/>
      <c r="X1102" s="49"/>
      <c r="Y1102" s="49"/>
      <c r="AA1102" s="49"/>
      <c r="AB1102" s="49"/>
      <c r="AD1102" s="49"/>
      <c r="AE1102" s="49"/>
      <c r="AF1102" s="49"/>
      <c r="AH1102" s="49"/>
      <c r="AI1102" s="49"/>
      <c r="AK1102" s="49"/>
      <c r="AL1102" s="49"/>
      <c r="AM1102" s="49"/>
      <c r="AN1102" s="49"/>
      <c r="AO1102" s="49"/>
      <c r="AP1102" s="49"/>
      <c r="AQ1102" s="49"/>
      <c r="AR1102" s="49"/>
      <c r="AS1102" s="49"/>
      <c r="AT1102" s="49"/>
      <c r="AU1102" s="49"/>
      <c r="AV1102" s="49"/>
      <c r="AW1102" s="49"/>
      <c r="AX1102" s="49"/>
      <c r="AY1102" s="49"/>
      <c r="AZ1102" s="49"/>
      <c r="BA1102" s="49"/>
      <c r="BB1102" s="49"/>
      <c r="BC1102" s="49"/>
      <c r="BD1102" s="49"/>
      <c r="BE1102" s="49"/>
      <c r="BF1102" s="49"/>
      <c r="BG1102" s="49"/>
      <c r="BH1102" s="49"/>
      <c r="BI1102" s="49"/>
      <c r="BJ1102" s="49"/>
      <c r="BK1102" s="49"/>
      <c r="BL1102" s="49"/>
      <c r="BM1102" s="49"/>
      <c r="BN1102" s="49"/>
      <c r="BO1102" s="49"/>
    </row>
    <row r="1103" spans="20:67" x14ac:dyDescent="0.3">
      <c r="T1103" s="49"/>
      <c r="V1103" s="49"/>
      <c r="W1103" s="49"/>
      <c r="X1103" s="49"/>
      <c r="Y1103" s="49"/>
      <c r="AA1103" s="49"/>
      <c r="AB1103" s="49"/>
      <c r="AD1103" s="49"/>
      <c r="AE1103" s="49"/>
      <c r="AF1103" s="49"/>
      <c r="AH1103" s="49"/>
      <c r="AI1103" s="49"/>
      <c r="AK1103" s="49"/>
      <c r="AL1103" s="49"/>
      <c r="AM1103" s="49"/>
      <c r="AN1103" s="49"/>
      <c r="AO1103" s="49"/>
      <c r="AP1103" s="49"/>
      <c r="AQ1103" s="49"/>
      <c r="AR1103" s="49"/>
      <c r="AS1103" s="49"/>
      <c r="AT1103" s="49"/>
      <c r="AU1103" s="49"/>
      <c r="AV1103" s="49"/>
      <c r="AW1103" s="49"/>
      <c r="AX1103" s="49"/>
      <c r="AY1103" s="49"/>
      <c r="AZ1103" s="49"/>
      <c r="BA1103" s="49"/>
      <c r="BB1103" s="49"/>
      <c r="BC1103" s="49"/>
      <c r="BD1103" s="49"/>
      <c r="BE1103" s="49"/>
      <c r="BF1103" s="49"/>
      <c r="BG1103" s="49"/>
      <c r="BH1103" s="49"/>
      <c r="BI1103" s="49"/>
      <c r="BJ1103" s="49"/>
      <c r="BK1103" s="49"/>
      <c r="BL1103" s="49"/>
      <c r="BM1103" s="49"/>
      <c r="BN1103" s="49"/>
      <c r="BO1103" s="49"/>
    </row>
    <row r="1104" spans="20:67" x14ac:dyDescent="0.3">
      <c r="T1104" s="49"/>
      <c r="V1104" s="49"/>
      <c r="W1104" s="49"/>
      <c r="X1104" s="49"/>
      <c r="Y1104" s="49"/>
      <c r="AA1104" s="49"/>
      <c r="AB1104" s="49"/>
      <c r="AD1104" s="49"/>
      <c r="AE1104" s="49"/>
      <c r="AF1104" s="49"/>
      <c r="AH1104" s="49"/>
      <c r="AI1104" s="49"/>
      <c r="AK1104" s="49"/>
      <c r="AL1104" s="49"/>
      <c r="AM1104" s="49"/>
      <c r="AN1104" s="49"/>
      <c r="AO1104" s="49"/>
      <c r="AP1104" s="49"/>
      <c r="AQ1104" s="49"/>
      <c r="AR1104" s="49"/>
      <c r="AS1104" s="49"/>
      <c r="AT1104" s="49"/>
      <c r="AU1104" s="49"/>
      <c r="AV1104" s="49"/>
      <c r="AW1104" s="49"/>
      <c r="AX1104" s="49"/>
      <c r="AY1104" s="49"/>
      <c r="AZ1104" s="49"/>
      <c r="BA1104" s="49"/>
      <c r="BB1104" s="49"/>
      <c r="BC1104" s="49"/>
      <c r="BD1104" s="49"/>
      <c r="BE1104" s="49"/>
      <c r="BF1104" s="49"/>
      <c r="BG1104" s="49"/>
      <c r="BH1104" s="49"/>
      <c r="BI1104" s="49"/>
      <c r="BJ1104" s="49"/>
      <c r="BK1104" s="49"/>
      <c r="BL1104" s="49"/>
      <c r="BM1104" s="49"/>
      <c r="BN1104" s="49"/>
      <c r="BO1104" s="49"/>
    </row>
    <row r="1105" spans="20:67" x14ac:dyDescent="0.3">
      <c r="T1105" s="49"/>
      <c r="V1105" s="49"/>
      <c r="W1105" s="49"/>
      <c r="X1105" s="49"/>
      <c r="Y1105" s="49"/>
      <c r="AA1105" s="49"/>
      <c r="AB1105" s="49"/>
      <c r="AD1105" s="49"/>
      <c r="AE1105" s="49"/>
      <c r="AF1105" s="49"/>
      <c r="AH1105" s="49"/>
      <c r="AI1105" s="49"/>
      <c r="AK1105" s="49"/>
      <c r="AL1105" s="49"/>
      <c r="AM1105" s="49"/>
      <c r="AN1105" s="49"/>
      <c r="AO1105" s="49"/>
      <c r="AP1105" s="49"/>
      <c r="AQ1105" s="49"/>
      <c r="AR1105" s="49"/>
      <c r="AS1105" s="49"/>
      <c r="AT1105" s="49"/>
      <c r="AU1105" s="49"/>
      <c r="AV1105" s="49"/>
      <c r="AW1105" s="49"/>
      <c r="AX1105" s="49"/>
      <c r="AY1105" s="49"/>
      <c r="AZ1105" s="49"/>
      <c r="BA1105" s="49"/>
      <c r="BB1105" s="49"/>
      <c r="BC1105" s="49"/>
      <c r="BD1105" s="49"/>
      <c r="BE1105" s="49"/>
      <c r="BF1105" s="49"/>
      <c r="BG1105" s="49"/>
      <c r="BH1105" s="49"/>
      <c r="BI1105" s="49"/>
      <c r="BJ1105" s="49"/>
      <c r="BK1105" s="49"/>
      <c r="BL1105" s="49"/>
      <c r="BM1105" s="49"/>
      <c r="BN1105" s="49"/>
      <c r="BO1105" s="49"/>
    </row>
    <row r="1106" spans="20:67" x14ac:dyDescent="0.3">
      <c r="T1106" s="49"/>
      <c r="V1106" s="49"/>
      <c r="W1106" s="49"/>
      <c r="X1106" s="49"/>
      <c r="Y1106" s="49"/>
      <c r="AA1106" s="49"/>
      <c r="AB1106" s="49"/>
      <c r="AD1106" s="49"/>
      <c r="AE1106" s="49"/>
      <c r="AF1106" s="49"/>
      <c r="AH1106" s="49"/>
      <c r="AI1106" s="49"/>
      <c r="AK1106" s="49"/>
      <c r="AL1106" s="49"/>
      <c r="AM1106" s="49"/>
      <c r="AN1106" s="49"/>
      <c r="AO1106" s="49"/>
      <c r="AP1106" s="49"/>
      <c r="AQ1106" s="49"/>
      <c r="AR1106" s="49"/>
      <c r="AS1106" s="49"/>
      <c r="AT1106" s="49"/>
      <c r="AU1106" s="49"/>
      <c r="AV1106" s="49"/>
      <c r="AW1106" s="49"/>
      <c r="AX1106" s="49"/>
      <c r="AY1106" s="49"/>
      <c r="AZ1106" s="49"/>
      <c r="BA1106" s="49"/>
      <c r="BB1106" s="49"/>
      <c r="BC1106" s="49"/>
      <c r="BD1106" s="49"/>
      <c r="BE1106" s="49"/>
      <c r="BF1106" s="49"/>
      <c r="BG1106" s="49"/>
      <c r="BH1106" s="49"/>
      <c r="BI1106" s="49"/>
      <c r="BJ1106" s="49"/>
      <c r="BK1106" s="49"/>
      <c r="BL1106" s="49"/>
      <c r="BM1106" s="49"/>
      <c r="BN1106" s="49"/>
      <c r="BO1106" s="49"/>
    </row>
    <row r="1107" spans="20:67" x14ac:dyDescent="0.3">
      <c r="T1107" s="49"/>
      <c r="V1107" s="49"/>
      <c r="W1107" s="49"/>
      <c r="X1107" s="49"/>
      <c r="Y1107" s="49"/>
      <c r="AA1107" s="49"/>
      <c r="AB1107" s="49"/>
      <c r="AD1107" s="49"/>
      <c r="AE1107" s="49"/>
      <c r="AF1107" s="49"/>
      <c r="AH1107" s="49"/>
      <c r="AI1107" s="49"/>
      <c r="AK1107" s="49"/>
      <c r="AL1107" s="49"/>
      <c r="AM1107" s="49"/>
      <c r="AN1107" s="49"/>
      <c r="AO1107" s="49"/>
      <c r="AP1107" s="49"/>
      <c r="AQ1107" s="49"/>
      <c r="AR1107" s="49"/>
      <c r="AS1107" s="49"/>
      <c r="AT1107" s="49"/>
      <c r="AU1107" s="49"/>
      <c r="AV1107" s="49"/>
      <c r="AW1107" s="49"/>
      <c r="AX1107" s="49"/>
      <c r="AY1107" s="49"/>
      <c r="AZ1107" s="49"/>
      <c r="BA1107" s="49"/>
      <c r="BB1107" s="49"/>
      <c r="BC1107" s="49"/>
      <c r="BD1107" s="49"/>
      <c r="BE1107" s="49"/>
      <c r="BF1107" s="49"/>
      <c r="BG1107" s="49"/>
      <c r="BH1107" s="49"/>
      <c r="BI1107" s="49"/>
      <c r="BJ1107" s="49"/>
      <c r="BK1107" s="49"/>
      <c r="BL1107" s="49"/>
      <c r="BM1107" s="49"/>
      <c r="BN1107" s="49"/>
      <c r="BO1107" s="49"/>
    </row>
    <row r="1108" spans="20:67" x14ac:dyDescent="0.3">
      <c r="T1108" s="49"/>
      <c r="V1108" s="49"/>
      <c r="W1108" s="49"/>
      <c r="X1108" s="49"/>
      <c r="Y1108" s="49"/>
      <c r="AA1108" s="49"/>
      <c r="AB1108" s="49"/>
      <c r="AD1108" s="49"/>
      <c r="AE1108" s="49"/>
      <c r="AF1108" s="49"/>
      <c r="AH1108" s="49"/>
      <c r="AI1108" s="49"/>
      <c r="AK1108" s="49"/>
      <c r="AL1108" s="49"/>
      <c r="AM1108" s="49"/>
      <c r="AN1108" s="49"/>
      <c r="AO1108" s="49"/>
      <c r="AP1108" s="49"/>
      <c r="AQ1108" s="49"/>
      <c r="AR1108" s="49"/>
      <c r="AS1108" s="49"/>
      <c r="AT1108" s="49"/>
      <c r="AU1108" s="49"/>
      <c r="AV1108" s="49"/>
      <c r="AW1108" s="49"/>
      <c r="AX1108" s="49"/>
      <c r="AY1108" s="49"/>
      <c r="AZ1108" s="49"/>
      <c r="BA1108" s="49"/>
      <c r="BB1108" s="49"/>
      <c r="BC1108" s="49"/>
      <c r="BD1108" s="49"/>
      <c r="BE1108" s="49"/>
      <c r="BF1108" s="49"/>
      <c r="BG1108" s="49"/>
      <c r="BH1108" s="49"/>
      <c r="BI1108" s="49"/>
      <c r="BJ1108" s="49"/>
      <c r="BK1108" s="49"/>
      <c r="BL1108" s="49"/>
      <c r="BM1108" s="49"/>
      <c r="BN1108" s="49"/>
      <c r="BO1108" s="49"/>
    </row>
    <row r="1109" spans="20:67" x14ac:dyDescent="0.3">
      <c r="T1109" s="49"/>
      <c r="V1109" s="49"/>
      <c r="W1109" s="49"/>
      <c r="X1109" s="49"/>
      <c r="Y1109" s="49"/>
      <c r="AA1109" s="49"/>
      <c r="AB1109" s="49"/>
      <c r="AD1109" s="49"/>
      <c r="AE1109" s="49"/>
      <c r="AF1109" s="49"/>
      <c r="AH1109" s="49"/>
      <c r="AI1109" s="49"/>
      <c r="AK1109" s="49"/>
      <c r="AL1109" s="49"/>
      <c r="AM1109" s="49"/>
      <c r="AN1109" s="49"/>
      <c r="AO1109" s="49"/>
      <c r="AP1109" s="49"/>
      <c r="AQ1109" s="49"/>
      <c r="AR1109" s="49"/>
      <c r="AS1109" s="49"/>
      <c r="AT1109" s="49"/>
      <c r="AU1109" s="49"/>
      <c r="AV1109" s="49"/>
      <c r="AW1109" s="49"/>
      <c r="AX1109" s="49"/>
      <c r="AY1109" s="49"/>
      <c r="AZ1109" s="49"/>
      <c r="BA1109" s="49"/>
      <c r="BB1109" s="49"/>
      <c r="BC1109" s="49"/>
      <c r="BD1109" s="49"/>
      <c r="BE1109" s="49"/>
      <c r="BF1109" s="49"/>
      <c r="BG1109" s="49"/>
      <c r="BH1109" s="49"/>
      <c r="BI1109" s="49"/>
      <c r="BJ1109" s="49"/>
      <c r="BK1109" s="49"/>
      <c r="BL1109" s="49"/>
      <c r="BM1109" s="49"/>
      <c r="BN1109" s="49"/>
      <c r="BO1109" s="49"/>
    </row>
    <row r="1110" spans="20:67" x14ac:dyDescent="0.3">
      <c r="T1110" s="49"/>
      <c r="V1110" s="49"/>
      <c r="W1110" s="49"/>
      <c r="X1110" s="49"/>
      <c r="Y1110" s="49"/>
      <c r="AA1110" s="49"/>
      <c r="AB1110" s="49"/>
      <c r="AD1110" s="49"/>
      <c r="AE1110" s="49"/>
      <c r="AF1110" s="49"/>
      <c r="AH1110" s="49"/>
      <c r="AI1110" s="49"/>
      <c r="AK1110" s="49"/>
      <c r="AL1110" s="49"/>
      <c r="AM1110" s="49"/>
      <c r="AN1110" s="49"/>
      <c r="AO1110" s="49"/>
      <c r="AP1110" s="49"/>
      <c r="AQ1110" s="49"/>
      <c r="AR1110" s="49"/>
      <c r="AS1110" s="49"/>
      <c r="AT1110" s="49"/>
      <c r="AU1110" s="49"/>
      <c r="AV1110" s="49"/>
      <c r="AW1110" s="49"/>
      <c r="AX1110" s="49"/>
      <c r="AY1110" s="49"/>
      <c r="AZ1110" s="49"/>
      <c r="BA1110" s="49"/>
      <c r="BB1110" s="49"/>
      <c r="BC1110" s="49"/>
      <c r="BD1110" s="49"/>
      <c r="BE1110" s="49"/>
      <c r="BF1110" s="49"/>
      <c r="BG1110" s="49"/>
      <c r="BH1110" s="49"/>
      <c r="BI1110" s="49"/>
      <c r="BJ1110" s="49"/>
      <c r="BK1110" s="49"/>
      <c r="BL1110" s="49"/>
      <c r="BM1110" s="49"/>
      <c r="BN1110" s="49"/>
      <c r="BO1110" s="49"/>
    </row>
    <row r="1111" spans="20:67" x14ac:dyDescent="0.3">
      <c r="T1111" s="49"/>
      <c r="V1111" s="49"/>
      <c r="W1111" s="49"/>
      <c r="X1111" s="49"/>
      <c r="Y1111" s="49"/>
      <c r="AA1111" s="49"/>
      <c r="AB1111" s="49"/>
      <c r="AD1111" s="49"/>
      <c r="AE1111" s="49"/>
      <c r="AF1111" s="49"/>
      <c r="AH1111" s="49"/>
      <c r="AI1111" s="49"/>
      <c r="AK1111" s="49"/>
      <c r="AL1111" s="49"/>
      <c r="AM1111" s="49"/>
      <c r="AN1111" s="49"/>
      <c r="AO1111" s="49"/>
      <c r="AP1111" s="49"/>
      <c r="AQ1111" s="49"/>
      <c r="AR1111" s="49"/>
      <c r="AS1111" s="49"/>
      <c r="AT1111" s="49"/>
      <c r="AU1111" s="49"/>
      <c r="AV1111" s="49"/>
      <c r="AW1111" s="49"/>
      <c r="AX1111" s="49"/>
      <c r="AY1111" s="49"/>
      <c r="AZ1111" s="49"/>
      <c r="BA1111" s="49"/>
      <c r="BB1111" s="49"/>
      <c r="BC1111" s="49"/>
      <c r="BD1111" s="49"/>
      <c r="BE1111" s="49"/>
      <c r="BF1111" s="49"/>
      <c r="BG1111" s="49"/>
      <c r="BH1111" s="49"/>
      <c r="BI1111" s="49"/>
      <c r="BJ1111" s="49"/>
      <c r="BK1111" s="49"/>
      <c r="BL1111" s="49"/>
      <c r="BM1111" s="49"/>
      <c r="BN1111" s="49"/>
      <c r="BO1111" s="49"/>
    </row>
    <row r="1112" spans="20:67" x14ac:dyDescent="0.3">
      <c r="T1112" s="49"/>
      <c r="V1112" s="49"/>
      <c r="W1112" s="49"/>
      <c r="X1112" s="49"/>
      <c r="Y1112" s="49"/>
      <c r="AA1112" s="49"/>
      <c r="AB1112" s="49"/>
      <c r="AD1112" s="49"/>
      <c r="AE1112" s="49"/>
      <c r="AF1112" s="49"/>
      <c r="AH1112" s="49"/>
      <c r="AI1112" s="49"/>
      <c r="AK1112" s="49"/>
      <c r="AL1112" s="49"/>
      <c r="AM1112" s="49"/>
      <c r="AN1112" s="49"/>
      <c r="AO1112" s="49"/>
      <c r="AP1112" s="49"/>
      <c r="AQ1112" s="49"/>
      <c r="AR1112" s="49"/>
      <c r="AS1112" s="49"/>
      <c r="AT1112" s="49"/>
      <c r="AU1112" s="49"/>
      <c r="AV1112" s="49"/>
      <c r="AW1112" s="49"/>
      <c r="AX1112" s="49"/>
      <c r="AY1112" s="49"/>
      <c r="AZ1112" s="49"/>
      <c r="BA1112" s="49"/>
      <c r="BB1112" s="49"/>
      <c r="BC1112" s="49"/>
      <c r="BD1112" s="49"/>
      <c r="BE1112" s="49"/>
      <c r="BF1112" s="49"/>
      <c r="BG1112" s="49"/>
      <c r="BH1112" s="49"/>
      <c r="BI1112" s="49"/>
      <c r="BJ1112" s="49"/>
      <c r="BK1112" s="49"/>
      <c r="BL1112" s="49"/>
      <c r="BM1112" s="49"/>
      <c r="BN1112" s="49"/>
      <c r="BO1112" s="49"/>
    </row>
    <row r="1113" spans="20:67" x14ac:dyDescent="0.3">
      <c r="T1113" s="49"/>
      <c r="V1113" s="49"/>
      <c r="W1113" s="49"/>
      <c r="X1113" s="49"/>
      <c r="Y1113" s="49"/>
      <c r="AA1113" s="49"/>
      <c r="AB1113" s="49"/>
      <c r="AD1113" s="49"/>
      <c r="AE1113" s="49"/>
      <c r="AF1113" s="49"/>
      <c r="AH1113" s="49"/>
      <c r="AI1113" s="49"/>
      <c r="AK1113" s="49"/>
      <c r="AL1113" s="49"/>
      <c r="AM1113" s="49"/>
      <c r="AN1113" s="49"/>
      <c r="AO1113" s="49"/>
      <c r="AP1113" s="49"/>
      <c r="AQ1113" s="49"/>
      <c r="AR1113" s="49"/>
      <c r="AS1113" s="49"/>
      <c r="AT1113" s="49"/>
      <c r="AU1113" s="49"/>
      <c r="AV1113" s="49"/>
      <c r="AW1113" s="49"/>
      <c r="AX1113" s="49"/>
      <c r="AY1113" s="49"/>
      <c r="AZ1113" s="49"/>
      <c r="BA1113" s="49"/>
      <c r="BB1113" s="49"/>
      <c r="BC1113" s="49"/>
      <c r="BD1113" s="49"/>
      <c r="BE1113" s="49"/>
      <c r="BF1113" s="49"/>
      <c r="BG1113" s="49"/>
      <c r="BH1113" s="49"/>
      <c r="BI1113" s="49"/>
      <c r="BJ1113" s="49"/>
      <c r="BK1113" s="49"/>
      <c r="BL1113" s="49"/>
      <c r="BM1113" s="49"/>
      <c r="BN1113" s="49"/>
      <c r="BO1113" s="49"/>
    </row>
    <row r="1114" spans="20:67" x14ac:dyDescent="0.3">
      <c r="T1114" s="49"/>
      <c r="V1114" s="49"/>
      <c r="W1114" s="49"/>
      <c r="X1114" s="49"/>
      <c r="Y1114" s="49"/>
      <c r="AA1114" s="49"/>
      <c r="AB1114" s="49"/>
      <c r="AD1114" s="49"/>
      <c r="AE1114" s="49"/>
      <c r="AF1114" s="49"/>
      <c r="AH1114" s="49"/>
      <c r="AI1114" s="49"/>
      <c r="AK1114" s="49"/>
      <c r="AL1114" s="49"/>
      <c r="AM1114" s="49"/>
      <c r="AN1114" s="49"/>
      <c r="AO1114" s="49"/>
      <c r="AP1114" s="49"/>
      <c r="AQ1114" s="49"/>
      <c r="AR1114" s="49"/>
      <c r="AS1114" s="49"/>
      <c r="AT1114" s="49"/>
      <c r="AU1114" s="49"/>
      <c r="AV1114" s="49"/>
      <c r="AW1114" s="49"/>
      <c r="AX1114" s="49"/>
      <c r="AY1114" s="49"/>
      <c r="AZ1114" s="49"/>
      <c r="BA1114" s="49"/>
      <c r="BB1114" s="49"/>
      <c r="BC1114" s="49"/>
      <c r="BD1114" s="49"/>
      <c r="BE1114" s="49"/>
      <c r="BF1114" s="49"/>
      <c r="BG1114" s="49"/>
      <c r="BH1114" s="49"/>
      <c r="BI1114" s="49"/>
      <c r="BJ1114" s="49"/>
      <c r="BK1114" s="49"/>
      <c r="BL1114" s="49"/>
      <c r="BM1114" s="49"/>
      <c r="BN1114" s="49"/>
      <c r="BO1114" s="49"/>
    </row>
    <row r="1115" spans="20:67" x14ac:dyDescent="0.3">
      <c r="T1115" s="49"/>
      <c r="V1115" s="49"/>
      <c r="W1115" s="49"/>
      <c r="X1115" s="49"/>
      <c r="Y1115" s="49"/>
      <c r="AA1115" s="49"/>
      <c r="AB1115" s="49"/>
      <c r="AD1115" s="49"/>
      <c r="AE1115" s="49"/>
      <c r="AF1115" s="49"/>
      <c r="AH1115" s="49"/>
      <c r="AI1115" s="49"/>
      <c r="AK1115" s="49"/>
      <c r="AL1115" s="49"/>
      <c r="AM1115" s="49"/>
      <c r="AN1115" s="49"/>
      <c r="AO1115" s="49"/>
      <c r="AP1115" s="49"/>
      <c r="AQ1115" s="49"/>
      <c r="AR1115" s="49"/>
      <c r="AS1115" s="49"/>
      <c r="AT1115" s="49"/>
      <c r="AU1115" s="49"/>
      <c r="AV1115" s="49"/>
      <c r="AW1115" s="49"/>
      <c r="AX1115" s="49"/>
      <c r="AY1115" s="49"/>
      <c r="AZ1115" s="49"/>
      <c r="BA1115" s="49"/>
      <c r="BB1115" s="49"/>
      <c r="BC1115" s="49"/>
      <c r="BD1115" s="49"/>
      <c r="BE1115" s="49"/>
      <c r="BF1115" s="49"/>
      <c r="BG1115" s="49"/>
      <c r="BH1115" s="49"/>
      <c r="BI1115" s="49"/>
      <c r="BJ1115" s="49"/>
      <c r="BK1115" s="49"/>
      <c r="BL1115" s="49"/>
      <c r="BM1115" s="49"/>
      <c r="BN1115" s="49"/>
      <c r="BO1115" s="49"/>
    </row>
    <row r="1116" spans="20:67" x14ac:dyDescent="0.3">
      <c r="T1116" s="49"/>
      <c r="V1116" s="49"/>
      <c r="W1116" s="49"/>
      <c r="X1116" s="49"/>
      <c r="Y1116" s="49"/>
      <c r="AA1116" s="49"/>
      <c r="AB1116" s="49"/>
      <c r="AD1116" s="49"/>
      <c r="AE1116" s="49"/>
      <c r="AF1116" s="49"/>
      <c r="AH1116" s="49"/>
      <c r="AI1116" s="49"/>
      <c r="AK1116" s="49"/>
      <c r="AL1116" s="49"/>
      <c r="AM1116" s="49"/>
      <c r="AN1116" s="49"/>
      <c r="AO1116" s="49"/>
      <c r="AP1116" s="49"/>
      <c r="AQ1116" s="49"/>
      <c r="AR1116" s="49"/>
      <c r="AS1116" s="49"/>
      <c r="AT1116" s="49"/>
      <c r="AU1116" s="49"/>
      <c r="AV1116" s="49"/>
      <c r="AW1116" s="49"/>
      <c r="AX1116" s="49"/>
      <c r="AY1116" s="49"/>
      <c r="AZ1116" s="49"/>
      <c r="BA1116" s="49"/>
      <c r="BB1116" s="49"/>
      <c r="BC1116" s="49"/>
      <c r="BD1116" s="49"/>
      <c r="BE1116" s="49"/>
      <c r="BF1116" s="49"/>
      <c r="BG1116" s="49"/>
      <c r="BH1116" s="49"/>
      <c r="BI1116" s="49"/>
      <c r="BJ1116" s="49"/>
      <c r="BK1116" s="49"/>
      <c r="BL1116" s="49"/>
      <c r="BM1116" s="49"/>
      <c r="BN1116" s="49"/>
      <c r="BO1116" s="49"/>
    </row>
    <row r="1117" spans="20:67" x14ac:dyDescent="0.3">
      <c r="T1117" s="49"/>
      <c r="V1117" s="49"/>
      <c r="W1117" s="49"/>
      <c r="X1117" s="49"/>
      <c r="Y1117" s="49"/>
      <c r="AA1117" s="49"/>
      <c r="AB1117" s="49"/>
      <c r="AD1117" s="49"/>
      <c r="AE1117" s="49"/>
      <c r="AF1117" s="49"/>
      <c r="AH1117" s="49"/>
      <c r="AI1117" s="49"/>
      <c r="AK1117" s="49"/>
      <c r="AL1117" s="49"/>
      <c r="AM1117" s="49"/>
      <c r="AN1117" s="49"/>
      <c r="AO1117" s="49"/>
      <c r="AP1117" s="49"/>
      <c r="AQ1117" s="49"/>
      <c r="AR1117" s="49"/>
      <c r="AS1117" s="49"/>
      <c r="AT1117" s="49"/>
      <c r="AU1117" s="49"/>
      <c r="AV1117" s="49"/>
      <c r="AW1117" s="49"/>
      <c r="AX1117" s="49"/>
      <c r="AY1117" s="49"/>
      <c r="AZ1117" s="49"/>
      <c r="BA1117" s="49"/>
      <c r="BB1117" s="49"/>
      <c r="BC1117" s="49"/>
      <c r="BD1117" s="49"/>
      <c r="BE1117" s="49"/>
      <c r="BF1117" s="49"/>
      <c r="BG1117" s="49"/>
      <c r="BH1117" s="49"/>
      <c r="BI1117" s="49"/>
      <c r="BJ1117" s="49"/>
      <c r="BK1117" s="49"/>
      <c r="BL1117" s="49"/>
      <c r="BM1117" s="49"/>
      <c r="BN1117" s="49"/>
      <c r="BO1117" s="49"/>
    </row>
    <row r="1118" spans="20:67" x14ac:dyDescent="0.3">
      <c r="T1118" s="49"/>
      <c r="V1118" s="49"/>
      <c r="W1118" s="49"/>
      <c r="X1118" s="49"/>
      <c r="Y1118" s="49"/>
      <c r="AA1118" s="49"/>
      <c r="AB1118" s="49"/>
      <c r="AD1118" s="49"/>
      <c r="AE1118" s="49"/>
      <c r="AF1118" s="49"/>
      <c r="AH1118" s="49"/>
      <c r="AI1118" s="49"/>
      <c r="AK1118" s="49"/>
      <c r="AL1118" s="49"/>
      <c r="AM1118" s="49"/>
      <c r="AN1118" s="49"/>
      <c r="AO1118" s="49"/>
      <c r="AP1118" s="49"/>
      <c r="AQ1118" s="49"/>
      <c r="AR1118" s="49"/>
      <c r="AS1118" s="49"/>
      <c r="AT1118" s="49"/>
      <c r="AU1118" s="49"/>
      <c r="AV1118" s="49"/>
      <c r="AW1118" s="49"/>
      <c r="AX1118" s="49"/>
      <c r="AY1118" s="49"/>
      <c r="AZ1118" s="49"/>
      <c r="BA1118" s="49"/>
      <c r="BB1118" s="49"/>
      <c r="BC1118" s="49"/>
      <c r="BD1118" s="49"/>
      <c r="BE1118" s="49"/>
      <c r="BF1118" s="49"/>
      <c r="BG1118" s="49"/>
      <c r="BH1118" s="49"/>
      <c r="BI1118" s="49"/>
      <c r="BJ1118" s="49"/>
      <c r="BK1118" s="49"/>
      <c r="BL1118" s="49"/>
      <c r="BM1118" s="49"/>
      <c r="BN1118" s="49"/>
      <c r="BO1118" s="49"/>
    </row>
    <row r="1119" spans="20:67" x14ac:dyDescent="0.3">
      <c r="T1119" s="49"/>
      <c r="V1119" s="49"/>
      <c r="W1119" s="49"/>
      <c r="X1119" s="49"/>
      <c r="Y1119" s="49"/>
      <c r="AA1119" s="49"/>
      <c r="AB1119" s="49"/>
      <c r="AD1119" s="49"/>
      <c r="AE1119" s="49"/>
      <c r="AF1119" s="49"/>
      <c r="AH1119" s="49"/>
      <c r="AI1119" s="49"/>
      <c r="AK1119" s="49"/>
      <c r="AL1119" s="49"/>
      <c r="AM1119" s="49"/>
      <c r="AN1119" s="49"/>
      <c r="AO1119" s="49"/>
      <c r="AP1119" s="49"/>
      <c r="AQ1119" s="49"/>
      <c r="AR1119" s="49"/>
      <c r="AS1119" s="49"/>
      <c r="AT1119" s="49"/>
      <c r="AU1119" s="49"/>
      <c r="AV1119" s="49"/>
      <c r="AW1119" s="49"/>
      <c r="AX1119" s="49"/>
      <c r="AY1119" s="49"/>
      <c r="AZ1119" s="49"/>
      <c r="BA1119" s="49"/>
      <c r="BB1119" s="49"/>
      <c r="BC1119" s="49"/>
      <c r="BD1119" s="49"/>
      <c r="BE1119" s="49"/>
      <c r="BF1119" s="49"/>
      <c r="BG1119" s="49"/>
      <c r="BH1119" s="49"/>
      <c r="BI1119" s="49"/>
      <c r="BJ1119" s="49"/>
      <c r="BK1119" s="49"/>
      <c r="BL1119" s="49"/>
      <c r="BM1119" s="49"/>
      <c r="BN1119" s="49"/>
      <c r="BO1119" s="49"/>
    </row>
    <row r="1120" spans="20:67" x14ac:dyDescent="0.3">
      <c r="T1120" s="49"/>
      <c r="V1120" s="49"/>
      <c r="W1120" s="49"/>
      <c r="X1120" s="49"/>
      <c r="Y1120" s="49"/>
      <c r="AA1120" s="49"/>
      <c r="AB1120" s="49"/>
      <c r="AD1120" s="49"/>
      <c r="AE1120" s="49"/>
      <c r="AF1120" s="49"/>
      <c r="AH1120" s="49"/>
      <c r="AI1120" s="49"/>
      <c r="AK1120" s="49"/>
      <c r="AL1120" s="49"/>
      <c r="AM1120" s="49"/>
      <c r="AN1120" s="49"/>
      <c r="AO1120" s="49"/>
      <c r="AP1120" s="49"/>
      <c r="AQ1120" s="49"/>
      <c r="AR1120" s="49"/>
      <c r="AS1120" s="49"/>
      <c r="AT1120" s="49"/>
      <c r="AU1120" s="49"/>
      <c r="AV1120" s="49"/>
      <c r="AW1120" s="49"/>
      <c r="AX1120" s="49"/>
      <c r="AY1120" s="49"/>
      <c r="AZ1120" s="49"/>
      <c r="BA1120" s="49"/>
      <c r="BB1120" s="49"/>
      <c r="BC1120" s="49"/>
      <c r="BD1120" s="49"/>
      <c r="BE1120" s="49"/>
      <c r="BF1120" s="49"/>
      <c r="BG1120" s="49"/>
      <c r="BH1120" s="49"/>
      <c r="BI1120" s="49"/>
      <c r="BJ1120" s="49"/>
      <c r="BK1120" s="49"/>
      <c r="BL1120" s="49"/>
      <c r="BM1120" s="49"/>
      <c r="BN1120" s="49"/>
      <c r="BO1120" s="49"/>
    </row>
    <row r="1121" spans="20:67" x14ac:dyDescent="0.3">
      <c r="T1121" s="49"/>
      <c r="V1121" s="49"/>
      <c r="W1121" s="49"/>
      <c r="X1121" s="49"/>
      <c r="Y1121" s="49"/>
      <c r="AA1121" s="49"/>
      <c r="AB1121" s="49"/>
      <c r="AD1121" s="49"/>
      <c r="AE1121" s="49"/>
      <c r="AF1121" s="49"/>
      <c r="AH1121" s="49"/>
      <c r="AI1121" s="49"/>
      <c r="AK1121" s="49"/>
      <c r="AL1121" s="49"/>
      <c r="AM1121" s="49"/>
      <c r="AN1121" s="49"/>
      <c r="AO1121" s="49"/>
      <c r="AP1121" s="49"/>
      <c r="AQ1121" s="49"/>
      <c r="AR1121" s="49"/>
      <c r="AS1121" s="49"/>
      <c r="AT1121" s="49"/>
      <c r="AU1121" s="49"/>
      <c r="AV1121" s="49"/>
      <c r="AW1121" s="49"/>
      <c r="AX1121" s="49"/>
      <c r="AY1121" s="49"/>
      <c r="AZ1121" s="49"/>
      <c r="BA1121" s="49"/>
      <c r="BB1121" s="49"/>
      <c r="BC1121" s="49"/>
      <c r="BD1121" s="49"/>
      <c r="BE1121" s="49"/>
      <c r="BF1121" s="49"/>
      <c r="BG1121" s="49"/>
      <c r="BH1121" s="49"/>
      <c r="BI1121" s="49"/>
      <c r="BJ1121" s="49"/>
      <c r="BK1121" s="49"/>
      <c r="BL1121" s="49"/>
      <c r="BM1121" s="49"/>
      <c r="BN1121" s="49"/>
      <c r="BO1121" s="49"/>
    </row>
    <row r="1122" spans="20:67" x14ac:dyDescent="0.3">
      <c r="T1122" s="49"/>
      <c r="V1122" s="49"/>
      <c r="W1122" s="49"/>
      <c r="X1122" s="49"/>
      <c r="Y1122" s="49"/>
      <c r="AA1122" s="49"/>
      <c r="AB1122" s="49"/>
      <c r="AD1122" s="49"/>
      <c r="AE1122" s="49"/>
      <c r="AF1122" s="49"/>
      <c r="AH1122" s="49"/>
      <c r="AI1122" s="49"/>
      <c r="AK1122" s="49"/>
      <c r="AL1122" s="49"/>
      <c r="AM1122" s="49"/>
      <c r="AN1122" s="49"/>
      <c r="AO1122" s="49"/>
      <c r="AP1122" s="49"/>
      <c r="AQ1122" s="49"/>
      <c r="AR1122" s="49"/>
      <c r="AS1122" s="49"/>
      <c r="AT1122" s="49"/>
      <c r="AU1122" s="49"/>
      <c r="AV1122" s="49"/>
      <c r="AW1122" s="49"/>
      <c r="AX1122" s="49"/>
      <c r="AY1122" s="49"/>
      <c r="AZ1122" s="49"/>
      <c r="BA1122" s="49"/>
      <c r="BB1122" s="49"/>
      <c r="BC1122" s="49"/>
      <c r="BD1122" s="49"/>
      <c r="BE1122" s="49"/>
      <c r="BF1122" s="49"/>
      <c r="BG1122" s="49"/>
      <c r="BH1122" s="49"/>
      <c r="BI1122" s="49"/>
      <c r="BJ1122" s="49"/>
      <c r="BK1122" s="49"/>
      <c r="BL1122" s="49"/>
      <c r="BM1122" s="49"/>
      <c r="BN1122" s="49"/>
      <c r="BO1122" s="49"/>
    </row>
    <row r="1123" spans="20:67" x14ac:dyDescent="0.3">
      <c r="T1123" s="49"/>
      <c r="V1123" s="49"/>
      <c r="W1123" s="49"/>
      <c r="X1123" s="49"/>
      <c r="Y1123" s="49"/>
      <c r="AA1123" s="49"/>
      <c r="AB1123" s="49"/>
      <c r="AD1123" s="49"/>
      <c r="AE1123" s="49"/>
      <c r="AF1123" s="49"/>
      <c r="AH1123" s="49"/>
      <c r="AI1123" s="49"/>
      <c r="AK1123" s="49"/>
      <c r="AL1123" s="49"/>
      <c r="AM1123" s="49"/>
      <c r="AN1123" s="49"/>
      <c r="AO1123" s="49"/>
      <c r="AP1123" s="49"/>
      <c r="AQ1123" s="49"/>
      <c r="AR1123" s="49"/>
      <c r="AS1123" s="49"/>
      <c r="AT1123" s="49"/>
      <c r="AU1123" s="49"/>
      <c r="AV1123" s="49"/>
      <c r="AW1123" s="49"/>
      <c r="AX1123" s="49"/>
      <c r="AY1123" s="49"/>
      <c r="AZ1123" s="49"/>
      <c r="BA1123" s="49"/>
      <c r="BB1123" s="49"/>
      <c r="BC1123" s="49"/>
      <c r="BD1123" s="49"/>
      <c r="BE1123" s="49"/>
      <c r="BF1123" s="49"/>
      <c r="BG1123" s="49"/>
      <c r="BH1123" s="49"/>
      <c r="BI1123" s="49"/>
      <c r="BJ1123" s="49"/>
      <c r="BK1123" s="49"/>
      <c r="BL1123" s="49"/>
      <c r="BM1123" s="49"/>
      <c r="BN1123" s="49"/>
      <c r="BO1123" s="49"/>
    </row>
    <row r="1124" spans="20:67" x14ac:dyDescent="0.3">
      <c r="T1124" s="49"/>
      <c r="V1124" s="49"/>
      <c r="W1124" s="49"/>
      <c r="X1124" s="49"/>
      <c r="Y1124" s="49"/>
      <c r="AA1124" s="49"/>
      <c r="AB1124" s="49"/>
      <c r="AD1124" s="49"/>
      <c r="AE1124" s="49"/>
      <c r="AF1124" s="49"/>
      <c r="AH1124" s="49"/>
      <c r="AI1124" s="49"/>
      <c r="AK1124" s="49"/>
      <c r="AL1124" s="49"/>
      <c r="AM1124" s="49"/>
      <c r="AN1124" s="49"/>
      <c r="AO1124" s="49"/>
      <c r="AP1124" s="49"/>
      <c r="AQ1124" s="49"/>
      <c r="AR1124" s="49"/>
      <c r="AS1124" s="49"/>
      <c r="AT1124" s="49"/>
      <c r="AU1124" s="49"/>
      <c r="AV1124" s="49"/>
      <c r="AW1124" s="49"/>
      <c r="AX1124" s="49"/>
      <c r="AY1124" s="49"/>
      <c r="AZ1124" s="49"/>
      <c r="BA1124" s="49"/>
      <c r="BB1124" s="49"/>
      <c r="BC1124" s="49"/>
      <c r="BD1124" s="49"/>
      <c r="BE1124" s="49"/>
      <c r="BF1124" s="49"/>
      <c r="BG1124" s="49"/>
      <c r="BH1124" s="49"/>
      <c r="BI1124" s="49"/>
      <c r="BJ1124" s="49"/>
      <c r="BK1124" s="49"/>
      <c r="BL1124" s="49"/>
      <c r="BM1124" s="49"/>
      <c r="BN1124" s="49"/>
      <c r="BO1124" s="49"/>
    </row>
    <row r="1125" spans="20:67" x14ac:dyDescent="0.3">
      <c r="T1125" s="49"/>
      <c r="V1125" s="49"/>
      <c r="W1125" s="49"/>
      <c r="X1125" s="49"/>
      <c r="Y1125" s="49"/>
      <c r="AA1125" s="49"/>
      <c r="AB1125" s="49"/>
      <c r="AD1125" s="49"/>
      <c r="AE1125" s="49"/>
      <c r="AF1125" s="49"/>
      <c r="AH1125" s="49"/>
      <c r="AI1125" s="49"/>
      <c r="AK1125" s="49"/>
      <c r="AL1125" s="49"/>
      <c r="AM1125" s="49"/>
      <c r="AN1125" s="49"/>
      <c r="AO1125" s="49"/>
      <c r="AP1125" s="49"/>
      <c r="AQ1125" s="49"/>
      <c r="AR1125" s="49"/>
      <c r="AS1125" s="49"/>
      <c r="AT1125" s="49"/>
      <c r="AU1125" s="49"/>
      <c r="AV1125" s="49"/>
      <c r="AW1125" s="49"/>
      <c r="AX1125" s="49"/>
      <c r="AY1125" s="49"/>
      <c r="AZ1125" s="49"/>
      <c r="BA1125" s="49"/>
      <c r="BB1125" s="49"/>
      <c r="BC1125" s="49"/>
      <c r="BD1125" s="49"/>
      <c r="BE1125" s="49"/>
      <c r="BF1125" s="49"/>
      <c r="BG1125" s="49"/>
      <c r="BH1125" s="49"/>
      <c r="BI1125" s="49"/>
      <c r="BJ1125" s="49"/>
      <c r="BK1125" s="49"/>
      <c r="BL1125" s="49"/>
      <c r="BM1125" s="49"/>
      <c r="BN1125" s="49"/>
      <c r="BO1125" s="49"/>
    </row>
    <row r="1126" spans="20:67" x14ac:dyDescent="0.3">
      <c r="T1126" s="49"/>
      <c r="V1126" s="49"/>
      <c r="W1126" s="49"/>
      <c r="X1126" s="49"/>
      <c r="Y1126" s="49"/>
      <c r="AA1126" s="49"/>
      <c r="AB1126" s="49"/>
      <c r="AD1126" s="49"/>
      <c r="AE1126" s="49"/>
      <c r="AF1126" s="49"/>
      <c r="AH1126" s="49"/>
      <c r="AI1126" s="49"/>
      <c r="AK1126" s="49"/>
      <c r="AL1126" s="49"/>
      <c r="AM1126" s="49"/>
      <c r="AN1126" s="49"/>
      <c r="AO1126" s="49"/>
      <c r="AP1126" s="49"/>
      <c r="AQ1126" s="49"/>
      <c r="AR1126" s="49"/>
      <c r="AS1126" s="49"/>
      <c r="AT1126" s="49"/>
      <c r="AU1126" s="49"/>
      <c r="AV1126" s="49"/>
      <c r="AW1126" s="49"/>
      <c r="AX1126" s="49"/>
      <c r="AY1126" s="49"/>
      <c r="AZ1126" s="49"/>
      <c r="BA1126" s="49"/>
      <c r="BB1126" s="49"/>
      <c r="BC1126" s="49"/>
      <c r="BD1126" s="49"/>
      <c r="BE1126" s="49"/>
      <c r="BF1126" s="49"/>
      <c r="BG1126" s="49"/>
      <c r="BH1126" s="49"/>
      <c r="BI1126" s="49"/>
      <c r="BJ1126" s="49"/>
      <c r="BK1126" s="49"/>
      <c r="BL1126" s="49"/>
      <c r="BM1126" s="49"/>
      <c r="BN1126" s="49"/>
      <c r="BO1126" s="49"/>
    </row>
    <row r="1127" spans="20:67" x14ac:dyDescent="0.3">
      <c r="T1127" s="49"/>
      <c r="V1127" s="49"/>
      <c r="W1127" s="49"/>
      <c r="X1127" s="49"/>
      <c r="Y1127" s="49"/>
      <c r="AA1127" s="49"/>
      <c r="AB1127" s="49"/>
      <c r="AD1127" s="49"/>
      <c r="AE1127" s="49"/>
      <c r="AF1127" s="49"/>
      <c r="AH1127" s="49"/>
      <c r="AI1127" s="49"/>
      <c r="AK1127" s="49"/>
      <c r="AL1127" s="49"/>
      <c r="AM1127" s="49"/>
      <c r="AN1127" s="49"/>
      <c r="AO1127" s="49"/>
      <c r="AP1127" s="49"/>
      <c r="AQ1127" s="49"/>
      <c r="AR1127" s="49"/>
      <c r="AS1127" s="49"/>
      <c r="AT1127" s="49"/>
      <c r="AU1127" s="49"/>
      <c r="AV1127" s="49"/>
      <c r="AW1127" s="49"/>
      <c r="AX1127" s="49"/>
      <c r="AY1127" s="49"/>
      <c r="AZ1127" s="49"/>
      <c r="BA1127" s="49"/>
      <c r="BB1127" s="49"/>
      <c r="BC1127" s="49"/>
      <c r="BD1127" s="49"/>
      <c r="BE1127" s="49"/>
      <c r="BF1127" s="49"/>
      <c r="BG1127" s="49"/>
      <c r="BH1127" s="49"/>
      <c r="BI1127" s="49"/>
      <c r="BJ1127" s="49"/>
      <c r="BK1127" s="49"/>
      <c r="BL1127" s="49"/>
      <c r="BM1127" s="49"/>
      <c r="BN1127" s="49"/>
      <c r="BO1127" s="49"/>
    </row>
    <row r="1128" spans="20:67" x14ac:dyDescent="0.3">
      <c r="T1128" s="49"/>
      <c r="V1128" s="49"/>
      <c r="W1128" s="49"/>
      <c r="X1128" s="49"/>
      <c r="Y1128" s="49"/>
      <c r="AA1128" s="49"/>
      <c r="AB1128" s="49"/>
      <c r="AD1128" s="49"/>
      <c r="AE1128" s="49"/>
      <c r="AF1128" s="49"/>
      <c r="AH1128" s="49"/>
      <c r="AI1128" s="49"/>
      <c r="AK1128" s="49"/>
      <c r="AL1128" s="49"/>
      <c r="AM1128" s="49"/>
      <c r="AN1128" s="49"/>
      <c r="AO1128" s="49"/>
      <c r="AP1128" s="49"/>
      <c r="AQ1128" s="49"/>
      <c r="AR1128" s="49"/>
      <c r="AS1128" s="49"/>
      <c r="AT1128" s="49"/>
      <c r="AU1128" s="49"/>
      <c r="AV1128" s="49"/>
      <c r="AW1128" s="49"/>
      <c r="AX1128" s="49"/>
      <c r="AY1128" s="49"/>
      <c r="AZ1128" s="49"/>
      <c r="BA1128" s="49"/>
      <c r="BB1128" s="49"/>
      <c r="BC1128" s="49"/>
      <c r="BD1128" s="49"/>
      <c r="BE1128" s="49"/>
      <c r="BF1128" s="49"/>
      <c r="BG1128" s="49"/>
      <c r="BH1128" s="49"/>
      <c r="BI1128" s="49"/>
      <c r="BJ1128" s="49"/>
      <c r="BK1128" s="49"/>
      <c r="BL1128" s="49"/>
      <c r="BM1128" s="49"/>
      <c r="BN1128" s="49"/>
      <c r="BO1128" s="49"/>
    </row>
    <row r="1129" spans="20:67" x14ac:dyDescent="0.3">
      <c r="T1129" s="49"/>
      <c r="V1129" s="49"/>
      <c r="W1129" s="49"/>
      <c r="X1129" s="49"/>
      <c r="Y1129" s="49"/>
      <c r="AA1129" s="49"/>
      <c r="AB1129" s="49"/>
      <c r="AD1129" s="49"/>
      <c r="AE1129" s="49"/>
      <c r="AF1129" s="49"/>
      <c r="AH1129" s="49"/>
      <c r="AI1129" s="49"/>
      <c r="AK1129" s="49"/>
      <c r="AL1129" s="49"/>
      <c r="AM1129" s="49"/>
      <c r="AN1129" s="49"/>
      <c r="AO1129" s="49"/>
      <c r="AP1129" s="49"/>
      <c r="AQ1129" s="49"/>
      <c r="AR1129" s="49"/>
      <c r="AS1129" s="49"/>
      <c r="AT1129" s="49"/>
      <c r="AU1129" s="49"/>
      <c r="AV1129" s="49"/>
      <c r="AW1129" s="49"/>
      <c r="AX1129" s="49"/>
      <c r="AY1129" s="49"/>
      <c r="AZ1129" s="49"/>
      <c r="BA1129" s="49"/>
      <c r="BB1129" s="49"/>
      <c r="BC1129" s="49"/>
      <c r="BD1129" s="49"/>
      <c r="BE1129" s="49"/>
      <c r="BF1129" s="49"/>
      <c r="BG1129" s="49"/>
      <c r="BH1129" s="49"/>
      <c r="BI1129" s="49"/>
      <c r="BJ1129" s="49"/>
      <c r="BK1129" s="49"/>
      <c r="BL1129" s="49"/>
      <c r="BM1129" s="49"/>
      <c r="BN1129" s="49"/>
      <c r="BO1129" s="49"/>
    </row>
    <row r="1130" spans="20:67" x14ac:dyDescent="0.3">
      <c r="T1130" s="49"/>
      <c r="V1130" s="49"/>
      <c r="W1130" s="49"/>
      <c r="X1130" s="49"/>
      <c r="Y1130" s="49"/>
      <c r="AA1130" s="49"/>
      <c r="AB1130" s="49"/>
      <c r="AD1130" s="49"/>
      <c r="AE1130" s="49"/>
      <c r="AF1130" s="49"/>
      <c r="AH1130" s="49"/>
      <c r="AI1130" s="49"/>
      <c r="AK1130" s="49"/>
      <c r="AL1130" s="49"/>
      <c r="AM1130" s="49"/>
      <c r="AN1130" s="49"/>
      <c r="AO1130" s="49"/>
      <c r="AP1130" s="49"/>
      <c r="AQ1130" s="49"/>
      <c r="AR1130" s="49"/>
      <c r="AS1130" s="49"/>
      <c r="AT1130" s="49"/>
      <c r="AU1130" s="49"/>
      <c r="AV1130" s="49"/>
      <c r="AW1130" s="49"/>
      <c r="AX1130" s="49"/>
      <c r="AY1130" s="49"/>
      <c r="AZ1130" s="49"/>
      <c r="BA1130" s="49"/>
      <c r="BB1130" s="49"/>
      <c r="BC1130" s="49"/>
      <c r="BD1130" s="49"/>
      <c r="BE1130" s="49"/>
      <c r="BF1130" s="49"/>
      <c r="BG1130" s="49"/>
      <c r="BH1130" s="49"/>
      <c r="BI1130" s="49"/>
      <c r="BJ1130" s="49"/>
      <c r="BK1130" s="49"/>
      <c r="BL1130" s="49"/>
      <c r="BM1130" s="49"/>
      <c r="BN1130" s="49"/>
      <c r="BO1130" s="49"/>
    </row>
    <row r="1131" spans="20:67" x14ac:dyDescent="0.3">
      <c r="T1131" s="49"/>
      <c r="V1131" s="49"/>
      <c r="W1131" s="49"/>
      <c r="X1131" s="49"/>
      <c r="Y1131" s="49"/>
      <c r="AA1131" s="49"/>
      <c r="AB1131" s="49"/>
      <c r="AD1131" s="49"/>
      <c r="AE1131" s="49"/>
      <c r="AF1131" s="49"/>
      <c r="AH1131" s="49"/>
      <c r="AI1131" s="49"/>
      <c r="AK1131" s="49"/>
      <c r="AL1131" s="49"/>
      <c r="AM1131" s="49"/>
      <c r="AN1131" s="49"/>
      <c r="AO1131" s="49"/>
      <c r="AP1131" s="49"/>
      <c r="AQ1131" s="49"/>
      <c r="AR1131" s="49"/>
      <c r="AS1131" s="49"/>
      <c r="AT1131" s="49"/>
      <c r="AU1131" s="49"/>
      <c r="AV1131" s="49"/>
      <c r="AW1131" s="49"/>
      <c r="AX1131" s="49"/>
      <c r="AY1131" s="49"/>
      <c r="AZ1131" s="49"/>
      <c r="BA1131" s="49"/>
      <c r="BB1131" s="49"/>
      <c r="BC1131" s="49"/>
      <c r="BD1131" s="49"/>
      <c r="BE1131" s="49"/>
      <c r="BF1131" s="49"/>
      <c r="BG1131" s="49"/>
      <c r="BH1131" s="49"/>
      <c r="BI1131" s="49"/>
      <c r="BJ1131" s="49"/>
      <c r="BK1131" s="49"/>
      <c r="BL1131" s="49"/>
      <c r="BM1131" s="49"/>
      <c r="BN1131" s="49"/>
      <c r="BO1131" s="49"/>
    </row>
    <row r="1132" spans="20:67" x14ac:dyDescent="0.3">
      <c r="T1132" s="49"/>
      <c r="V1132" s="49"/>
      <c r="W1132" s="49"/>
      <c r="X1132" s="49"/>
      <c r="Y1132" s="49"/>
      <c r="AA1132" s="49"/>
      <c r="AB1132" s="49"/>
      <c r="AD1132" s="49"/>
      <c r="AE1132" s="49"/>
      <c r="AF1132" s="49"/>
      <c r="AH1132" s="49"/>
      <c r="AI1132" s="49"/>
      <c r="AK1132" s="49"/>
      <c r="AL1132" s="49"/>
      <c r="AM1132" s="49"/>
      <c r="AN1132" s="49"/>
      <c r="AO1132" s="49"/>
      <c r="AP1132" s="49"/>
      <c r="AQ1132" s="49"/>
      <c r="AR1132" s="49"/>
      <c r="AS1132" s="49"/>
      <c r="AT1132" s="49"/>
      <c r="AU1132" s="49"/>
      <c r="AV1132" s="49"/>
      <c r="AW1132" s="49"/>
      <c r="AX1132" s="49"/>
      <c r="AY1132" s="49"/>
      <c r="AZ1132" s="49"/>
      <c r="BA1132" s="49"/>
      <c r="BB1132" s="49"/>
      <c r="BC1132" s="49"/>
      <c r="BD1132" s="49"/>
      <c r="BE1132" s="49"/>
      <c r="BF1132" s="49"/>
      <c r="BG1132" s="49"/>
      <c r="BH1132" s="49"/>
      <c r="BI1132" s="49"/>
      <c r="BJ1132" s="49"/>
      <c r="BK1132" s="49"/>
      <c r="BL1132" s="49"/>
      <c r="BM1132" s="49"/>
      <c r="BN1132" s="49"/>
      <c r="BO1132" s="49"/>
    </row>
    <row r="1133" spans="20:67" x14ac:dyDescent="0.3">
      <c r="T1133" s="49"/>
      <c r="V1133" s="49"/>
      <c r="W1133" s="49"/>
      <c r="X1133" s="49"/>
      <c r="Y1133" s="49"/>
      <c r="AA1133" s="49"/>
      <c r="AB1133" s="49"/>
      <c r="AD1133" s="49"/>
      <c r="AE1133" s="49"/>
      <c r="AF1133" s="49"/>
      <c r="AH1133" s="49"/>
      <c r="AI1133" s="49"/>
      <c r="AK1133" s="49"/>
      <c r="AL1133" s="49"/>
      <c r="AM1133" s="49"/>
      <c r="AN1133" s="49"/>
      <c r="AO1133" s="49"/>
      <c r="AP1133" s="49"/>
      <c r="AQ1133" s="49"/>
      <c r="AR1133" s="49"/>
      <c r="AS1133" s="49"/>
      <c r="AT1133" s="49"/>
      <c r="AU1133" s="49"/>
      <c r="AV1133" s="49"/>
      <c r="AW1133" s="49"/>
      <c r="AX1133" s="49"/>
      <c r="AY1133" s="49"/>
      <c r="AZ1133" s="49"/>
      <c r="BA1133" s="49"/>
      <c r="BB1133" s="49"/>
      <c r="BC1133" s="49"/>
      <c r="BD1133" s="49"/>
      <c r="BE1133" s="49"/>
      <c r="BF1133" s="49"/>
      <c r="BG1133" s="49"/>
      <c r="BH1133" s="49"/>
      <c r="BI1133" s="49"/>
      <c r="BJ1133" s="49"/>
      <c r="BK1133" s="49"/>
      <c r="BL1133" s="49"/>
      <c r="BM1133" s="49"/>
      <c r="BN1133" s="49"/>
      <c r="BO1133" s="49"/>
    </row>
    <row r="1134" spans="20:67" x14ac:dyDescent="0.3">
      <c r="T1134" s="49"/>
      <c r="V1134" s="49"/>
      <c r="W1134" s="49"/>
      <c r="X1134" s="49"/>
      <c r="Y1134" s="49"/>
      <c r="AA1134" s="49"/>
      <c r="AB1134" s="49"/>
      <c r="AD1134" s="49"/>
      <c r="AE1134" s="49"/>
      <c r="AF1134" s="49"/>
      <c r="AH1134" s="49"/>
      <c r="AI1134" s="49"/>
      <c r="AK1134" s="49"/>
      <c r="AL1134" s="49"/>
      <c r="AM1134" s="49"/>
      <c r="AN1134" s="49"/>
      <c r="AO1134" s="49"/>
      <c r="AP1134" s="49"/>
      <c r="AQ1134" s="49"/>
      <c r="AR1134" s="49"/>
      <c r="AS1134" s="49"/>
      <c r="AT1134" s="49"/>
      <c r="AU1134" s="49"/>
      <c r="AV1134" s="49"/>
      <c r="AW1134" s="49"/>
      <c r="AX1134" s="49"/>
      <c r="AY1134" s="49"/>
      <c r="AZ1134" s="49"/>
      <c r="BA1134" s="49"/>
      <c r="BB1134" s="49"/>
      <c r="BC1134" s="49"/>
      <c r="BD1134" s="49"/>
      <c r="BE1134" s="49"/>
      <c r="BF1134" s="49"/>
      <c r="BG1134" s="49"/>
      <c r="BH1134" s="49"/>
      <c r="BI1134" s="49"/>
      <c r="BJ1134" s="49"/>
      <c r="BK1134" s="49"/>
      <c r="BL1134" s="49"/>
      <c r="BM1134" s="49"/>
      <c r="BN1134" s="49"/>
      <c r="BO1134" s="49"/>
    </row>
    <row r="1135" spans="20:67" x14ac:dyDescent="0.3">
      <c r="T1135" s="49"/>
      <c r="V1135" s="49"/>
      <c r="W1135" s="49"/>
      <c r="X1135" s="49"/>
      <c r="Y1135" s="49"/>
      <c r="AA1135" s="49"/>
      <c r="AB1135" s="49"/>
      <c r="AD1135" s="49"/>
      <c r="AE1135" s="49"/>
      <c r="AF1135" s="49"/>
      <c r="AH1135" s="49"/>
      <c r="AI1135" s="49"/>
      <c r="AK1135" s="49"/>
      <c r="AL1135" s="49"/>
      <c r="AM1135" s="49"/>
      <c r="AN1135" s="49"/>
      <c r="AO1135" s="49"/>
      <c r="AP1135" s="49"/>
      <c r="AQ1135" s="49"/>
      <c r="AR1135" s="49"/>
      <c r="AS1135" s="49"/>
      <c r="AT1135" s="49"/>
      <c r="AU1135" s="49"/>
      <c r="AV1135" s="49"/>
      <c r="AW1135" s="49"/>
      <c r="AX1135" s="49"/>
      <c r="AY1135" s="49"/>
      <c r="AZ1135" s="49"/>
      <c r="BA1135" s="49"/>
      <c r="BB1135" s="49"/>
      <c r="BC1135" s="49"/>
      <c r="BD1135" s="49"/>
      <c r="BE1135" s="49"/>
      <c r="BF1135" s="49"/>
      <c r="BG1135" s="49"/>
      <c r="BH1135" s="49"/>
      <c r="BI1135" s="49"/>
      <c r="BJ1135" s="49"/>
      <c r="BK1135" s="49"/>
      <c r="BL1135" s="49"/>
      <c r="BM1135" s="49"/>
      <c r="BN1135" s="49"/>
      <c r="BO1135" s="49"/>
    </row>
    <row r="1136" spans="20:67" x14ac:dyDescent="0.3">
      <c r="T1136" s="49"/>
      <c r="V1136" s="49"/>
      <c r="W1136" s="49"/>
      <c r="X1136" s="49"/>
      <c r="Y1136" s="49"/>
      <c r="AA1136" s="49"/>
      <c r="AB1136" s="49"/>
      <c r="AD1136" s="49"/>
      <c r="AE1136" s="49"/>
      <c r="AF1136" s="49"/>
      <c r="AH1136" s="49"/>
      <c r="AI1136" s="49"/>
      <c r="AK1136" s="49"/>
      <c r="AL1136" s="49"/>
      <c r="AM1136" s="49"/>
      <c r="AN1136" s="49"/>
      <c r="AO1136" s="49"/>
      <c r="AP1136" s="49"/>
      <c r="AQ1136" s="49"/>
      <c r="AR1136" s="49"/>
      <c r="AS1136" s="49"/>
      <c r="AT1136" s="49"/>
      <c r="AU1136" s="49"/>
      <c r="AV1136" s="49"/>
      <c r="AW1136" s="49"/>
      <c r="AX1136" s="49"/>
      <c r="AY1136" s="49"/>
      <c r="AZ1136" s="49"/>
      <c r="BA1136" s="49"/>
      <c r="BB1136" s="49"/>
      <c r="BC1136" s="49"/>
      <c r="BD1136" s="49"/>
      <c r="BE1136" s="49"/>
      <c r="BF1136" s="49"/>
      <c r="BG1136" s="49"/>
      <c r="BH1136" s="49"/>
      <c r="BI1136" s="49"/>
      <c r="BJ1136" s="49"/>
      <c r="BK1136" s="49"/>
      <c r="BL1136" s="49"/>
      <c r="BM1136" s="49"/>
      <c r="BN1136" s="49"/>
      <c r="BO1136" s="49"/>
    </row>
    <row r="1137" spans="20:67" x14ac:dyDescent="0.3">
      <c r="T1137" s="49"/>
      <c r="V1137" s="49"/>
      <c r="W1137" s="49"/>
      <c r="X1137" s="49"/>
      <c r="Y1137" s="49"/>
      <c r="AA1137" s="49"/>
      <c r="AB1137" s="49"/>
      <c r="AD1137" s="49"/>
      <c r="AE1137" s="49"/>
      <c r="AF1137" s="49"/>
      <c r="AH1137" s="49"/>
      <c r="AI1137" s="49"/>
      <c r="AK1137" s="49"/>
      <c r="AL1137" s="49"/>
      <c r="AM1137" s="49"/>
      <c r="AN1137" s="49"/>
      <c r="AO1137" s="49"/>
      <c r="AP1137" s="49"/>
      <c r="AQ1137" s="49"/>
      <c r="AR1137" s="49"/>
      <c r="AS1137" s="49"/>
      <c r="AT1137" s="49"/>
      <c r="AU1137" s="49"/>
      <c r="AV1137" s="49"/>
      <c r="AW1137" s="49"/>
      <c r="AX1137" s="49"/>
      <c r="AY1137" s="49"/>
      <c r="AZ1137" s="49"/>
      <c r="BA1137" s="49"/>
      <c r="BB1137" s="49"/>
      <c r="BC1137" s="49"/>
      <c r="BD1137" s="49"/>
      <c r="BE1137" s="49"/>
      <c r="BF1137" s="49"/>
      <c r="BG1137" s="49"/>
      <c r="BH1137" s="49"/>
      <c r="BI1137" s="49"/>
      <c r="BJ1137" s="49"/>
      <c r="BK1137" s="49"/>
      <c r="BL1137" s="49"/>
      <c r="BM1137" s="49"/>
      <c r="BN1137" s="49"/>
      <c r="BO1137" s="49"/>
    </row>
    <row r="1138" spans="20:67" x14ac:dyDescent="0.3">
      <c r="T1138" s="49"/>
      <c r="V1138" s="49"/>
      <c r="W1138" s="49"/>
      <c r="X1138" s="49"/>
      <c r="Y1138" s="49"/>
      <c r="AA1138" s="49"/>
      <c r="AB1138" s="49"/>
      <c r="AD1138" s="49"/>
      <c r="AE1138" s="49"/>
      <c r="AF1138" s="49"/>
      <c r="AH1138" s="49"/>
      <c r="AI1138" s="49"/>
      <c r="AK1138" s="49"/>
      <c r="AL1138" s="49"/>
      <c r="AM1138" s="49"/>
      <c r="AN1138" s="49"/>
      <c r="AO1138" s="49"/>
      <c r="AP1138" s="49"/>
      <c r="AQ1138" s="49"/>
      <c r="AR1138" s="49"/>
      <c r="AS1138" s="49"/>
      <c r="AT1138" s="49"/>
      <c r="AU1138" s="49"/>
      <c r="AV1138" s="49"/>
      <c r="AW1138" s="49"/>
      <c r="AX1138" s="49"/>
      <c r="AY1138" s="49"/>
      <c r="AZ1138" s="49"/>
      <c r="BA1138" s="49"/>
      <c r="BB1138" s="49"/>
      <c r="BC1138" s="49"/>
      <c r="BD1138" s="49"/>
      <c r="BE1138" s="49"/>
      <c r="BF1138" s="49"/>
      <c r="BG1138" s="49"/>
      <c r="BH1138" s="49"/>
      <c r="BI1138" s="49"/>
      <c r="BJ1138" s="49"/>
      <c r="BK1138" s="49"/>
      <c r="BL1138" s="49"/>
      <c r="BM1138" s="49"/>
      <c r="BN1138" s="49"/>
      <c r="BO1138" s="49"/>
    </row>
    <row r="1139" spans="20:67" x14ac:dyDescent="0.3">
      <c r="T1139" s="49"/>
      <c r="V1139" s="49"/>
      <c r="W1139" s="49"/>
      <c r="X1139" s="49"/>
      <c r="Y1139" s="49"/>
      <c r="AA1139" s="49"/>
      <c r="AB1139" s="49"/>
      <c r="AD1139" s="49"/>
      <c r="AE1139" s="49"/>
      <c r="AF1139" s="49"/>
      <c r="AH1139" s="49"/>
      <c r="AI1139" s="49"/>
      <c r="AK1139" s="49"/>
      <c r="AL1139" s="49"/>
      <c r="AM1139" s="49"/>
      <c r="AN1139" s="49"/>
      <c r="AO1139" s="49"/>
      <c r="AP1139" s="49"/>
      <c r="AQ1139" s="49"/>
      <c r="AR1139" s="49"/>
      <c r="AS1139" s="49"/>
      <c r="AT1139" s="49"/>
      <c r="AU1139" s="49"/>
      <c r="AV1139" s="49"/>
      <c r="AW1139" s="49"/>
      <c r="AX1139" s="49"/>
      <c r="AY1139" s="49"/>
      <c r="AZ1139" s="49"/>
      <c r="BA1139" s="49"/>
      <c r="BB1139" s="49"/>
      <c r="BC1139" s="49"/>
      <c r="BD1139" s="49"/>
      <c r="BE1139" s="49"/>
      <c r="BF1139" s="49"/>
      <c r="BG1139" s="49"/>
      <c r="BH1139" s="49"/>
      <c r="BI1139" s="49"/>
      <c r="BJ1139" s="49"/>
      <c r="BK1139" s="49"/>
      <c r="BL1139" s="49"/>
      <c r="BM1139" s="49"/>
      <c r="BN1139" s="49"/>
      <c r="BO1139" s="49"/>
    </row>
    <row r="1140" spans="20:67" x14ac:dyDescent="0.3">
      <c r="T1140" s="49"/>
      <c r="V1140" s="49"/>
      <c r="W1140" s="49"/>
      <c r="X1140" s="49"/>
      <c r="Y1140" s="49"/>
      <c r="AA1140" s="49"/>
      <c r="AB1140" s="49"/>
      <c r="AD1140" s="49"/>
      <c r="AE1140" s="49"/>
      <c r="AF1140" s="49"/>
      <c r="AH1140" s="49"/>
      <c r="AI1140" s="49"/>
      <c r="AK1140" s="49"/>
      <c r="AL1140" s="49"/>
      <c r="AM1140" s="49"/>
      <c r="AN1140" s="49"/>
      <c r="AO1140" s="49"/>
      <c r="AP1140" s="49"/>
      <c r="AQ1140" s="49"/>
      <c r="AR1140" s="49"/>
      <c r="AS1140" s="49"/>
      <c r="AT1140" s="49"/>
      <c r="AU1140" s="49"/>
      <c r="AV1140" s="49"/>
      <c r="AW1140" s="49"/>
      <c r="AX1140" s="49"/>
      <c r="AY1140" s="49"/>
      <c r="AZ1140" s="49"/>
      <c r="BA1140" s="49"/>
      <c r="BB1140" s="49"/>
      <c r="BC1140" s="49"/>
      <c r="BD1140" s="49"/>
      <c r="BE1140" s="49"/>
      <c r="BF1140" s="49"/>
      <c r="BG1140" s="49"/>
      <c r="BH1140" s="49"/>
      <c r="BI1140" s="49"/>
      <c r="BJ1140" s="49"/>
      <c r="BK1140" s="49"/>
      <c r="BL1140" s="49"/>
      <c r="BM1140" s="49"/>
      <c r="BN1140" s="49"/>
      <c r="BO1140" s="49"/>
    </row>
    <row r="1141" spans="20:67" x14ac:dyDescent="0.3">
      <c r="T1141" s="49"/>
      <c r="V1141" s="49"/>
      <c r="W1141" s="49"/>
      <c r="X1141" s="49"/>
      <c r="Y1141" s="49"/>
      <c r="AA1141" s="49"/>
      <c r="AB1141" s="49"/>
      <c r="AD1141" s="49"/>
      <c r="AE1141" s="49"/>
      <c r="AF1141" s="49"/>
      <c r="AH1141" s="49"/>
      <c r="AI1141" s="49"/>
      <c r="AK1141" s="49"/>
      <c r="AL1141" s="49"/>
      <c r="AM1141" s="49"/>
      <c r="AN1141" s="49"/>
      <c r="AO1141" s="49"/>
      <c r="AP1141" s="49"/>
      <c r="AQ1141" s="49"/>
      <c r="AR1141" s="49"/>
      <c r="AS1141" s="49"/>
      <c r="AT1141" s="49"/>
      <c r="AU1141" s="49"/>
      <c r="AV1141" s="49"/>
      <c r="AW1141" s="49"/>
      <c r="AX1141" s="49"/>
      <c r="AY1141" s="49"/>
      <c r="AZ1141" s="49"/>
      <c r="BA1141" s="49"/>
      <c r="BB1141" s="49"/>
      <c r="BC1141" s="49"/>
      <c r="BD1141" s="49"/>
      <c r="BE1141" s="49"/>
      <c r="BF1141" s="49"/>
      <c r="BG1141" s="49"/>
      <c r="BH1141" s="49"/>
      <c r="BI1141" s="49"/>
      <c r="BJ1141" s="49"/>
      <c r="BK1141" s="49"/>
      <c r="BL1141" s="49"/>
      <c r="BM1141" s="49"/>
      <c r="BN1141" s="49"/>
      <c r="BO1141" s="49"/>
    </row>
    <row r="1142" spans="20:67" x14ac:dyDescent="0.3">
      <c r="T1142" s="49"/>
      <c r="V1142" s="49"/>
      <c r="W1142" s="49"/>
      <c r="X1142" s="49"/>
      <c r="Y1142" s="49"/>
      <c r="AA1142" s="49"/>
      <c r="AB1142" s="49"/>
      <c r="AD1142" s="49"/>
      <c r="AE1142" s="49"/>
      <c r="AF1142" s="49"/>
      <c r="AH1142" s="49"/>
      <c r="AI1142" s="49"/>
      <c r="AK1142" s="49"/>
      <c r="AL1142" s="49"/>
      <c r="AM1142" s="49"/>
      <c r="AN1142" s="49"/>
      <c r="AO1142" s="49"/>
      <c r="AP1142" s="49"/>
      <c r="AQ1142" s="49"/>
      <c r="AR1142" s="49"/>
      <c r="AS1142" s="49"/>
      <c r="AT1142" s="49"/>
      <c r="AU1142" s="49"/>
      <c r="AV1142" s="49"/>
      <c r="AW1142" s="49"/>
      <c r="AX1142" s="49"/>
      <c r="AY1142" s="49"/>
      <c r="AZ1142" s="49"/>
      <c r="BA1142" s="49"/>
      <c r="BB1142" s="49"/>
      <c r="BC1142" s="49"/>
      <c r="BD1142" s="49"/>
      <c r="BE1142" s="49"/>
      <c r="BF1142" s="49"/>
      <c r="BG1142" s="49"/>
      <c r="BH1142" s="49"/>
      <c r="BI1142" s="49"/>
      <c r="BJ1142" s="49"/>
      <c r="BK1142" s="49"/>
      <c r="BL1142" s="49"/>
      <c r="BM1142" s="49"/>
      <c r="BN1142" s="49"/>
      <c r="BO1142" s="49"/>
    </row>
    <row r="1143" spans="20:67" x14ac:dyDescent="0.3">
      <c r="T1143" s="49"/>
      <c r="V1143" s="49"/>
      <c r="W1143" s="49"/>
      <c r="X1143" s="49"/>
      <c r="Y1143" s="49"/>
      <c r="AA1143" s="49"/>
      <c r="AB1143" s="49"/>
      <c r="AD1143" s="49"/>
      <c r="AE1143" s="49"/>
      <c r="AF1143" s="49"/>
      <c r="AH1143" s="49"/>
      <c r="AI1143" s="49"/>
      <c r="AK1143" s="49"/>
      <c r="AL1143" s="49"/>
      <c r="AM1143" s="49"/>
      <c r="AN1143" s="49"/>
      <c r="AO1143" s="49"/>
      <c r="AP1143" s="49"/>
      <c r="AQ1143" s="49"/>
      <c r="AR1143" s="49"/>
      <c r="AS1143" s="49"/>
      <c r="AT1143" s="49"/>
      <c r="AU1143" s="49"/>
      <c r="AV1143" s="49"/>
      <c r="AW1143" s="49"/>
      <c r="AX1143" s="49"/>
      <c r="AY1143" s="49"/>
      <c r="AZ1143" s="49"/>
      <c r="BA1143" s="49"/>
      <c r="BB1143" s="49"/>
      <c r="BC1143" s="49"/>
      <c r="BD1143" s="49"/>
      <c r="BE1143" s="49"/>
      <c r="BF1143" s="49"/>
      <c r="BG1143" s="49"/>
      <c r="BH1143" s="49"/>
      <c r="BI1143" s="49"/>
      <c r="BJ1143" s="49"/>
      <c r="BK1143" s="49"/>
      <c r="BL1143" s="49"/>
      <c r="BM1143" s="49"/>
      <c r="BN1143" s="49"/>
      <c r="BO1143" s="49"/>
    </row>
    <row r="1144" spans="20:67" x14ac:dyDescent="0.3">
      <c r="T1144" s="49"/>
      <c r="V1144" s="49"/>
      <c r="W1144" s="49"/>
      <c r="X1144" s="49"/>
      <c r="Y1144" s="49"/>
      <c r="AA1144" s="49"/>
      <c r="AB1144" s="49"/>
      <c r="AD1144" s="49"/>
      <c r="AE1144" s="49"/>
      <c r="AF1144" s="49"/>
      <c r="AH1144" s="49"/>
      <c r="AI1144" s="49"/>
      <c r="AK1144" s="49"/>
      <c r="AL1144" s="49"/>
      <c r="AM1144" s="49"/>
      <c r="AN1144" s="49"/>
      <c r="AO1144" s="49"/>
      <c r="AP1144" s="49"/>
      <c r="AQ1144" s="49"/>
      <c r="AR1144" s="49"/>
      <c r="AS1144" s="49"/>
      <c r="AT1144" s="49"/>
      <c r="AU1144" s="49"/>
      <c r="AV1144" s="49"/>
      <c r="AW1144" s="49"/>
      <c r="AX1144" s="49"/>
      <c r="AY1144" s="49"/>
      <c r="AZ1144" s="49"/>
      <c r="BA1144" s="49"/>
      <c r="BB1144" s="49"/>
      <c r="BC1144" s="49"/>
      <c r="BD1144" s="49"/>
      <c r="BE1144" s="49"/>
      <c r="BF1144" s="49"/>
      <c r="BG1144" s="49"/>
      <c r="BH1144" s="49"/>
      <c r="BI1144" s="49"/>
      <c r="BJ1144" s="49"/>
      <c r="BK1144" s="49"/>
      <c r="BL1144" s="49"/>
      <c r="BM1144" s="49"/>
      <c r="BN1144" s="49"/>
      <c r="BO1144" s="49"/>
    </row>
    <row r="1145" spans="20:67" x14ac:dyDescent="0.3">
      <c r="T1145" s="49"/>
      <c r="V1145" s="49"/>
      <c r="W1145" s="49"/>
      <c r="X1145" s="49"/>
      <c r="Y1145" s="49"/>
      <c r="AA1145" s="49"/>
      <c r="AB1145" s="49"/>
      <c r="AD1145" s="49"/>
      <c r="AE1145" s="49"/>
      <c r="AF1145" s="49"/>
      <c r="AH1145" s="49"/>
      <c r="AI1145" s="49"/>
      <c r="AK1145" s="49"/>
      <c r="AL1145" s="49"/>
      <c r="AM1145" s="49"/>
      <c r="AN1145" s="49"/>
      <c r="AO1145" s="49"/>
      <c r="AP1145" s="49"/>
      <c r="AQ1145" s="49"/>
      <c r="AR1145" s="49"/>
      <c r="AS1145" s="49"/>
      <c r="AT1145" s="49"/>
      <c r="AU1145" s="49"/>
      <c r="AV1145" s="49"/>
      <c r="AW1145" s="49"/>
      <c r="AX1145" s="49"/>
      <c r="AY1145" s="49"/>
      <c r="AZ1145" s="49"/>
      <c r="BA1145" s="49"/>
      <c r="BB1145" s="49"/>
      <c r="BC1145" s="49"/>
      <c r="BD1145" s="49"/>
      <c r="BE1145" s="49"/>
      <c r="BF1145" s="49"/>
      <c r="BG1145" s="49"/>
      <c r="BH1145" s="49"/>
      <c r="BI1145" s="49"/>
      <c r="BJ1145" s="49"/>
      <c r="BK1145" s="49"/>
      <c r="BL1145" s="49"/>
      <c r="BM1145" s="49"/>
      <c r="BN1145" s="49"/>
      <c r="BO1145" s="49"/>
    </row>
    <row r="1146" spans="20:67" x14ac:dyDescent="0.3">
      <c r="T1146" s="49"/>
      <c r="V1146" s="49"/>
      <c r="W1146" s="49"/>
      <c r="X1146" s="49"/>
      <c r="Y1146" s="49"/>
      <c r="AA1146" s="49"/>
      <c r="AB1146" s="49"/>
      <c r="AD1146" s="49"/>
      <c r="AE1146" s="49"/>
      <c r="AF1146" s="49"/>
      <c r="AH1146" s="49"/>
      <c r="AI1146" s="49"/>
      <c r="AK1146" s="49"/>
      <c r="AL1146" s="49"/>
      <c r="AM1146" s="49"/>
      <c r="AN1146" s="49"/>
      <c r="AO1146" s="49"/>
      <c r="AP1146" s="49"/>
      <c r="AQ1146" s="49"/>
      <c r="AR1146" s="49"/>
      <c r="AS1146" s="49"/>
      <c r="AT1146" s="49"/>
      <c r="AU1146" s="49"/>
      <c r="AV1146" s="49"/>
      <c r="AW1146" s="49"/>
      <c r="AX1146" s="49"/>
      <c r="AY1146" s="49"/>
      <c r="AZ1146" s="49"/>
      <c r="BA1146" s="49"/>
      <c r="BB1146" s="49"/>
      <c r="BC1146" s="49"/>
      <c r="BD1146" s="49"/>
      <c r="BE1146" s="49"/>
      <c r="BF1146" s="49"/>
      <c r="BG1146" s="49"/>
      <c r="BH1146" s="49"/>
      <c r="BI1146" s="49"/>
      <c r="BJ1146" s="49"/>
      <c r="BK1146" s="49"/>
      <c r="BL1146" s="49"/>
      <c r="BM1146" s="49"/>
      <c r="BN1146" s="49"/>
      <c r="BO1146" s="49"/>
    </row>
    <row r="1147" spans="20:67" x14ac:dyDescent="0.3">
      <c r="T1147" s="49"/>
      <c r="V1147" s="49"/>
      <c r="W1147" s="49"/>
      <c r="X1147" s="49"/>
      <c r="Y1147" s="49"/>
      <c r="AA1147" s="49"/>
      <c r="AB1147" s="49"/>
      <c r="AD1147" s="49"/>
      <c r="AE1147" s="49"/>
      <c r="AF1147" s="49"/>
      <c r="AH1147" s="49"/>
      <c r="AI1147" s="49"/>
      <c r="AK1147" s="49"/>
      <c r="AL1147" s="49"/>
      <c r="AM1147" s="49"/>
      <c r="AN1147" s="49"/>
      <c r="AO1147" s="49"/>
      <c r="AP1147" s="49"/>
      <c r="AQ1147" s="49"/>
      <c r="AR1147" s="49"/>
      <c r="AS1147" s="49"/>
      <c r="AT1147" s="49"/>
      <c r="AU1147" s="49"/>
      <c r="AV1147" s="49"/>
      <c r="AW1147" s="49"/>
      <c r="AX1147" s="49"/>
      <c r="AY1147" s="49"/>
      <c r="AZ1147" s="49"/>
      <c r="BA1147" s="49"/>
      <c r="BB1147" s="49"/>
      <c r="BC1147" s="49"/>
      <c r="BD1147" s="49"/>
      <c r="BE1147" s="49"/>
      <c r="BF1147" s="49"/>
      <c r="BG1147" s="49"/>
      <c r="BH1147" s="49"/>
      <c r="BI1147" s="49"/>
      <c r="BJ1147" s="49"/>
      <c r="BK1147" s="49"/>
      <c r="BL1147" s="49"/>
      <c r="BM1147" s="49"/>
      <c r="BN1147" s="49"/>
      <c r="BO1147" s="49"/>
    </row>
    <row r="1148" spans="20:67" x14ac:dyDescent="0.3">
      <c r="T1148" s="49"/>
      <c r="V1148" s="49"/>
      <c r="W1148" s="49"/>
      <c r="X1148" s="49"/>
      <c r="Y1148" s="49"/>
      <c r="AA1148" s="49"/>
      <c r="AB1148" s="49"/>
      <c r="AD1148" s="49"/>
      <c r="AE1148" s="49"/>
      <c r="AF1148" s="49"/>
      <c r="AH1148" s="49"/>
      <c r="AI1148" s="49"/>
      <c r="AK1148" s="49"/>
      <c r="AL1148" s="49"/>
      <c r="AM1148" s="49"/>
      <c r="AN1148" s="49"/>
      <c r="AO1148" s="49"/>
      <c r="AP1148" s="49"/>
      <c r="AQ1148" s="49"/>
      <c r="AR1148" s="49"/>
      <c r="AS1148" s="49"/>
      <c r="AT1148" s="49"/>
      <c r="AU1148" s="49"/>
      <c r="AV1148" s="49"/>
      <c r="AW1148" s="49"/>
      <c r="AX1148" s="49"/>
      <c r="AY1148" s="49"/>
      <c r="AZ1148" s="49"/>
      <c r="BA1148" s="49"/>
      <c r="BB1148" s="49"/>
      <c r="BC1148" s="49"/>
      <c r="BD1148" s="49"/>
      <c r="BE1148" s="49"/>
      <c r="BF1148" s="49"/>
      <c r="BG1148" s="49"/>
      <c r="BH1148" s="49"/>
      <c r="BI1148" s="49"/>
      <c r="BJ1148" s="49"/>
      <c r="BK1148" s="49"/>
      <c r="BL1148" s="49"/>
      <c r="BM1148" s="49"/>
      <c r="BN1148" s="49"/>
      <c r="BO1148" s="49"/>
    </row>
    <row r="1149" spans="20:67" x14ac:dyDescent="0.3">
      <c r="T1149" s="49"/>
      <c r="V1149" s="49"/>
      <c r="W1149" s="49"/>
      <c r="X1149" s="49"/>
      <c r="Y1149" s="49"/>
      <c r="AA1149" s="49"/>
      <c r="AB1149" s="49"/>
      <c r="AD1149" s="49"/>
      <c r="AE1149" s="49"/>
      <c r="AF1149" s="49"/>
      <c r="AH1149" s="49"/>
      <c r="AI1149" s="49"/>
      <c r="AK1149" s="49"/>
      <c r="AL1149" s="49"/>
      <c r="AM1149" s="49"/>
      <c r="AN1149" s="49"/>
      <c r="AO1149" s="49"/>
      <c r="AP1149" s="49"/>
      <c r="AQ1149" s="49"/>
      <c r="AR1149" s="49"/>
      <c r="AS1149" s="49"/>
      <c r="AT1149" s="49"/>
      <c r="AU1149" s="49"/>
      <c r="AV1149" s="49"/>
      <c r="AW1149" s="49"/>
      <c r="AX1149" s="49"/>
      <c r="AY1149" s="49"/>
      <c r="AZ1149" s="49"/>
      <c r="BA1149" s="49"/>
      <c r="BB1149" s="49"/>
      <c r="BC1149" s="49"/>
      <c r="BD1149" s="49"/>
      <c r="BE1149" s="49"/>
      <c r="BF1149" s="49"/>
      <c r="BG1149" s="49"/>
      <c r="BH1149" s="49"/>
      <c r="BI1149" s="49"/>
      <c r="BJ1149" s="49"/>
      <c r="BK1149" s="49"/>
      <c r="BL1149" s="49"/>
      <c r="BM1149" s="49"/>
      <c r="BN1149" s="49"/>
      <c r="BO1149" s="49"/>
    </row>
    <row r="1150" spans="20:67" x14ac:dyDescent="0.3">
      <c r="T1150" s="49"/>
      <c r="V1150" s="49"/>
      <c r="W1150" s="49"/>
      <c r="X1150" s="49"/>
      <c r="Y1150" s="49"/>
      <c r="AA1150" s="49"/>
      <c r="AB1150" s="49"/>
      <c r="AD1150" s="49"/>
      <c r="AE1150" s="49"/>
      <c r="AF1150" s="49"/>
      <c r="AH1150" s="49"/>
      <c r="AI1150" s="49"/>
      <c r="AK1150" s="49"/>
      <c r="AL1150" s="49"/>
      <c r="AM1150" s="49"/>
      <c r="AN1150" s="49"/>
      <c r="AO1150" s="49"/>
      <c r="AP1150" s="49"/>
      <c r="AQ1150" s="49"/>
      <c r="AR1150" s="49"/>
      <c r="AS1150" s="49"/>
      <c r="AT1150" s="49"/>
      <c r="AU1150" s="49"/>
      <c r="AV1150" s="49"/>
      <c r="AW1150" s="49"/>
      <c r="AX1150" s="49"/>
      <c r="AY1150" s="49"/>
      <c r="AZ1150" s="49"/>
      <c r="BA1150" s="49"/>
      <c r="BB1150" s="49"/>
      <c r="BC1150" s="49"/>
      <c r="BD1150" s="49"/>
      <c r="BE1150" s="49"/>
      <c r="BF1150" s="49"/>
      <c r="BG1150" s="49"/>
      <c r="BH1150" s="49"/>
      <c r="BI1150" s="49"/>
      <c r="BJ1150" s="49"/>
      <c r="BK1150" s="49"/>
      <c r="BL1150" s="49"/>
      <c r="BM1150" s="49"/>
      <c r="BN1150" s="49"/>
      <c r="BO1150" s="49"/>
    </row>
    <row r="1151" spans="20:67" x14ac:dyDescent="0.3">
      <c r="T1151" s="49"/>
      <c r="V1151" s="49"/>
      <c r="W1151" s="49"/>
      <c r="X1151" s="49"/>
      <c r="Y1151" s="49"/>
      <c r="AA1151" s="49"/>
      <c r="AB1151" s="49"/>
      <c r="AD1151" s="49"/>
      <c r="AE1151" s="49"/>
      <c r="AF1151" s="49"/>
      <c r="AH1151" s="49"/>
      <c r="AI1151" s="49"/>
      <c r="AK1151" s="49"/>
      <c r="AL1151" s="49"/>
      <c r="AM1151" s="49"/>
      <c r="AN1151" s="49"/>
      <c r="AO1151" s="49"/>
      <c r="AP1151" s="49"/>
      <c r="AQ1151" s="49"/>
      <c r="AR1151" s="49"/>
      <c r="AS1151" s="49"/>
      <c r="AT1151" s="49"/>
      <c r="AU1151" s="49"/>
      <c r="AV1151" s="49"/>
      <c r="AW1151" s="49"/>
      <c r="AX1151" s="49"/>
      <c r="AY1151" s="49"/>
      <c r="AZ1151" s="49"/>
      <c r="BA1151" s="49"/>
      <c r="BB1151" s="49"/>
      <c r="BC1151" s="49"/>
      <c r="BD1151" s="49"/>
      <c r="BE1151" s="49"/>
      <c r="BF1151" s="49"/>
      <c r="BG1151" s="49"/>
      <c r="BH1151" s="49"/>
      <c r="BI1151" s="49"/>
      <c r="BJ1151" s="49"/>
      <c r="BK1151" s="49"/>
      <c r="BL1151" s="49"/>
      <c r="BM1151" s="49"/>
      <c r="BN1151" s="49"/>
      <c r="BO1151" s="49"/>
    </row>
    <row r="1152" spans="20:67" x14ac:dyDescent="0.3">
      <c r="T1152" s="49"/>
      <c r="V1152" s="49"/>
      <c r="W1152" s="49"/>
      <c r="X1152" s="49"/>
      <c r="Y1152" s="49"/>
      <c r="AA1152" s="49"/>
      <c r="AB1152" s="49"/>
      <c r="AD1152" s="49"/>
      <c r="AE1152" s="49"/>
      <c r="AF1152" s="49"/>
      <c r="AH1152" s="49"/>
      <c r="AI1152" s="49"/>
      <c r="AK1152" s="49"/>
      <c r="AL1152" s="49"/>
      <c r="AM1152" s="49"/>
      <c r="AN1152" s="49"/>
      <c r="AO1152" s="49"/>
      <c r="AP1152" s="49"/>
      <c r="AQ1152" s="49"/>
      <c r="AR1152" s="49"/>
      <c r="AS1152" s="49"/>
      <c r="AT1152" s="49"/>
      <c r="AU1152" s="49"/>
      <c r="AV1152" s="49"/>
      <c r="AW1152" s="49"/>
      <c r="AX1152" s="49"/>
      <c r="AY1152" s="49"/>
      <c r="AZ1152" s="49"/>
      <c r="BA1152" s="49"/>
      <c r="BB1152" s="49"/>
      <c r="BC1152" s="49"/>
      <c r="BD1152" s="49"/>
      <c r="BE1152" s="49"/>
      <c r="BF1152" s="49"/>
      <c r="BG1152" s="49"/>
      <c r="BH1152" s="49"/>
      <c r="BI1152" s="49"/>
      <c r="BJ1152" s="49"/>
      <c r="BK1152" s="49"/>
      <c r="BL1152" s="49"/>
      <c r="BM1152" s="49"/>
      <c r="BN1152" s="49"/>
      <c r="BO1152" s="49"/>
    </row>
    <row r="1153" spans="20:67" x14ac:dyDescent="0.3">
      <c r="T1153" s="49"/>
      <c r="V1153" s="49"/>
      <c r="W1153" s="49"/>
      <c r="X1153" s="49"/>
      <c r="Y1153" s="49"/>
      <c r="AA1153" s="49"/>
      <c r="AB1153" s="49"/>
      <c r="AD1153" s="49"/>
      <c r="AE1153" s="49"/>
      <c r="AF1153" s="49"/>
      <c r="AH1153" s="49"/>
      <c r="AI1153" s="49"/>
      <c r="AK1153" s="49"/>
      <c r="AL1153" s="49"/>
      <c r="AM1153" s="49"/>
      <c r="AN1153" s="49"/>
      <c r="AO1153" s="49"/>
      <c r="AP1153" s="49"/>
      <c r="AQ1153" s="49"/>
      <c r="AR1153" s="49"/>
      <c r="AS1153" s="49"/>
      <c r="AT1153" s="49"/>
      <c r="AU1153" s="49"/>
      <c r="AV1153" s="49"/>
      <c r="AW1153" s="49"/>
      <c r="AX1153" s="49"/>
      <c r="AY1153" s="49"/>
      <c r="AZ1153" s="49"/>
      <c r="BA1153" s="49"/>
      <c r="BB1153" s="49"/>
      <c r="BC1153" s="49"/>
      <c r="BD1153" s="49"/>
      <c r="BE1153" s="49"/>
      <c r="BF1153" s="49"/>
      <c r="BG1153" s="49"/>
      <c r="BH1153" s="49"/>
      <c r="BI1153" s="49"/>
      <c r="BJ1153" s="49"/>
      <c r="BK1153" s="49"/>
      <c r="BL1153" s="49"/>
      <c r="BM1153" s="49"/>
      <c r="BN1153" s="49"/>
      <c r="BO1153" s="49"/>
    </row>
    <row r="1154" spans="20:67" x14ac:dyDescent="0.3">
      <c r="T1154" s="49"/>
      <c r="V1154" s="49"/>
      <c r="W1154" s="49"/>
      <c r="X1154" s="49"/>
      <c r="Y1154" s="49"/>
      <c r="AA1154" s="49"/>
      <c r="AB1154" s="49"/>
      <c r="AD1154" s="49"/>
      <c r="AE1154" s="49"/>
      <c r="AF1154" s="49"/>
      <c r="AH1154" s="49"/>
      <c r="AI1154" s="49"/>
      <c r="AK1154" s="49"/>
      <c r="AL1154" s="49"/>
      <c r="AM1154" s="49"/>
      <c r="AN1154" s="49"/>
      <c r="AO1154" s="49"/>
      <c r="AP1154" s="49"/>
      <c r="AQ1154" s="49"/>
      <c r="AR1154" s="49"/>
      <c r="AS1154" s="49"/>
      <c r="AT1154" s="49"/>
      <c r="AU1154" s="49"/>
      <c r="AV1154" s="49"/>
      <c r="AW1154" s="49"/>
      <c r="AX1154" s="49"/>
      <c r="AY1154" s="49"/>
      <c r="AZ1154" s="49"/>
      <c r="BA1154" s="49"/>
      <c r="BB1154" s="49"/>
      <c r="BC1154" s="49"/>
      <c r="BD1154" s="49"/>
      <c r="BE1154" s="49"/>
      <c r="BF1154" s="49"/>
      <c r="BG1154" s="49"/>
      <c r="BH1154" s="49"/>
      <c r="BI1154" s="49"/>
      <c r="BJ1154" s="49"/>
      <c r="BK1154" s="49"/>
      <c r="BL1154" s="49"/>
      <c r="BM1154" s="49"/>
      <c r="BN1154" s="49"/>
      <c r="BO1154" s="49"/>
    </row>
    <row r="1155" spans="20:67" x14ac:dyDescent="0.3">
      <c r="T1155" s="49"/>
      <c r="V1155" s="49"/>
      <c r="W1155" s="49"/>
      <c r="X1155" s="49"/>
      <c r="Y1155" s="49"/>
      <c r="AA1155" s="49"/>
      <c r="AB1155" s="49"/>
      <c r="AD1155" s="49"/>
      <c r="AE1155" s="49"/>
      <c r="AF1155" s="49"/>
      <c r="AH1155" s="49"/>
      <c r="AI1155" s="49"/>
      <c r="AK1155" s="49"/>
      <c r="AL1155" s="49"/>
      <c r="AM1155" s="49"/>
      <c r="AN1155" s="49"/>
      <c r="AO1155" s="49"/>
      <c r="AP1155" s="49"/>
      <c r="AQ1155" s="49"/>
      <c r="AR1155" s="49"/>
      <c r="AS1155" s="49"/>
      <c r="AT1155" s="49"/>
      <c r="AU1155" s="49"/>
      <c r="AV1155" s="49"/>
      <c r="AW1155" s="49"/>
      <c r="AX1155" s="49"/>
      <c r="AY1155" s="49"/>
      <c r="AZ1155" s="49"/>
      <c r="BA1155" s="49"/>
      <c r="BB1155" s="49"/>
      <c r="BC1155" s="49"/>
      <c r="BD1155" s="49"/>
      <c r="BE1155" s="49"/>
      <c r="BF1155" s="49"/>
      <c r="BG1155" s="49"/>
      <c r="BH1155" s="49"/>
      <c r="BI1155" s="49"/>
      <c r="BJ1155" s="49"/>
      <c r="BK1155" s="49"/>
      <c r="BL1155" s="49"/>
      <c r="BM1155" s="49"/>
      <c r="BN1155" s="49"/>
      <c r="BO1155" s="49"/>
    </row>
    <row r="1156" spans="20:67" x14ac:dyDescent="0.3">
      <c r="T1156" s="49"/>
      <c r="V1156" s="49"/>
      <c r="W1156" s="49"/>
      <c r="X1156" s="49"/>
      <c r="Y1156" s="49"/>
      <c r="AA1156" s="49"/>
      <c r="AB1156" s="49"/>
      <c r="AD1156" s="49"/>
      <c r="AE1156" s="49"/>
      <c r="AF1156" s="49"/>
      <c r="AH1156" s="49"/>
      <c r="AI1156" s="49"/>
      <c r="AK1156" s="49"/>
      <c r="AL1156" s="49"/>
      <c r="AM1156" s="49"/>
      <c r="AN1156" s="49"/>
      <c r="AO1156" s="49"/>
      <c r="AP1156" s="49"/>
      <c r="AQ1156" s="49"/>
      <c r="AR1156" s="49"/>
      <c r="AS1156" s="49"/>
      <c r="AT1156" s="49"/>
      <c r="AU1156" s="49"/>
      <c r="AV1156" s="49"/>
      <c r="AW1156" s="49"/>
      <c r="AX1156" s="49"/>
      <c r="AY1156" s="49"/>
      <c r="AZ1156" s="49"/>
      <c r="BA1156" s="49"/>
      <c r="BB1156" s="49"/>
      <c r="BC1156" s="49"/>
      <c r="BD1156" s="49"/>
      <c r="BE1156" s="49"/>
      <c r="BF1156" s="49"/>
      <c r="BG1156" s="49"/>
      <c r="BH1156" s="49"/>
      <c r="BI1156" s="49"/>
      <c r="BJ1156" s="49"/>
      <c r="BK1156" s="49"/>
      <c r="BL1156" s="49"/>
      <c r="BM1156" s="49"/>
      <c r="BN1156" s="49"/>
      <c r="BO1156" s="49"/>
    </row>
    <row r="1157" spans="20:67" x14ac:dyDescent="0.3">
      <c r="T1157" s="49"/>
      <c r="V1157" s="49"/>
      <c r="W1157" s="49"/>
      <c r="X1157" s="49"/>
      <c r="Y1157" s="49"/>
      <c r="AA1157" s="49"/>
      <c r="AB1157" s="49"/>
      <c r="AD1157" s="49"/>
      <c r="AE1157" s="49"/>
      <c r="AF1157" s="49"/>
      <c r="AH1157" s="49"/>
      <c r="AI1157" s="49"/>
      <c r="AK1157" s="49"/>
      <c r="AL1157" s="49"/>
      <c r="AM1157" s="49"/>
      <c r="AN1157" s="49"/>
      <c r="AO1157" s="49"/>
      <c r="AP1157" s="49"/>
      <c r="AQ1157" s="49"/>
      <c r="AR1157" s="49"/>
      <c r="AS1157" s="49"/>
      <c r="AT1157" s="49"/>
      <c r="AU1157" s="49"/>
      <c r="AV1157" s="49"/>
      <c r="AW1157" s="49"/>
      <c r="AX1157" s="49"/>
      <c r="AY1157" s="49"/>
      <c r="AZ1157" s="49"/>
      <c r="BA1157" s="49"/>
      <c r="BB1157" s="49"/>
      <c r="BC1157" s="49"/>
      <c r="BD1157" s="49"/>
      <c r="BE1157" s="49"/>
      <c r="BF1157" s="49"/>
      <c r="BG1157" s="49"/>
      <c r="BH1157" s="49"/>
      <c r="BI1157" s="49"/>
      <c r="BJ1157" s="49"/>
      <c r="BK1157" s="49"/>
      <c r="BL1157" s="49"/>
      <c r="BM1157" s="49"/>
      <c r="BN1157" s="49"/>
      <c r="BO1157" s="49"/>
    </row>
    <row r="1158" spans="20:67" x14ac:dyDescent="0.3">
      <c r="T1158" s="49"/>
      <c r="V1158" s="49"/>
      <c r="W1158" s="49"/>
      <c r="X1158" s="49"/>
      <c r="Y1158" s="49"/>
      <c r="AA1158" s="49"/>
      <c r="AB1158" s="49"/>
      <c r="AD1158" s="49"/>
      <c r="AE1158" s="49"/>
      <c r="AF1158" s="49"/>
      <c r="AH1158" s="49"/>
      <c r="AI1158" s="49"/>
      <c r="AK1158" s="49"/>
      <c r="AL1158" s="49"/>
      <c r="AM1158" s="49"/>
      <c r="AN1158" s="49"/>
      <c r="AO1158" s="49"/>
      <c r="AP1158" s="49"/>
      <c r="AQ1158" s="49"/>
      <c r="AR1158" s="49"/>
      <c r="AS1158" s="49"/>
      <c r="AT1158" s="49"/>
      <c r="AU1158" s="49"/>
      <c r="AV1158" s="49"/>
      <c r="AW1158" s="49"/>
      <c r="AX1158" s="49"/>
      <c r="AY1158" s="49"/>
      <c r="AZ1158" s="49"/>
      <c r="BA1158" s="49"/>
      <c r="BB1158" s="49"/>
      <c r="BC1158" s="49"/>
      <c r="BD1158" s="49"/>
      <c r="BE1158" s="49"/>
      <c r="BF1158" s="49"/>
      <c r="BG1158" s="49"/>
      <c r="BH1158" s="49"/>
      <c r="BI1158" s="49"/>
      <c r="BJ1158" s="49"/>
      <c r="BK1158" s="49"/>
      <c r="BL1158" s="49"/>
      <c r="BM1158" s="49"/>
      <c r="BN1158" s="49"/>
      <c r="BO1158" s="49"/>
    </row>
    <row r="1159" spans="20:67" x14ac:dyDescent="0.3">
      <c r="T1159" s="49"/>
      <c r="V1159" s="49"/>
      <c r="W1159" s="49"/>
      <c r="X1159" s="49"/>
      <c r="Y1159" s="49"/>
      <c r="AA1159" s="49"/>
      <c r="AB1159" s="49"/>
      <c r="AD1159" s="49"/>
      <c r="AE1159" s="49"/>
      <c r="AF1159" s="49"/>
      <c r="AH1159" s="49"/>
      <c r="AI1159" s="49"/>
      <c r="AK1159" s="49"/>
      <c r="AL1159" s="49"/>
      <c r="AM1159" s="49"/>
      <c r="AN1159" s="49"/>
      <c r="AO1159" s="49"/>
      <c r="AP1159" s="49"/>
      <c r="AQ1159" s="49"/>
      <c r="AR1159" s="49"/>
      <c r="AS1159" s="49"/>
      <c r="AT1159" s="49"/>
      <c r="AU1159" s="49"/>
      <c r="AV1159" s="49"/>
      <c r="AW1159" s="49"/>
      <c r="AX1159" s="49"/>
      <c r="AY1159" s="49"/>
      <c r="AZ1159" s="49"/>
      <c r="BA1159" s="49"/>
      <c r="BB1159" s="49"/>
      <c r="BC1159" s="49"/>
      <c r="BD1159" s="49"/>
      <c r="BE1159" s="49"/>
      <c r="BF1159" s="49"/>
      <c r="BG1159" s="49"/>
      <c r="BH1159" s="49"/>
      <c r="BI1159" s="49"/>
      <c r="BJ1159" s="49"/>
      <c r="BK1159" s="49"/>
      <c r="BL1159" s="49"/>
      <c r="BM1159" s="49"/>
      <c r="BN1159" s="49"/>
      <c r="BO1159" s="49"/>
    </row>
    <row r="1160" spans="20:67" x14ac:dyDescent="0.3">
      <c r="T1160" s="49"/>
      <c r="V1160" s="49"/>
      <c r="W1160" s="49"/>
      <c r="X1160" s="49"/>
      <c r="Y1160" s="49"/>
      <c r="AA1160" s="49"/>
      <c r="AB1160" s="49"/>
      <c r="AD1160" s="49"/>
      <c r="AE1160" s="49"/>
      <c r="AF1160" s="49"/>
      <c r="AH1160" s="49"/>
      <c r="AI1160" s="49"/>
      <c r="AK1160" s="49"/>
      <c r="AL1160" s="49"/>
      <c r="AM1160" s="49"/>
      <c r="AN1160" s="49"/>
      <c r="AO1160" s="49"/>
      <c r="AP1160" s="49"/>
      <c r="AQ1160" s="49"/>
      <c r="AR1160" s="49"/>
      <c r="AS1160" s="49"/>
      <c r="AT1160" s="49"/>
      <c r="AU1160" s="49"/>
      <c r="AV1160" s="49"/>
      <c r="AW1160" s="49"/>
      <c r="AX1160" s="49"/>
      <c r="AY1160" s="49"/>
      <c r="AZ1160" s="49"/>
      <c r="BA1160" s="49"/>
      <c r="BB1160" s="49"/>
      <c r="BC1160" s="49"/>
      <c r="BD1160" s="49"/>
      <c r="BE1160" s="49"/>
      <c r="BF1160" s="49"/>
      <c r="BG1160" s="49"/>
      <c r="BH1160" s="49"/>
      <c r="BI1160" s="49"/>
      <c r="BJ1160" s="49"/>
      <c r="BK1160" s="49"/>
      <c r="BL1160" s="49"/>
      <c r="BM1160" s="49"/>
      <c r="BN1160" s="49"/>
      <c r="BO1160" s="49"/>
    </row>
    <row r="1161" spans="20:67" x14ac:dyDescent="0.3">
      <c r="T1161" s="49"/>
      <c r="V1161" s="49"/>
      <c r="W1161" s="49"/>
      <c r="X1161" s="49"/>
      <c r="Y1161" s="49"/>
      <c r="AA1161" s="49"/>
      <c r="AB1161" s="49"/>
      <c r="AD1161" s="49"/>
      <c r="AE1161" s="49"/>
      <c r="AF1161" s="49"/>
      <c r="AH1161" s="49"/>
      <c r="AI1161" s="49"/>
      <c r="AK1161" s="49"/>
      <c r="AL1161" s="49"/>
      <c r="AM1161" s="49"/>
      <c r="AN1161" s="49"/>
      <c r="AO1161" s="49"/>
      <c r="AP1161" s="49"/>
      <c r="AQ1161" s="49"/>
      <c r="AR1161" s="49"/>
      <c r="AS1161" s="49"/>
      <c r="AT1161" s="49"/>
      <c r="AU1161" s="49"/>
      <c r="AV1161" s="49"/>
      <c r="AW1161" s="49"/>
      <c r="AX1161" s="49"/>
      <c r="AY1161" s="49"/>
      <c r="AZ1161" s="49"/>
      <c r="BA1161" s="49"/>
      <c r="BB1161" s="49"/>
      <c r="BC1161" s="49"/>
      <c r="BD1161" s="49"/>
      <c r="BE1161" s="49"/>
      <c r="BF1161" s="49"/>
      <c r="BG1161" s="49"/>
      <c r="BH1161" s="49"/>
      <c r="BI1161" s="49"/>
      <c r="BJ1161" s="49"/>
      <c r="BK1161" s="49"/>
      <c r="BL1161" s="49"/>
      <c r="BM1161" s="49"/>
      <c r="BN1161" s="49"/>
      <c r="BO1161" s="49"/>
    </row>
    <row r="1162" spans="20:67" x14ac:dyDescent="0.3">
      <c r="T1162" s="49"/>
      <c r="V1162" s="49"/>
      <c r="W1162" s="49"/>
      <c r="X1162" s="49"/>
      <c r="Y1162" s="49"/>
      <c r="AA1162" s="49"/>
      <c r="AB1162" s="49"/>
      <c r="AD1162" s="49"/>
      <c r="AE1162" s="49"/>
      <c r="AF1162" s="49"/>
      <c r="AH1162" s="49"/>
      <c r="AI1162" s="49"/>
      <c r="AK1162" s="49"/>
      <c r="AL1162" s="49"/>
      <c r="AM1162" s="49"/>
      <c r="AN1162" s="49"/>
      <c r="AO1162" s="49"/>
      <c r="AP1162" s="49"/>
      <c r="AQ1162" s="49"/>
      <c r="AR1162" s="49"/>
      <c r="AS1162" s="49"/>
      <c r="AT1162" s="49"/>
      <c r="AU1162" s="49"/>
      <c r="AV1162" s="49"/>
      <c r="AW1162" s="49"/>
      <c r="AX1162" s="49"/>
      <c r="AY1162" s="49"/>
      <c r="AZ1162" s="49"/>
      <c r="BA1162" s="49"/>
      <c r="BB1162" s="49"/>
      <c r="BC1162" s="49"/>
      <c r="BD1162" s="49"/>
      <c r="BE1162" s="49"/>
      <c r="BF1162" s="49"/>
      <c r="BG1162" s="49"/>
      <c r="BH1162" s="49"/>
      <c r="BI1162" s="49"/>
      <c r="BJ1162" s="49"/>
      <c r="BK1162" s="49"/>
      <c r="BL1162" s="49"/>
      <c r="BM1162" s="49"/>
      <c r="BN1162" s="49"/>
      <c r="BO1162" s="49"/>
    </row>
    <row r="1163" spans="20:67" x14ac:dyDescent="0.3">
      <c r="T1163" s="49"/>
      <c r="V1163" s="49"/>
      <c r="W1163" s="49"/>
      <c r="X1163" s="49"/>
      <c r="Y1163" s="49"/>
      <c r="AA1163" s="49"/>
      <c r="AB1163" s="49"/>
      <c r="AD1163" s="49"/>
      <c r="AE1163" s="49"/>
      <c r="AF1163" s="49"/>
      <c r="AH1163" s="49"/>
      <c r="AI1163" s="49"/>
      <c r="AK1163" s="49"/>
      <c r="AL1163" s="49"/>
      <c r="AM1163" s="49"/>
      <c r="AN1163" s="49"/>
      <c r="AO1163" s="49"/>
      <c r="AP1163" s="49"/>
      <c r="AQ1163" s="49"/>
      <c r="AR1163" s="49"/>
      <c r="AS1163" s="49"/>
      <c r="AT1163" s="49"/>
      <c r="AU1163" s="49"/>
      <c r="AV1163" s="49"/>
      <c r="AW1163" s="49"/>
      <c r="AX1163" s="49"/>
      <c r="AY1163" s="49"/>
      <c r="AZ1163" s="49"/>
      <c r="BA1163" s="49"/>
      <c r="BB1163" s="49"/>
      <c r="BC1163" s="49"/>
      <c r="BD1163" s="49"/>
      <c r="BE1163" s="49"/>
      <c r="BF1163" s="49"/>
      <c r="BG1163" s="49"/>
      <c r="BH1163" s="49"/>
      <c r="BI1163" s="49"/>
      <c r="BJ1163" s="49"/>
      <c r="BK1163" s="49"/>
      <c r="BL1163" s="49"/>
      <c r="BM1163" s="49"/>
      <c r="BN1163" s="49"/>
      <c r="BO1163" s="49"/>
    </row>
    <row r="1164" spans="20:67" x14ac:dyDescent="0.3">
      <c r="T1164" s="49"/>
      <c r="V1164" s="49"/>
      <c r="W1164" s="49"/>
      <c r="X1164" s="49"/>
      <c r="Y1164" s="49"/>
      <c r="AA1164" s="49"/>
      <c r="AB1164" s="49"/>
      <c r="AD1164" s="49"/>
      <c r="AE1164" s="49"/>
      <c r="AF1164" s="49"/>
      <c r="AH1164" s="49"/>
      <c r="AI1164" s="49"/>
      <c r="AK1164" s="49"/>
      <c r="AL1164" s="49"/>
      <c r="AM1164" s="49"/>
      <c r="AN1164" s="49"/>
      <c r="AO1164" s="49"/>
      <c r="AP1164" s="49"/>
      <c r="AQ1164" s="49"/>
      <c r="AR1164" s="49"/>
      <c r="AS1164" s="49"/>
      <c r="AT1164" s="49"/>
      <c r="AU1164" s="49"/>
      <c r="AV1164" s="49"/>
      <c r="AW1164" s="49"/>
      <c r="AX1164" s="49"/>
      <c r="AY1164" s="49"/>
      <c r="AZ1164" s="49"/>
      <c r="BA1164" s="49"/>
      <c r="BB1164" s="49"/>
      <c r="BC1164" s="49"/>
      <c r="BD1164" s="49"/>
      <c r="BE1164" s="49"/>
      <c r="BF1164" s="49"/>
      <c r="BG1164" s="49"/>
      <c r="BH1164" s="49"/>
      <c r="BI1164" s="49"/>
      <c r="BJ1164" s="49"/>
      <c r="BK1164" s="49"/>
      <c r="BL1164" s="49"/>
      <c r="BM1164" s="49"/>
      <c r="BN1164" s="49"/>
      <c r="BO1164" s="49"/>
    </row>
    <row r="1165" spans="20:67" x14ac:dyDescent="0.3">
      <c r="T1165" s="49"/>
      <c r="V1165" s="49"/>
      <c r="W1165" s="49"/>
      <c r="X1165" s="49"/>
      <c r="Y1165" s="49"/>
      <c r="AA1165" s="49"/>
      <c r="AB1165" s="49"/>
      <c r="AD1165" s="49"/>
      <c r="AE1165" s="49"/>
      <c r="AF1165" s="49"/>
      <c r="AH1165" s="49"/>
      <c r="AI1165" s="49"/>
      <c r="AK1165" s="49"/>
      <c r="AL1165" s="49"/>
      <c r="AM1165" s="49"/>
      <c r="AN1165" s="49"/>
      <c r="AO1165" s="49"/>
      <c r="AP1165" s="49"/>
      <c r="AQ1165" s="49"/>
      <c r="AR1165" s="49"/>
      <c r="AS1165" s="49"/>
      <c r="AT1165" s="49"/>
      <c r="AU1165" s="49"/>
      <c r="AV1165" s="49"/>
      <c r="AW1165" s="49"/>
      <c r="AX1165" s="49"/>
      <c r="AY1165" s="49"/>
      <c r="AZ1165" s="49"/>
      <c r="BA1165" s="49"/>
      <c r="BB1165" s="49"/>
      <c r="BC1165" s="49"/>
      <c r="BD1165" s="49"/>
      <c r="BE1165" s="49"/>
      <c r="BF1165" s="49"/>
      <c r="BG1165" s="49"/>
      <c r="BH1165" s="49"/>
      <c r="BI1165" s="49"/>
      <c r="BJ1165" s="49"/>
      <c r="BK1165" s="49"/>
      <c r="BL1165" s="49"/>
      <c r="BM1165" s="49"/>
      <c r="BN1165" s="49"/>
      <c r="BO1165" s="49"/>
    </row>
    <row r="1166" spans="20:67" x14ac:dyDescent="0.3">
      <c r="T1166" s="49"/>
      <c r="V1166" s="49"/>
      <c r="W1166" s="49"/>
      <c r="X1166" s="49"/>
      <c r="Y1166" s="49"/>
      <c r="AA1166" s="49"/>
      <c r="AB1166" s="49"/>
      <c r="AD1166" s="49"/>
      <c r="AE1166" s="49"/>
      <c r="AF1166" s="49"/>
      <c r="AH1166" s="49"/>
      <c r="AI1166" s="49"/>
      <c r="AK1166" s="49"/>
      <c r="AL1166" s="49"/>
      <c r="AM1166" s="49"/>
      <c r="AN1166" s="49"/>
      <c r="AO1166" s="49"/>
      <c r="AP1166" s="49"/>
      <c r="AQ1166" s="49"/>
      <c r="AR1166" s="49"/>
      <c r="AS1166" s="49"/>
      <c r="AT1166" s="49"/>
      <c r="AU1166" s="49"/>
      <c r="AV1166" s="49"/>
      <c r="AW1166" s="49"/>
      <c r="AX1166" s="49"/>
      <c r="AY1166" s="49"/>
      <c r="AZ1166" s="49"/>
      <c r="BA1166" s="49"/>
      <c r="BB1166" s="49"/>
      <c r="BC1166" s="49"/>
      <c r="BD1166" s="49"/>
      <c r="BE1166" s="49"/>
      <c r="BF1166" s="49"/>
      <c r="BG1166" s="49"/>
      <c r="BH1166" s="49"/>
      <c r="BI1166" s="49"/>
      <c r="BJ1166" s="49"/>
      <c r="BK1166" s="49"/>
      <c r="BL1166" s="49"/>
      <c r="BM1166" s="49"/>
      <c r="BN1166" s="49"/>
      <c r="BO1166" s="49"/>
    </row>
    <row r="1167" spans="20:67" x14ac:dyDescent="0.3">
      <c r="T1167" s="49"/>
      <c r="V1167" s="49"/>
      <c r="W1167" s="49"/>
      <c r="X1167" s="49"/>
      <c r="Y1167" s="49"/>
      <c r="AA1167" s="49"/>
      <c r="AB1167" s="49"/>
      <c r="AD1167" s="49"/>
      <c r="AE1167" s="49"/>
      <c r="AF1167" s="49"/>
      <c r="AH1167" s="49"/>
      <c r="AI1167" s="49"/>
      <c r="AK1167" s="49"/>
      <c r="AL1167" s="49"/>
      <c r="AM1167" s="49"/>
      <c r="AN1167" s="49"/>
      <c r="AO1167" s="49"/>
      <c r="AP1167" s="49"/>
      <c r="AQ1167" s="49"/>
      <c r="AR1167" s="49"/>
      <c r="AS1167" s="49"/>
      <c r="AT1167" s="49"/>
      <c r="AU1167" s="49"/>
      <c r="AV1167" s="49"/>
      <c r="AW1167" s="49"/>
      <c r="AX1167" s="49"/>
      <c r="AY1167" s="49"/>
      <c r="AZ1167" s="49"/>
      <c r="BA1167" s="49"/>
      <c r="BB1167" s="49"/>
      <c r="BC1167" s="49"/>
      <c r="BD1167" s="49"/>
      <c r="BE1167" s="49"/>
      <c r="BF1167" s="49"/>
      <c r="BG1167" s="49"/>
      <c r="BH1167" s="49"/>
      <c r="BI1167" s="49"/>
      <c r="BJ1167" s="49"/>
      <c r="BK1167" s="49"/>
      <c r="BL1167" s="49"/>
      <c r="BM1167" s="49"/>
      <c r="BN1167" s="49"/>
      <c r="BO1167" s="49"/>
    </row>
    <row r="1168" spans="20:67" x14ac:dyDescent="0.3">
      <c r="T1168" s="49"/>
      <c r="V1168" s="49"/>
      <c r="W1168" s="49"/>
      <c r="X1168" s="49"/>
      <c r="Y1168" s="49"/>
      <c r="AA1168" s="49"/>
      <c r="AB1168" s="49"/>
      <c r="AD1168" s="49"/>
      <c r="AE1168" s="49"/>
      <c r="AF1168" s="49"/>
      <c r="AH1168" s="49"/>
      <c r="AI1168" s="49"/>
      <c r="AK1168" s="49"/>
      <c r="AL1168" s="49"/>
      <c r="AM1168" s="49"/>
      <c r="AN1168" s="49"/>
      <c r="AO1168" s="49"/>
      <c r="AP1168" s="49"/>
      <c r="AQ1168" s="49"/>
      <c r="AR1168" s="49"/>
      <c r="AS1168" s="49"/>
      <c r="AT1168" s="49"/>
      <c r="AU1168" s="49"/>
      <c r="AV1168" s="49"/>
      <c r="AW1168" s="49"/>
      <c r="AX1168" s="49"/>
      <c r="AY1168" s="49"/>
      <c r="AZ1168" s="49"/>
      <c r="BA1168" s="49"/>
      <c r="BB1168" s="49"/>
      <c r="BC1168" s="49"/>
      <c r="BD1168" s="49"/>
      <c r="BE1168" s="49"/>
      <c r="BF1168" s="49"/>
      <c r="BG1168" s="49"/>
      <c r="BH1168" s="49"/>
      <c r="BI1168" s="49"/>
      <c r="BJ1168" s="49"/>
      <c r="BK1168" s="49"/>
      <c r="BL1168" s="49"/>
      <c r="BM1168" s="49"/>
      <c r="BN1168" s="49"/>
      <c r="BO1168" s="49"/>
    </row>
    <row r="1169" spans="20:67" x14ac:dyDescent="0.3">
      <c r="T1169" s="49"/>
      <c r="V1169" s="49"/>
      <c r="W1169" s="49"/>
      <c r="X1169" s="49"/>
      <c r="Y1169" s="49"/>
      <c r="AA1169" s="49"/>
      <c r="AB1169" s="49"/>
      <c r="AD1169" s="49"/>
      <c r="AE1169" s="49"/>
      <c r="AF1169" s="49"/>
      <c r="AH1169" s="49"/>
      <c r="AI1169" s="49"/>
      <c r="AK1169" s="49"/>
      <c r="AL1169" s="49"/>
      <c r="AM1169" s="49"/>
      <c r="AN1169" s="49"/>
      <c r="AO1169" s="49"/>
      <c r="AP1169" s="49"/>
      <c r="AQ1169" s="49"/>
      <c r="AR1169" s="49"/>
      <c r="AS1169" s="49"/>
      <c r="AT1169" s="49"/>
      <c r="AU1169" s="49"/>
      <c r="AV1169" s="49"/>
      <c r="AW1169" s="49"/>
      <c r="AX1169" s="49"/>
      <c r="AY1169" s="49"/>
      <c r="AZ1169" s="49"/>
      <c r="BA1169" s="49"/>
      <c r="BB1169" s="49"/>
      <c r="BC1169" s="49"/>
      <c r="BD1169" s="49"/>
      <c r="BE1169" s="49"/>
      <c r="BF1169" s="49"/>
      <c r="BG1169" s="49"/>
      <c r="BH1169" s="49"/>
      <c r="BI1169" s="49"/>
      <c r="BJ1169" s="49"/>
      <c r="BK1169" s="49"/>
      <c r="BL1169" s="49"/>
      <c r="BM1169" s="49"/>
      <c r="BN1169" s="49"/>
      <c r="BO1169" s="49"/>
    </row>
    <row r="1170" spans="20:67" x14ac:dyDescent="0.3">
      <c r="T1170" s="49"/>
      <c r="V1170" s="49"/>
      <c r="W1170" s="49"/>
      <c r="X1170" s="49"/>
      <c r="Y1170" s="49"/>
      <c r="AA1170" s="49"/>
      <c r="AB1170" s="49"/>
      <c r="AD1170" s="49"/>
      <c r="AE1170" s="49"/>
      <c r="AF1170" s="49"/>
      <c r="AH1170" s="49"/>
      <c r="AI1170" s="49"/>
      <c r="AK1170" s="49"/>
      <c r="AL1170" s="49"/>
      <c r="AM1170" s="49"/>
      <c r="AN1170" s="49"/>
      <c r="AO1170" s="49"/>
      <c r="AP1170" s="49"/>
      <c r="AQ1170" s="49"/>
      <c r="AR1170" s="49"/>
      <c r="AS1170" s="49"/>
      <c r="AT1170" s="49"/>
      <c r="AU1170" s="49"/>
      <c r="AV1170" s="49"/>
      <c r="AW1170" s="49"/>
      <c r="AX1170" s="49"/>
      <c r="AY1170" s="49"/>
      <c r="AZ1170" s="49"/>
      <c r="BA1170" s="49"/>
      <c r="BB1170" s="49"/>
      <c r="BC1170" s="49"/>
      <c r="BD1170" s="49"/>
      <c r="BE1170" s="49"/>
      <c r="BF1170" s="49"/>
      <c r="BG1170" s="49"/>
      <c r="BH1170" s="49"/>
      <c r="BI1170" s="49"/>
      <c r="BJ1170" s="49"/>
      <c r="BK1170" s="49"/>
      <c r="BL1170" s="49"/>
      <c r="BM1170" s="49"/>
      <c r="BN1170" s="49"/>
      <c r="BO1170" s="49"/>
    </row>
    <row r="1171" spans="20:67" x14ac:dyDescent="0.3">
      <c r="T1171" s="49"/>
      <c r="V1171" s="49"/>
      <c r="W1171" s="49"/>
      <c r="X1171" s="49"/>
      <c r="Y1171" s="49"/>
      <c r="AA1171" s="49"/>
      <c r="AB1171" s="49"/>
      <c r="AD1171" s="49"/>
      <c r="AE1171" s="49"/>
      <c r="AF1171" s="49"/>
      <c r="AH1171" s="49"/>
      <c r="AI1171" s="49"/>
      <c r="AK1171" s="49"/>
      <c r="AL1171" s="49"/>
      <c r="AM1171" s="49"/>
      <c r="AN1171" s="49"/>
      <c r="AO1171" s="49"/>
      <c r="AP1171" s="49"/>
      <c r="AQ1171" s="49"/>
      <c r="AR1171" s="49"/>
      <c r="AS1171" s="49"/>
      <c r="AT1171" s="49"/>
      <c r="AU1171" s="49"/>
      <c r="AV1171" s="49"/>
      <c r="AW1171" s="49"/>
      <c r="AX1171" s="49"/>
      <c r="AY1171" s="49"/>
      <c r="AZ1171" s="49"/>
      <c r="BA1171" s="49"/>
      <c r="BB1171" s="49"/>
      <c r="BC1171" s="49"/>
      <c r="BD1171" s="49"/>
      <c r="BE1171" s="49"/>
      <c r="BF1171" s="49"/>
      <c r="BG1171" s="49"/>
      <c r="BH1171" s="49"/>
      <c r="BI1171" s="49"/>
      <c r="BJ1171" s="49"/>
      <c r="BK1171" s="49"/>
      <c r="BL1171" s="49"/>
      <c r="BM1171" s="49"/>
      <c r="BN1171" s="49"/>
      <c r="BO1171" s="49"/>
    </row>
    <row r="1172" spans="20:67" x14ac:dyDescent="0.3">
      <c r="T1172" s="49"/>
      <c r="V1172" s="49"/>
      <c r="W1172" s="49"/>
      <c r="X1172" s="49"/>
      <c r="Y1172" s="49"/>
      <c r="AA1172" s="49"/>
      <c r="AB1172" s="49"/>
      <c r="AD1172" s="49"/>
      <c r="AE1172" s="49"/>
      <c r="AF1172" s="49"/>
      <c r="AH1172" s="49"/>
      <c r="AI1172" s="49"/>
      <c r="AK1172" s="49"/>
      <c r="AL1172" s="49"/>
      <c r="AM1172" s="49"/>
      <c r="AN1172" s="49"/>
      <c r="AO1172" s="49"/>
      <c r="AP1172" s="49"/>
      <c r="AQ1172" s="49"/>
      <c r="AR1172" s="49"/>
      <c r="AS1172" s="49"/>
      <c r="AT1172" s="49"/>
      <c r="AU1172" s="49"/>
      <c r="AV1172" s="49"/>
      <c r="AW1172" s="49"/>
      <c r="AX1172" s="49"/>
      <c r="AY1172" s="49"/>
      <c r="AZ1172" s="49"/>
      <c r="BA1172" s="49"/>
      <c r="BB1172" s="49"/>
      <c r="BC1172" s="49"/>
      <c r="BD1172" s="49"/>
      <c r="BE1172" s="49"/>
      <c r="BF1172" s="49"/>
      <c r="BG1172" s="49"/>
      <c r="BH1172" s="49"/>
      <c r="BI1172" s="49"/>
      <c r="BJ1172" s="49"/>
      <c r="BK1172" s="49"/>
      <c r="BL1172" s="49"/>
      <c r="BM1172" s="49"/>
      <c r="BN1172" s="49"/>
      <c r="BO1172" s="49"/>
    </row>
    <row r="1173" spans="20:67" x14ac:dyDescent="0.3">
      <c r="T1173" s="49"/>
      <c r="V1173" s="49"/>
      <c r="W1173" s="49"/>
      <c r="X1173" s="49"/>
      <c r="Y1173" s="49"/>
      <c r="AA1173" s="49"/>
      <c r="AB1173" s="49"/>
      <c r="AD1173" s="49"/>
      <c r="AE1173" s="49"/>
      <c r="AF1173" s="49"/>
      <c r="AH1173" s="49"/>
      <c r="AI1173" s="49"/>
      <c r="AK1173" s="49"/>
      <c r="AL1173" s="49"/>
      <c r="AM1173" s="49"/>
      <c r="AN1173" s="49"/>
      <c r="AO1173" s="49"/>
      <c r="AP1173" s="49"/>
      <c r="AQ1173" s="49"/>
      <c r="AR1173" s="49"/>
      <c r="AS1173" s="49"/>
      <c r="AT1173" s="49"/>
      <c r="AU1173" s="49"/>
      <c r="AV1173" s="49"/>
      <c r="AW1173" s="49"/>
      <c r="AX1173" s="49"/>
      <c r="AY1173" s="49"/>
      <c r="AZ1173" s="49"/>
      <c r="BA1173" s="49"/>
      <c r="BB1173" s="49"/>
      <c r="BC1173" s="49"/>
      <c r="BD1173" s="49"/>
      <c r="BE1173" s="49"/>
      <c r="BF1173" s="49"/>
      <c r="BG1173" s="49"/>
      <c r="BH1173" s="49"/>
      <c r="BI1173" s="49"/>
      <c r="BJ1173" s="49"/>
      <c r="BK1173" s="49"/>
      <c r="BL1173" s="49"/>
      <c r="BM1173" s="49"/>
      <c r="BN1173" s="49"/>
      <c r="BO1173" s="49"/>
    </row>
    <row r="1174" spans="20:67" x14ac:dyDescent="0.3">
      <c r="T1174" s="49"/>
      <c r="V1174" s="49"/>
      <c r="W1174" s="49"/>
      <c r="X1174" s="49"/>
      <c r="Y1174" s="49"/>
      <c r="AA1174" s="49"/>
      <c r="AB1174" s="49"/>
      <c r="AD1174" s="49"/>
      <c r="AE1174" s="49"/>
      <c r="AF1174" s="49"/>
      <c r="AH1174" s="49"/>
      <c r="AI1174" s="49"/>
      <c r="AK1174" s="49"/>
      <c r="AL1174" s="49"/>
      <c r="AM1174" s="49"/>
      <c r="AN1174" s="49"/>
      <c r="AO1174" s="49"/>
      <c r="AP1174" s="49"/>
      <c r="AQ1174" s="49"/>
      <c r="AR1174" s="49"/>
      <c r="AS1174" s="49"/>
      <c r="AT1174" s="49"/>
      <c r="AU1174" s="49"/>
      <c r="AV1174" s="49"/>
      <c r="AW1174" s="49"/>
      <c r="AX1174" s="49"/>
      <c r="AY1174" s="49"/>
      <c r="AZ1174" s="49"/>
      <c r="BA1174" s="49"/>
      <c r="BB1174" s="49"/>
      <c r="BC1174" s="49"/>
      <c r="BD1174" s="49"/>
      <c r="BE1174" s="49"/>
      <c r="BF1174" s="49"/>
      <c r="BG1174" s="49"/>
      <c r="BH1174" s="49"/>
      <c r="BI1174" s="49"/>
      <c r="BJ1174" s="49"/>
      <c r="BK1174" s="49"/>
      <c r="BL1174" s="49"/>
      <c r="BM1174" s="49"/>
      <c r="BN1174" s="49"/>
      <c r="BO1174" s="49"/>
    </row>
    <row r="1175" spans="20:67" x14ac:dyDescent="0.3">
      <c r="T1175" s="49"/>
      <c r="V1175" s="49"/>
      <c r="W1175" s="49"/>
      <c r="X1175" s="49"/>
      <c r="Y1175" s="49"/>
      <c r="AA1175" s="49"/>
      <c r="AB1175" s="49"/>
      <c r="AD1175" s="49"/>
      <c r="AE1175" s="49"/>
      <c r="AF1175" s="49"/>
      <c r="AH1175" s="49"/>
      <c r="AI1175" s="49"/>
      <c r="AK1175" s="49"/>
      <c r="AL1175" s="49"/>
      <c r="AM1175" s="49"/>
      <c r="AN1175" s="49"/>
      <c r="AO1175" s="49"/>
      <c r="AP1175" s="49"/>
      <c r="AQ1175" s="49"/>
      <c r="AR1175" s="49"/>
      <c r="AS1175" s="49"/>
      <c r="AT1175" s="49"/>
      <c r="AU1175" s="49"/>
      <c r="AV1175" s="49"/>
      <c r="AW1175" s="49"/>
      <c r="AX1175" s="49"/>
      <c r="AY1175" s="49"/>
      <c r="AZ1175" s="49"/>
      <c r="BA1175" s="49"/>
      <c r="BB1175" s="49"/>
      <c r="BC1175" s="49"/>
      <c r="BD1175" s="49"/>
      <c r="BE1175" s="49"/>
      <c r="BF1175" s="49"/>
      <c r="BG1175" s="49"/>
      <c r="BH1175" s="49"/>
      <c r="BI1175" s="49"/>
      <c r="BJ1175" s="49"/>
      <c r="BK1175" s="49"/>
      <c r="BL1175" s="49"/>
      <c r="BM1175" s="49"/>
      <c r="BN1175" s="49"/>
      <c r="BO1175" s="49"/>
    </row>
    <row r="1176" spans="20:67" x14ac:dyDescent="0.3">
      <c r="T1176" s="49"/>
      <c r="V1176" s="49"/>
      <c r="W1176" s="49"/>
      <c r="X1176" s="49"/>
      <c r="Y1176" s="49"/>
      <c r="AA1176" s="49"/>
      <c r="AB1176" s="49"/>
      <c r="AD1176" s="49"/>
      <c r="AE1176" s="49"/>
      <c r="AF1176" s="49"/>
      <c r="AH1176" s="49"/>
      <c r="AI1176" s="49"/>
      <c r="AK1176" s="49"/>
      <c r="AL1176" s="49"/>
      <c r="AM1176" s="49"/>
      <c r="AN1176" s="49"/>
      <c r="AO1176" s="49"/>
      <c r="AP1176" s="49"/>
      <c r="AQ1176" s="49"/>
      <c r="AR1176" s="49"/>
      <c r="AS1176" s="49"/>
      <c r="AT1176" s="49"/>
      <c r="AU1176" s="49"/>
      <c r="AV1176" s="49"/>
      <c r="AW1176" s="49"/>
      <c r="AX1176" s="49"/>
      <c r="AY1176" s="49"/>
      <c r="AZ1176" s="49"/>
      <c r="BA1176" s="49"/>
      <c r="BB1176" s="49"/>
      <c r="BC1176" s="49"/>
      <c r="BD1176" s="49"/>
      <c r="BE1176" s="49"/>
      <c r="BF1176" s="49"/>
      <c r="BG1176" s="49"/>
      <c r="BH1176" s="49"/>
      <c r="BI1176" s="49"/>
      <c r="BJ1176" s="49"/>
      <c r="BK1176" s="49"/>
      <c r="BL1176" s="49"/>
      <c r="BM1176" s="49"/>
      <c r="BN1176" s="49"/>
      <c r="BO1176" s="49"/>
    </row>
    <row r="1177" spans="20:67" x14ac:dyDescent="0.3">
      <c r="T1177" s="49"/>
      <c r="V1177" s="49"/>
      <c r="W1177" s="49"/>
      <c r="X1177" s="49"/>
      <c r="Y1177" s="49"/>
      <c r="AA1177" s="49"/>
      <c r="AB1177" s="49"/>
      <c r="AD1177" s="49"/>
      <c r="AE1177" s="49"/>
      <c r="AF1177" s="49"/>
      <c r="AH1177" s="49"/>
      <c r="AI1177" s="49"/>
      <c r="AK1177" s="49"/>
      <c r="AL1177" s="49"/>
      <c r="AM1177" s="49"/>
      <c r="AN1177" s="49"/>
      <c r="AO1177" s="49"/>
      <c r="AP1177" s="49"/>
      <c r="AQ1177" s="49"/>
      <c r="AR1177" s="49"/>
      <c r="AS1177" s="49"/>
      <c r="AT1177" s="49"/>
      <c r="AU1177" s="49"/>
      <c r="AV1177" s="49"/>
      <c r="AW1177" s="49"/>
      <c r="AX1177" s="49"/>
      <c r="AY1177" s="49"/>
      <c r="AZ1177" s="49"/>
      <c r="BA1177" s="49"/>
      <c r="BB1177" s="49"/>
      <c r="BC1177" s="49"/>
      <c r="BD1177" s="49"/>
      <c r="BE1177" s="49"/>
      <c r="BF1177" s="49"/>
      <c r="BG1177" s="49"/>
      <c r="BH1177" s="49"/>
      <c r="BI1177" s="49"/>
      <c r="BJ1177" s="49"/>
      <c r="BK1177" s="49"/>
      <c r="BL1177" s="49"/>
      <c r="BM1177" s="49"/>
      <c r="BN1177" s="49"/>
      <c r="BO1177" s="49"/>
    </row>
    <row r="1178" spans="20:67" x14ac:dyDescent="0.3">
      <c r="T1178" s="49"/>
      <c r="V1178" s="49"/>
      <c r="W1178" s="49"/>
      <c r="X1178" s="49"/>
      <c r="Y1178" s="49"/>
      <c r="AA1178" s="49"/>
      <c r="AB1178" s="49"/>
      <c r="AD1178" s="49"/>
      <c r="AE1178" s="49"/>
      <c r="AF1178" s="49"/>
      <c r="AH1178" s="49"/>
      <c r="AI1178" s="49"/>
      <c r="AK1178" s="49"/>
      <c r="AL1178" s="49"/>
      <c r="AM1178" s="49"/>
      <c r="AN1178" s="49"/>
      <c r="AO1178" s="49"/>
      <c r="AP1178" s="49"/>
      <c r="AQ1178" s="49"/>
      <c r="AR1178" s="49"/>
      <c r="AS1178" s="49"/>
      <c r="AT1178" s="49"/>
      <c r="AU1178" s="49"/>
      <c r="AV1178" s="49"/>
      <c r="AW1178" s="49"/>
      <c r="AX1178" s="49"/>
      <c r="AY1178" s="49"/>
      <c r="AZ1178" s="49"/>
      <c r="BA1178" s="49"/>
      <c r="BB1178" s="49"/>
      <c r="BC1178" s="49"/>
      <c r="BD1178" s="49"/>
      <c r="BE1178" s="49"/>
      <c r="BF1178" s="49"/>
      <c r="BG1178" s="49"/>
      <c r="BH1178" s="49"/>
      <c r="BI1178" s="49"/>
      <c r="BJ1178" s="49"/>
      <c r="BK1178" s="49"/>
      <c r="BL1178" s="49"/>
      <c r="BM1178" s="49"/>
      <c r="BN1178" s="49"/>
      <c r="BO1178" s="49"/>
    </row>
    <row r="1179" spans="20:67" x14ac:dyDescent="0.3">
      <c r="T1179" s="49"/>
      <c r="V1179" s="49"/>
      <c r="W1179" s="49"/>
      <c r="X1179" s="49"/>
      <c r="Y1179" s="49"/>
      <c r="AA1179" s="49"/>
      <c r="AB1179" s="49"/>
      <c r="AD1179" s="49"/>
      <c r="AE1179" s="49"/>
      <c r="AF1179" s="49"/>
      <c r="AH1179" s="49"/>
      <c r="AI1179" s="49"/>
      <c r="AK1179" s="49"/>
      <c r="AL1179" s="49"/>
      <c r="AM1179" s="49"/>
      <c r="AN1179" s="49"/>
      <c r="AO1179" s="49"/>
      <c r="AP1179" s="49"/>
      <c r="AQ1179" s="49"/>
      <c r="AR1179" s="49"/>
      <c r="AS1179" s="49"/>
      <c r="AT1179" s="49"/>
      <c r="AU1179" s="49"/>
      <c r="AV1179" s="49"/>
      <c r="AW1179" s="49"/>
      <c r="AX1179" s="49"/>
      <c r="AY1179" s="49"/>
      <c r="AZ1179" s="49"/>
      <c r="BA1179" s="49"/>
      <c r="BB1179" s="49"/>
      <c r="BC1179" s="49"/>
      <c r="BD1179" s="49"/>
      <c r="BE1179" s="49"/>
      <c r="BF1179" s="49"/>
      <c r="BG1179" s="49"/>
      <c r="BH1179" s="49"/>
      <c r="BI1179" s="49"/>
      <c r="BJ1179" s="49"/>
      <c r="BK1179" s="49"/>
      <c r="BL1179" s="49"/>
      <c r="BM1179" s="49"/>
      <c r="BN1179" s="49"/>
      <c r="BO1179" s="49"/>
    </row>
    <row r="1180" spans="20:67" x14ac:dyDescent="0.3">
      <c r="T1180" s="49"/>
      <c r="V1180" s="49"/>
      <c r="W1180" s="49"/>
      <c r="X1180" s="49"/>
      <c r="Y1180" s="49"/>
      <c r="AA1180" s="49"/>
      <c r="AB1180" s="49"/>
      <c r="AD1180" s="49"/>
      <c r="AE1180" s="49"/>
      <c r="AF1180" s="49"/>
      <c r="AH1180" s="49"/>
      <c r="AI1180" s="49"/>
      <c r="AK1180" s="49"/>
      <c r="AL1180" s="49"/>
      <c r="AM1180" s="49"/>
      <c r="AN1180" s="49"/>
      <c r="AO1180" s="49"/>
      <c r="AP1180" s="49"/>
      <c r="AQ1180" s="49"/>
      <c r="AR1180" s="49"/>
      <c r="AS1180" s="49"/>
      <c r="AT1180" s="49"/>
      <c r="AU1180" s="49"/>
      <c r="AV1180" s="49"/>
      <c r="AW1180" s="49"/>
      <c r="AX1180" s="49"/>
      <c r="AY1180" s="49"/>
      <c r="AZ1180" s="49"/>
      <c r="BA1180" s="49"/>
      <c r="BB1180" s="49"/>
      <c r="BC1180" s="49"/>
      <c r="BD1180" s="49"/>
      <c r="BE1180" s="49"/>
      <c r="BF1180" s="49"/>
      <c r="BG1180" s="49"/>
      <c r="BH1180" s="49"/>
      <c r="BI1180" s="49"/>
      <c r="BJ1180" s="49"/>
      <c r="BK1180" s="49"/>
      <c r="BL1180" s="49"/>
      <c r="BM1180" s="49"/>
      <c r="BN1180" s="49"/>
      <c r="BO1180" s="49"/>
    </row>
    <row r="1181" spans="20:67" x14ac:dyDescent="0.3">
      <c r="T1181" s="49"/>
      <c r="V1181" s="49"/>
      <c r="W1181" s="49"/>
      <c r="X1181" s="49"/>
      <c r="Y1181" s="49"/>
      <c r="AA1181" s="49"/>
      <c r="AB1181" s="49"/>
      <c r="AD1181" s="49"/>
      <c r="AE1181" s="49"/>
      <c r="AF1181" s="49"/>
      <c r="AH1181" s="49"/>
      <c r="AI1181" s="49"/>
      <c r="AK1181" s="49"/>
      <c r="AL1181" s="49"/>
      <c r="AM1181" s="49"/>
      <c r="AN1181" s="49"/>
      <c r="AO1181" s="49"/>
      <c r="AP1181" s="49"/>
      <c r="AQ1181" s="49"/>
      <c r="AR1181" s="49"/>
      <c r="AS1181" s="49"/>
      <c r="AT1181" s="49"/>
      <c r="AU1181" s="49"/>
      <c r="AV1181" s="49"/>
      <c r="AW1181" s="49"/>
      <c r="AX1181" s="49"/>
      <c r="AY1181" s="49"/>
      <c r="AZ1181" s="49"/>
      <c r="BA1181" s="49"/>
      <c r="BB1181" s="49"/>
      <c r="BC1181" s="49"/>
      <c r="BD1181" s="49"/>
      <c r="BE1181" s="49"/>
      <c r="BF1181" s="49"/>
      <c r="BG1181" s="49"/>
      <c r="BH1181" s="49"/>
      <c r="BI1181" s="49"/>
      <c r="BJ1181" s="49"/>
      <c r="BK1181" s="49"/>
      <c r="BL1181" s="49"/>
      <c r="BM1181" s="49"/>
      <c r="BN1181" s="49"/>
      <c r="BO1181" s="49"/>
    </row>
    <row r="1182" spans="20:67" x14ac:dyDescent="0.3">
      <c r="T1182" s="49"/>
      <c r="V1182" s="49"/>
      <c r="W1182" s="49"/>
      <c r="X1182" s="49"/>
      <c r="Y1182" s="49"/>
      <c r="AA1182" s="49"/>
      <c r="AB1182" s="49"/>
      <c r="AD1182" s="49"/>
      <c r="AE1182" s="49"/>
      <c r="AF1182" s="49"/>
      <c r="AH1182" s="49"/>
      <c r="AI1182" s="49"/>
      <c r="AK1182" s="49"/>
      <c r="AL1182" s="49"/>
      <c r="AM1182" s="49"/>
      <c r="AN1182" s="49"/>
      <c r="AO1182" s="49"/>
      <c r="AP1182" s="49"/>
      <c r="AQ1182" s="49"/>
      <c r="AR1182" s="49"/>
      <c r="AS1182" s="49"/>
      <c r="AT1182" s="49"/>
      <c r="AU1182" s="49"/>
      <c r="AV1182" s="49"/>
      <c r="AW1182" s="49"/>
      <c r="AX1182" s="49"/>
      <c r="AY1182" s="49"/>
      <c r="AZ1182" s="49"/>
      <c r="BA1182" s="49"/>
      <c r="BB1182" s="49"/>
      <c r="BC1182" s="49"/>
      <c r="BD1182" s="49"/>
      <c r="BE1182" s="49"/>
      <c r="BF1182" s="49"/>
      <c r="BG1182" s="49"/>
      <c r="BH1182" s="49"/>
      <c r="BI1182" s="49"/>
      <c r="BJ1182" s="49"/>
      <c r="BK1182" s="49"/>
      <c r="BL1182" s="49"/>
      <c r="BM1182" s="49"/>
      <c r="BN1182" s="49"/>
      <c r="BO1182" s="49"/>
    </row>
    <row r="1183" spans="20:67" x14ac:dyDescent="0.3">
      <c r="T1183" s="49"/>
      <c r="V1183" s="49"/>
      <c r="W1183" s="49"/>
      <c r="X1183" s="49"/>
      <c r="Y1183" s="49"/>
      <c r="AA1183" s="49"/>
      <c r="AB1183" s="49"/>
      <c r="AD1183" s="49"/>
      <c r="AE1183" s="49"/>
      <c r="AF1183" s="49"/>
      <c r="AH1183" s="49"/>
      <c r="AI1183" s="49"/>
      <c r="AK1183" s="49"/>
      <c r="AL1183" s="49"/>
      <c r="AM1183" s="49"/>
      <c r="AN1183" s="49"/>
      <c r="AO1183" s="49"/>
      <c r="AP1183" s="49"/>
      <c r="AQ1183" s="49"/>
      <c r="AR1183" s="49"/>
      <c r="AS1183" s="49"/>
      <c r="AT1183" s="49"/>
      <c r="AU1183" s="49"/>
      <c r="AV1183" s="49"/>
      <c r="AW1183" s="49"/>
      <c r="AX1183" s="49"/>
      <c r="AY1183" s="49"/>
      <c r="AZ1183" s="49"/>
      <c r="BA1183" s="49"/>
      <c r="BB1183" s="49"/>
      <c r="BC1183" s="49"/>
      <c r="BD1183" s="49"/>
      <c r="BE1183" s="49"/>
      <c r="BF1183" s="49"/>
      <c r="BG1183" s="49"/>
      <c r="BH1183" s="49"/>
      <c r="BI1183" s="49"/>
      <c r="BJ1183" s="49"/>
      <c r="BK1183" s="49"/>
      <c r="BL1183" s="49"/>
      <c r="BM1183" s="49"/>
      <c r="BN1183" s="49"/>
      <c r="BO1183" s="49"/>
    </row>
    <row r="1184" spans="20:67" x14ac:dyDescent="0.3">
      <c r="T1184" s="49"/>
      <c r="V1184" s="49"/>
      <c r="W1184" s="49"/>
      <c r="X1184" s="49"/>
      <c r="Y1184" s="49"/>
      <c r="AA1184" s="49"/>
      <c r="AB1184" s="49"/>
      <c r="AD1184" s="49"/>
      <c r="AE1184" s="49"/>
      <c r="AF1184" s="49"/>
      <c r="AH1184" s="49"/>
      <c r="AI1184" s="49"/>
      <c r="AK1184" s="49"/>
      <c r="AL1184" s="49"/>
      <c r="AM1184" s="49"/>
      <c r="AN1184" s="49"/>
      <c r="AO1184" s="49"/>
      <c r="AP1184" s="49"/>
      <c r="AQ1184" s="49"/>
      <c r="AR1184" s="49"/>
      <c r="AS1184" s="49"/>
      <c r="AT1184" s="49"/>
      <c r="AU1184" s="49"/>
      <c r="AV1184" s="49"/>
      <c r="AW1184" s="49"/>
      <c r="AX1184" s="49"/>
      <c r="AY1184" s="49"/>
      <c r="AZ1184" s="49"/>
      <c r="BA1184" s="49"/>
      <c r="BB1184" s="49"/>
      <c r="BC1184" s="49"/>
      <c r="BD1184" s="49"/>
      <c r="BE1184" s="49"/>
      <c r="BF1184" s="49"/>
      <c r="BG1184" s="49"/>
      <c r="BH1184" s="49"/>
      <c r="BI1184" s="49"/>
      <c r="BJ1184" s="49"/>
      <c r="BK1184" s="49"/>
      <c r="BL1184" s="49"/>
      <c r="BM1184" s="49"/>
      <c r="BN1184" s="49"/>
      <c r="BO1184" s="49"/>
    </row>
    <row r="1185" spans="20:67" x14ac:dyDescent="0.3">
      <c r="T1185" s="49"/>
      <c r="V1185" s="49"/>
      <c r="W1185" s="49"/>
      <c r="X1185" s="49"/>
      <c r="Y1185" s="49"/>
      <c r="AA1185" s="49"/>
      <c r="AB1185" s="49"/>
      <c r="AD1185" s="49"/>
      <c r="AE1185" s="49"/>
      <c r="AF1185" s="49"/>
      <c r="AH1185" s="49"/>
      <c r="AI1185" s="49"/>
      <c r="AK1185" s="49"/>
      <c r="AL1185" s="49"/>
      <c r="AM1185" s="49"/>
      <c r="AN1185" s="49"/>
      <c r="AO1185" s="49"/>
      <c r="AP1185" s="49"/>
      <c r="AQ1185" s="49"/>
      <c r="AR1185" s="49"/>
      <c r="AS1185" s="49"/>
      <c r="AT1185" s="49"/>
      <c r="AU1185" s="49"/>
      <c r="AV1185" s="49"/>
      <c r="AW1185" s="49"/>
      <c r="AX1185" s="49"/>
      <c r="AY1185" s="49"/>
      <c r="AZ1185" s="49"/>
      <c r="BA1185" s="49"/>
      <c r="BB1185" s="49"/>
      <c r="BC1185" s="49"/>
      <c r="BD1185" s="49"/>
      <c r="BE1185" s="49"/>
      <c r="BF1185" s="49"/>
      <c r="BG1185" s="49"/>
      <c r="BH1185" s="49"/>
      <c r="BI1185" s="49"/>
      <c r="BJ1185" s="49"/>
      <c r="BK1185" s="49"/>
      <c r="BL1185" s="49"/>
      <c r="BM1185" s="49"/>
      <c r="BN1185" s="49"/>
      <c r="BO1185" s="49"/>
    </row>
    <row r="1186" spans="20:67" x14ac:dyDescent="0.3">
      <c r="T1186" s="49"/>
      <c r="V1186" s="49"/>
      <c r="W1186" s="49"/>
      <c r="X1186" s="49"/>
      <c r="Y1186" s="49"/>
      <c r="AA1186" s="49"/>
      <c r="AB1186" s="49"/>
      <c r="AD1186" s="49"/>
      <c r="AE1186" s="49"/>
      <c r="AF1186" s="49"/>
      <c r="AH1186" s="49"/>
      <c r="AI1186" s="49"/>
      <c r="AK1186" s="49"/>
      <c r="AL1186" s="49"/>
      <c r="AM1186" s="49"/>
      <c r="AN1186" s="49"/>
      <c r="AO1186" s="49"/>
      <c r="AP1186" s="49"/>
      <c r="AQ1186" s="49"/>
      <c r="AR1186" s="49"/>
      <c r="AS1186" s="49"/>
      <c r="AT1186" s="49"/>
      <c r="AU1186" s="49"/>
      <c r="AV1186" s="49"/>
      <c r="AW1186" s="49"/>
      <c r="AX1186" s="49"/>
      <c r="AY1186" s="49"/>
      <c r="AZ1186" s="49"/>
      <c r="BA1186" s="49"/>
      <c r="BB1186" s="49"/>
      <c r="BC1186" s="49"/>
      <c r="BD1186" s="49"/>
      <c r="BE1186" s="49"/>
      <c r="BF1186" s="49"/>
      <c r="BG1186" s="49"/>
      <c r="BH1186" s="49"/>
      <c r="BI1186" s="49"/>
      <c r="BJ1186" s="49"/>
      <c r="BK1186" s="49"/>
      <c r="BL1186" s="49"/>
      <c r="BM1186" s="49"/>
      <c r="BN1186" s="49"/>
      <c r="BO1186" s="49"/>
    </row>
    <row r="1187" spans="20:67" x14ac:dyDescent="0.3">
      <c r="T1187" s="49"/>
      <c r="V1187" s="49"/>
      <c r="W1187" s="49"/>
      <c r="X1187" s="49"/>
      <c r="Y1187" s="49"/>
      <c r="AA1187" s="49"/>
      <c r="AB1187" s="49"/>
      <c r="AD1187" s="49"/>
      <c r="AE1187" s="49"/>
      <c r="AF1187" s="49"/>
      <c r="AH1187" s="49"/>
      <c r="AI1187" s="49"/>
      <c r="AK1187" s="49"/>
      <c r="AL1187" s="49"/>
      <c r="AM1187" s="49"/>
      <c r="AN1187" s="49"/>
      <c r="AO1187" s="49"/>
      <c r="AP1187" s="49"/>
      <c r="AQ1187" s="49"/>
      <c r="AR1187" s="49"/>
      <c r="AS1187" s="49"/>
      <c r="AT1187" s="49"/>
      <c r="AU1187" s="49"/>
      <c r="AV1187" s="49"/>
      <c r="AW1187" s="49"/>
      <c r="AX1187" s="49"/>
      <c r="AY1187" s="49"/>
      <c r="AZ1187" s="49"/>
      <c r="BA1187" s="49"/>
      <c r="BB1187" s="49"/>
      <c r="BC1187" s="49"/>
      <c r="BD1187" s="49"/>
      <c r="BE1187" s="49"/>
      <c r="BF1187" s="49"/>
      <c r="BG1187" s="49"/>
      <c r="BH1187" s="49"/>
      <c r="BI1187" s="49"/>
      <c r="BJ1187" s="49"/>
      <c r="BK1187" s="49"/>
      <c r="BL1187" s="49"/>
      <c r="BM1187" s="49"/>
      <c r="BN1187" s="49"/>
      <c r="BO1187" s="49"/>
    </row>
    <row r="1188" spans="20:67" x14ac:dyDescent="0.3">
      <c r="T1188" s="49"/>
      <c r="V1188" s="49"/>
      <c r="W1188" s="49"/>
      <c r="X1188" s="49"/>
      <c r="Y1188" s="49"/>
      <c r="AA1188" s="49"/>
      <c r="AB1188" s="49"/>
      <c r="AD1188" s="49"/>
      <c r="AE1188" s="49"/>
      <c r="AF1188" s="49"/>
      <c r="AH1188" s="49"/>
      <c r="AI1188" s="49"/>
      <c r="AK1188" s="49"/>
      <c r="AL1188" s="49"/>
      <c r="AM1188" s="49"/>
      <c r="AN1188" s="49"/>
      <c r="AO1188" s="49"/>
      <c r="AP1188" s="49"/>
      <c r="AQ1188" s="49"/>
      <c r="AR1188" s="49"/>
      <c r="AS1188" s="49"/>
      <c r="AT1188" s="49"/>
      <c r="AU1188" s="49"/>
      <c r="AV1188" s="49"/>
      <c r="AW1188" s="49"/>
      <c r="AX1188" s="49"/>
      <c r="AY1188" s="49"/>
      <c r="AZ1188" s="49"/>
      <c r="BA1188" s="49"/>
      <c r="BB1188" s="49"/>
      <c r="BC1188" s="49"/>
      <c r="BD1188" s="49"/>
      <c r="BE1188" s="49"/>
      <c r="BF1188" s="49"/>
      <c r="BG1188" s="49"/>
      <c r="BH1188" s="49"/>
      <c r="BI1188" s="49"/>
      <c r="BJ1188" s="49"/>
      <c r="BK1188" s="49"/>
      <c r="BL1188" s="49"/>
      <c r="BM1188" s="49"/>
      <c r="BN1188" s="49"/>
      <c r="BO1188" s="49"/>
    </row>
    <row r="1189" spans="20:67" x14ac:dyDescent="0.3">
      <c r="T1189" s="49"/>
      <c r="V1189" s="49"/>
      <c r="W1189" s="49"/>
      <c r="X1189" s="49"/>
      <c r="Y1189" s="49"/>
      <c r="AA1189" s="49"/>
      <c r="AB1189" s="49"/>
      <c r="AD1189" s="49"/>
      <c r="AE1189" s="49"/>
      <c r="AF1189" s="49"/>
      <c r="AH1189" s="49"/>
      <c r="AI1189" s="49"/>
      <c r="AK1189" s="49"/>
      <c r="AL1189" s="49"/>
      <c r="AM1189" s="49"/>
      <c r="AN1189" s="49"/>
      <c r="AO1189" s="49"/>
      <c r="AP1189" s="49"/>
      <c r="AQ1189" s="49"/>
      <c r="AR1189" s="49"/>
      <c r="AS1189" s="49"/>
      <c r="AT1189" s="49"/>
      <c r="AU1189" s="49"/>
      <c r="AV1189" s="49"/>
      <c r="AW1189" s="49"/>
      <c r="AX1189" s="49"/>
      <c r="AY1189" s="49"/>
      <c r="AZ1189" s="49"/>
      <c r="BA1189" s="49"/>
      <c r="BB1189" s="49"/>
      <c r="BC1189" s="49"/>
      <c r="BD1189" s="49"/>
      <c r="BE1189" s="49"/>
      <c r="BF1189" s="49"/>
      <c r="BG1189" s="49"/>
      <c r="BH1189" s="49"/>
      <c r="BI1189" s="49"/>
      <c r="BJ1189" s="49"/>
      <c r="BK1189" s="49"/>
      <c r="BL1189" s="49"/>
      <c r="BM1189" s="49"/>
      <c r="BN1189" s="49"/>
      <c r="BO1189" s="49"/>
    </row>
    <row r="1190" spans="20:67" x14ac:dyDescent="0.3">
      <c r="T1190" s="49"/>
      <c r="V1190" s="49"/>
      <c r="W1190" s="49"/>
      <c r="X1190" s="49"/>
      <c r="Y1190" s="49"/>
      <c r="AA1190" s="49"/>
      <c r="AB1190" s="49"/>
      <c r="AD1190" s="49"/>
      <c r="AE1190" s="49"/>
      <c r="AF1190" s="49"/>
      <c r="AH1190" s="49"/>
      <c r="AI1190" s="49"/>
      <c r="AK1190" s="49"/>
      <c r="AL1190" s="49"/>
      <c r="AM1190" s="49"/>
      <c r="AN1190" s="49"/>
      <c r="AO1190" s="49"/>
      <c r="AP1190" s="49"/>
      <c r="AQ1190" s="49"/>
      <c r="AR1190" s="49"/>
      <c r="AS1190" s="49"/>
      <c r="AT1190" s="49"/>
      <c r="AU1190" s="49"/>
      <c r="AV1190" s="49"/>
      <c r="AW1190" s="49"/>
      <c r="AX1190" s="49"/>
      <c r="AY1190" s="49"/>
      <c r="AZ1190" s="49"/>
      <c r="BA1190" s="49"/>
      <c r="BB1190" s="49"/>
      <c r="BC1190" s="49"/>
      <c r="BD1190" s="49"/>
      <c r="BE1190" s="49"/>
      <c r="BF1190" s="49"/>
      <c r="BG1190" s="49"/>
      <c r="BH1190" s="49"/>
      <c r="BI1190" s="49"/>
      <c r="BJ1190" s="49"/>
      <c r="BK1190" s="49"/>
      <c r="BL1190" s="49"/>
      <c r="BM1190" s="49"/>
      <c r="BN1190" s="49"/>
      <c r="BO1190" s="49"/>
    </row>
    <row r="1191" spans="20:67" x14ac:dyDescent="0.3">
      <c r="T1191" s="49"/>
      <c r="V1191" s="49"/>
      <c r="W1191" s="49"/>
      <c r="X1191" s="49"/>
      <c r="Y1191" s="49"/>
      <c r="AA1191" s="49"/>
      <c r="AB1191" s="49"/>
      <c r="AD1191" s="49"/>
      <c r="AE1191" s="49"/>
      <c r="AF1191" s="49"/>
      <c r="AH1191" s="49"/>
      <c r="AI1191" s="49"/>
      <c r="AK1191" s="49"/>
      <c r="AL1191" s="49"/>
      <c r="AM1191" s="49"/>
      <c r="AN1191" s="49"/>
      <c r="AO1191" s="49"/>
      <c r="AP1191" s="49"/>
      <c r="AQ1191" s="49"/>
      <c r="AR1191" s="49"/>
      <c r="AS1191" s="49"/>
      <c r="AT1191" s="49"/>
      <c r="AU1191" s="49"/>
      <c r="AV1191" s="49"/>
      <c r="AW1191" s="49"/>
      <c r="AX1191" s="49"/>
      <c r="AY1191" s="49"/>
      <c r="AZ1191" s="49"/>
      <c r="BA1191" s="49"/>
      <c r="BB1191" s="49"/>
      <c r="BC1191" s="49"/>
      <c r="BD1191" s="49"/>
      <c r="BE1191" s="49"/>
      <c r="BF1191" s="49"/>
      <c r="BG1191" s="49"/>
      <c r="BH1191" s="49"/>
      <c r="BI1191" s="49"/>
      <c r="BJ1191" s="49"/>
      <c r="BK1191" s="49"/>
      <c r="BL1191" s="49"/>
      <c r="BM1191" s="49"/>
      <c r="BN1191" s="49"/>
      <c r="BO1191" s="49"/>
    </row>
    <row r="1192" spans="20:67" x14ac:dyDescent="0.3">
      <c r="T1192" s="49"/>
      <c r="V1192" s="49"/>
      <c r="W1192" s="49"/>
      <c r="X1192" s="49"/>
      <c r="Y1192" s="49"/>
      <c r="AA1192" s="49"/>
      <c r="AB1192" s="49"/>
      <c r="AD1192" s="49"/>
      <c r="AE1192" s="49"/>
      <c r="AF1192" s="49"/>
      <c r="AH1192" s="49"/>
      <c r="AI1192" s="49"/>
      <c r="AK1192" s="49"/>
      <c r="AL1192" s="49"/>
      <c r="AM1192" s="49"/>
      <c r="AN1192" s="49"/>
      <c r="AO1192" s="49"/>
      <c r="AP1192" s="49"/>
      <c r="AQ1192" s="49"/>
      <c r="AR1192" s="49"/>
      <c r="AS1192" s="49"/>
      <c r="AT1192" s="49"/>
      <c r="AU1192" s="49"/>
      <c r="AV1192" s="49"/>
      <c r="AW1192" s="49"/>
      <c r="AX1192" s="49"/>
      <c r="AY1192" s="49"/>
      <c r="AZ1192" s="49"/>
      <c r="BA1192" s="49"/>
      <c r="BB1192" s="49"/>
      <c r="BC1192" s="49"/>
      <c r="BD1192" s="49"/>
      <c r="BE1192" s="49"/>
      <c r="BF1192" s="49"/>
      <c r="BG1192" s="49"/>
      <c r="BH1192" s="49"/>
      <c r="BI1192" s="49"/>
      <c r="BJ1192" s="49"/>
      <c r="BK1192" s="49"/>
      <c r="BL1192" s="49"/>
      <c r="BM1192" s="49"/>
      <c r="BN1192" s="49"/>
      <c r="BO1192" s="49"/>
    </row>
    <row r="1193" spans="20:67" x14ac:dyDescent="0.3">
      <c r="T1193" s="49"/>
      <c r="V1193" s="49"/>
      <c r="W1193" s="49"/>
      <c r="X1193" s="49"/>
      <c r="Y1193" s="49"/>
      <c r="AA1193" s="49"/>
      <c r="AB1193" s="49"/>
      <c r="AD1193" s="49"/>
      <c r="AE1193" s="49"/>
      <c r="AF1193" s="49"/>
      <c r="AH1193" s="49"/>
      <c r="AI1193" s="49"/>
      <c r="AK1193" s="49"/>
      <c r="AL1193" s="49"/>
      <c r="AM1193" s="49"/>
      <c r="AN1193" s="49"/>
      <c r="AO1193" s="49"/>
      <c r="AP1193" s="49"/>
      <c r="AQ1193" s="49"/>
      <c r="AR1193" s="49"/>
      <c r="AS1193" s="49"/>
      <c r="AT1193" s="49"/>
      <c r="AU1193" s="49"/>
      <c r="AV1193" s="49"/>
      <c r="AW1193" s="49"/>
      <c r="AX1193" s="49"/>
      <c r="AY1193" s="49"/>
      <c r="AZ1193" s="49"/>
      <c r="BA1193" s="49"/>
      <c r="BB1193" s="49"/>
      <c r="BC1193" s="49"/>
      <c r="BD1193" s="49"/>
      <c r="BE1193" s="49"/>
      <c r="BF1193" s="49"/>
      <c r="BG1193" s="49"/>
      <c r="BH1193" s="49"/>
      <c r="BI1193" s="49"/>
      <c r="BJ1193" s="49"/>
      <c r="BK1193" s="49"/>
      <c r="BL1193" s="49"/>
      <c r="BM1193" s="49"/>
      <c r="BN1193" s="49"/>
      <c r="BO1193" s="49"/>
    </row>
    <row r="1194" spans="20:67" x14ac:dyDescent="0.3">
      <c r="T1194" s="49"/>
      <c r="V1194" s="49"/>
      <c r="W1194" s="49"/>
      <c r="X1194" s="49"/>
      <c r="Y1194" s="49"/>
      <c r="AA1194" s="49"/>
      <c r="AB1194" s="49"/>
      <c r="AD1194" s="49"/>
      <c r="AE1194" s="49"/>
      <c r="AF1194" s="49"/>
      <c r="AH1194" s="49"/>
      <c r="AI1194" s="49"/>
      <c r="AK1194" s="49"/>
      <c r="AL1194" s="49"/>
      <c r="AM1194" s="49"/>
      <c r="AN1194" s="49"/>
      <c r="AO1194" s="49"/>
      <c r="AP1194" s="49"/>
      <c r="AQ1194" s="49"/>
      <c r="AR1194" s="49"/>
      <c r="AS1194" s="49"/>
      <c r="AT1194" s="49"/>
      <c r="AU1194" s="49"/>
      <c r="AV1194" s="49"/>
      <c r="AW1194" s="49"/>
      <c r="AX1194" s="49"/>
      <c r="AY1194" s="49"/>
      <c r="AZ1194" s="49"/>
      <c r="BA1194" s="49"/>
      <c r="BB1194" s="49"/>
      <c r="BC1194" s="49"/>
      <c r="BD1194" s="49"/>
      <c r="BE1194" s="49"/>
      <c r="BF1194" s="49"/>
      <c r="BG1194" s="49"/>
      <c r="BH1194" s="49"/>
      <c r="BI1194" s="49"/>
      <c r="BJ1194" s="49"/>
      <c r="BK1194" s="49"/>
      <c r="BL1194" s="49"/>
      <c r="BM1194" s="49"/>
      <c r="BN1194" s="49"/>
      <c r="BO1194" s="49"/>
    </row>
    <row r="1195" spans="20:67" x14ac:dyDescent="0.3">
      <c r="T1195" s="49"/>
      <c r="V1195" s="49"/>
      <c r="W1195" s="49"/>
      <c r="X1195" s="49"/>
      <c r="Y1195" s="49"/>
      <c r="AA1195" s="49"/>
      <c r="AB1195" s="49"/>
      <c r="AD1195" s="49"/>
      <c r="AE1195" s="49"/>
      <c r="AF1195" s="49"/>
      <c r="AH1195" s="49"/>
      <c r="AI1195" s="49"/>
      <c r="AK1195" s="49"/>
      <c r="AL1195" s="49"/>
      <c r="AM1195" s="49"/>
      <c r="AN1195" s="49"/>
      <c r="AO1195" s="49"/>
      <c r="AP1195" s="49"/>
      <c r="AQ1195" s="49"/>
      <c r="AR1195" s="49"/>
      <c r="AS1195" s="49"/>
      <c r="AT1195" s="49"/>
      <c r="AU1195" s="49"/>
      <c r="AV1195" s="49"/>
      <c r="AW1195" s="49"/>
      <c r="AX1195" s="49"/>
      <c r="AY1195" s="49"/>
      <c r="AZ1195" s="49"/>
      <c r="BA1195" s="49"/>
      <c r="BB1195" s="49"/>
      <c r="BC1195" s="49"/>
      <c r="BD1195" s="49"/>
      <c r="BE1195" s="49"/>
      <c r="BF1195" s="49"/>
      <c r="BG1195" s="49"/>
      <c r="BH1195" s="49"/>
      <c r="BI1195" s="49"/>
      <c r="BJ1195" s="49"/>
      <c r="BK1195" s="49"/>
      <c r="BL1195" s="49"/>
      <c r="BM1195" s="49"/>
      <c r="BN1195" s="49"/>
      <c r="BO1195" s="49"/>
    </row>
    <row r="1196" spans="20:67" x14ac:dyDescent="0.3">
      <c r="T1196" s="49"/>
      <c r="V1196" s="49"/>
      <c r="W1196" s="49"/>
      <c r="X1196" s="49"/>
      <c r="Y1196" s="49"/>
      <c r="AA1196" s="49"/>
      <c r="AB1196" s="49"/>
      <c r="AD1196" s="49"/>
      <c r="AE1196" s="49"/>
      <c r="AF1196" s="49"/>
      <c r="AH1196" s="49"/>
      <c r="AI1196" s="49"/>
      <c r="AK1196" s="49"/>
      <c r="AL1196" s="49"/>
      <c r="AM1196" s="49"/>
      <c r="AN1196" s="49"/>
      <c r="AO1196" s="49"/>
      <c r="AP1196" s="49"/>
      <c r="AQ1196" s="49"/>
      <c r="AR1196" s="49"/>
      <c r="AS1196" s="49"/>
      <c r="AT1196" s="49"/>
      <c r="AU1196" s="49"/>
      <c r="AV1196" s="49"/>
      <c r="AW1196" s="49"/>
      <c r="AX1196" s="49"/>
      <c r="AY1196" s="49"/>
      <c r="AZ1196" s="49"/>
      <c r="BA1196" s="49"/>
      <c r="BB1196" s="49"/>
      <c r="BC1196" s="49"/>
      <c r="BD1196" s="49"/>
      <c r="BE1196" s="49"/>
      <c r="BF1196" s="49"/>
      <c r="BG1196" s="49"/>
      <c r="BH1196" s="49"/>
      <c r="BI1196" s="49"/>
      <c r="BJ1196" s="49"/>
      <c r="BK1196" s="49"/>
      <c r="BL1196" s="49"/>
      <c r="BM1196" s="49"/>
      <c r="BN1196" s="49"/>
      <c r="BO1196" s="49"/>
    </row>
    <row r="1197" spans="20:67" x14ac:dyDescent="0.3">
      <c r="T1197" s="49"/>
      <c r="V1197" s="49"/>
      <c r="W1197" s="49"/>
      <c r="X1197" s="49"/>
      <c r="Y1197" s="49"/>
      <c r="AA1197" s="49"/>
      <c r="AB1197" s="49"/>
      <c r="AD1197" s="49"/>
      <c r="AE1197" s="49"/>
      <c r="AF1197" s="49"/>
      <c r="AH1197" s="49"/>
      <c r="AI1197" s="49"/>
      <c r="AK1197" s="49"/>
      <c r="AL1197" s="49"/>
      <c r="AM1197" s="49"/>
      <c r="AN1197" s="49"/>
      <c r="AO1197" s="49"/>
      <c r="AP1197" s="49"/>
      <c r="AQ1197" s="49"/>
      <c r="AR1197" s="49"/>
      <c r="AS1197" s="49"/>
      <c r="AT1197" s="49"/>
      <c r="AU1197" s="49"/>
      <c r="AV1197" s="49"/>
      <c r="AW1197" s="49"/>
      <c r="AX1197" s="49"/>
      <c r="AY1197" s="49"/>
      <c r="AZ1197" s="49"/>
      <c r="BA1197" s="49"/>
      <c r="BB1197" s="49"/>
      <c r="BC1197" s="49"/>
      <c r="BD1197" s="49"/>
      <c r="BE1197" s="49"/>
      <c r="BF1197" s="49"/>
      <c r="BG1197" s="49"/>
      <c r="BH1197" s="49"/>
      <c r="BI1197" s="49"/>
      <c r="BJ1197" s="49"/>
      <c r="BK1197" s="49"/>
      <c r="BL1197" s="49"/>
      <c r="BM1197" s="49"/>
      <c r="BN1197" s="49"/>
      <c r="BO1197" s="49"/>
    </row>
    <row r="1198" spans="20:67" x14ac:dyDescent="0.3">
      <c r="T1198" s="49"/>
      <c r="V1198" s="49"/>
      <c r="W1198" s="49"/>
      <c r="X1198" s="49"/>
      <c r="Y1198" s="49"/>
      <c r="AA1198" s="49"/>
      <c r="AB1198" s="49"/>
      <c r="AD1198" s="49"/>
      <c r="AE1198" s="49"/>
      <c r="AF1198" s="49"/>
      <c r="AH1198" s="49"/>
      <c r="AI1198" s="49"/>
      <c r="AK1198" s="49"/>
      <c r="AL1198" s="49"/>
      <c r="AM1198" s="49"/>
      <c r="AN1198" s="49"/>
      <c r="AO1198" s="49"/>
      <c r="AP1198" s="49"/>
      <c r="AQ1198" s="49"/>
      <c r="AR1198" s="49"/>
      <c r="AS1198" s="49"/>
      <c r="AT1198" s="49"/>
      <c r="AU1198" s="49"/>
      <c r="AV1198" s="49"/>
      <c r="AW1198" s="49"/>
      <c r="AX1198" s="49"/>
      <c r="AY1198" s="49"/>
      <c r="AZ1198" s="49"/>
      <c r="BA1198" s="49"/>
      <c r="BB1198" s="49"/>
      <c r="BC1198" s="49"/>
      <c r="BD1198" s="49"/>
      <c r="BE1198" s="49"/>
      <c r="BF1198" s="49"/>
      <c r="BG1198" s="49"/>
      <c r="BH1198" s="49"/>
      <c r="BI1198" s="49"/>
      <c r="BJ1198" s="49"/>
      <c r="BK1198" s="49"/>
      <c r="BL1198" s="49"/>
      <c r="BM1198" s="49"/>
      <c r="BN1198" s="49"/>
      <c r="BO1198" s="49"/>
    </row>
    <row r="1199" spans="20:67" x14ac:dyDescent="0.3">
      <c r="T1199" s="49"/>
      <c r="V1199" s="49"/>
      <c r="W1199" s="49"/>
      <c r="X1199" s="49"/>
      <c r="Y1199" s="49"/>
      <c r="AA1199" s="49"/>
      <c r="AB1199" s="49"/>
      <c r="AD1199" s="49"/>
      <c r="AE1199" s="49"/>
      <c r="AF1199" s="49"/>
      <c r="AH1199" s="49"/>
      <c r="AI1199" s="49"/>
      <c r="AK1199" s="49"/>
      <c r="AL1199" s="49"/>
      <c r="AM1199" s="49"/>
      <c r="AN1199" s="49"/>
      <c r="AO1199" s="49"/>
      <c r="AP1199" s="49"/>
      <c r="AQ1199" s="49"/>
      <c r="AR1199" s="49"/>
      <c r="AS1199" s="49"/>
      <c r="AT1199" s="49"/>
      <c r="AU1199" s="49"/>
      <c r="AV1199" s="49"/>
      <c r="AW1199" s="49"/>
      <c r="AX1199" s="49"/>
      <c r="AY1199" s="49"/>
      <c r="AZ1199" s="49"/>
      <c r="BA1199" s="49"/>
      <c r="BB1199" s="49"/>
      <c r="BC1199" s="49"/>
      <c r="BD1199" s="49"/>
      <c r="BE1199" s="49"/>
      <c r="BF1199" s="49"/>
      <c r="BG1199" s="49"/>
      <c r="BH1199" s="49"/>
      <c r="BI1199" s="49"/>
      <c r="BJ1199" s="49"/>
      <c r="BK1199" s="49"/>
      <c r="BL1199" s="49"/>
      <c r="BM1199" s="49"/>
      <c r="BN1199" s="49"/>
      <c r="BO1199" s="49"/>
    </row>
    <row r="1200" spans="20:67" x14ac:dyDescent="0.3">
      <c r="T1200" s="49"/>
      <c r="V1200" s="49"/>
      <c r="W1200" s="49"/>
      <c r="X1200" s="49"/>
      <c r="Y1200" s="49"/>
      <c r="AA1200" s="49"/>
      <c r="AB1200" s="49"/>
      <c r="AD1200" s="49"/>
      <c r="AE1200" s="49"/>
      <c r="AF1200" s="49"/>
      <c r="AH1200" s="49"/>
      <c r="AI1200" s="49"/>
      <c r="AK1200" s="49"/>
      <c r="AL1200" s="49"/>
      <c r="AM1200" s="49"/>
      <c r="AN1200" s="49"/>
      <c r="AO1200" s="49"/>
      <c r="AP1200" s="49"/>
      <c r="AQ1200" s="49"/>
      <c r="AR1200" s="49"/>
      <c r="AS1200" s="49"/>
      <c r="AT1200" s="49"/>
      <c r="AU1200" s="49"/>
      <c r="AV1200" s="49"/>
      <c r="AW1200" s="49"/>
      <c r="AX1200" s="49"/>
      <c r="AY1200" s="49"/>
      <c r="AZ1200" s="49"/>
      <c r="BA1200" s="49"/>
      <c r="BB1200" s="49"/>
      <c r="BC1200" s="49"/>
      <c r="BD1200" s="49"/>
      <c r="BE1200" s="49"/>
      <c r="BF1200" s="49"/>
      <c r="BG1200" s="49"/>
      <c r="BH1200" s="49"/>
      <c r="BI1200" s="49"/>
      <c r="BJ1200" s="49"/>
      <c r="BK1200" s="49"/>
      <c r="BL1200" s="49"/>
      <c r="BM1200" s="49"/>
      <c r="BN1200" s="49"/>
      <c r="BO1200" s="49"/>
    </row>
    <row r="1201" spans="20:67" x14ac:dyDescent="0.3">
      <c r="T1201" s="49"/>
      <c r="V1201" s="49"/>
      <c r="W1201" s="49"/>
      <c r="X1201" s="49"/>
      <c r="Y1201" s="49"/>
      <c r="AA1201" s="49"/>
      <c r="AB1201" s="49"/>
      <c r="AD1201" s="49"/>
      <c r="AE1201" s="49"/>
      <c r="AF1201" s="49"/>
      <c r="AH1201" s="49"/>
      <c r="AI1201" s="49"/>
      <c r="AK1201" s="49"/>
      <c r="AL1201" s="49"/>
      <c r="AM1201" s="49"/>
      <c r="AN1201" s="49"/>
      <c r="AO1201" s="49"/>
      <c r="AP1201" s="49"/>
      <c r="AQ1201" s="49"/>
      <c r="AR1201" s="49"/>
      <c r="AS1201" s="49"/>
      <c r="AT1201" s="49"/>
      <c r="AU1201" s="49"/>
      <c r="AV1201" s="49"/>
      <c r="AW1201" s="49"/>
      <c r="AX1201" s="49"/>
      <c r="AY1201" s="49"/>
      <c r="AZ1201" s="49"/>
      <c r="BA1201" s="49"/>
      <c r="BB1201" s="49"/>
      <c r="BC1201" s="49"/>
      <c r="BD1201" s="49"/>
      <c r="BE1201" s="49"/>
      <c r="BF1201" s="49"/>
      <c r="BG1201" s="49"/>
      <c r="BH1201" s="49"/>
      <c r="BI1201" s="49"/>
      <c r="BJ1201" s="49"/>
      <c r="BK1201" s="49"/>
      <c r="BL1201" s="49"/>
      <c r="BM1201" s="49"/>
      <c r="BN1201" s="49"/>
      <c r="BO1201" s="49"/>
    </row>
    <row r="1202" spans="20:67" x14ac:dyDescent="0.3">
      <c r="T1202" s="49"/>
      <c r="V1202" s="49"/>
      <c r="W1202" s="49"/>
      <c r="X1202" s="49"/>
      <c r="Y1202" s="49"/>
      <c r="AA1202" s="49"/>
      <c r="AB1202" s="49"/>
      <c r="AD1202" s="49"/>
      <c r="AE1202" s="49"/>
      <c r="AF1202" s="49"/>
      <c r="AH1202" s="49"/>
      <c r="AI1202" s="49"/>
      <c r="AK1202" s="49"/>
      <c r="AL1202" s="49"/>
      <c r="AM1202" s="49"/>
      <c r="AN1202" s="49"/>
      <c r="AO1202" s="49"/>
      <c r="AP1202" s="49"/>
      <c r="AQ1202" s="49"/>
      <c r="AR1202" s="49"/>
      <c r="AS1202" s="49"/>
      <c r="AT1202" s="49"/>
      <c r="AU1202" s="49"/>
      <c r="AV1202" s="49"/>
      <c r="AW1202" s="49"/>
      <c r="AX1202" s="49"/>
      <c r="AY1202" s="49"/>
      <c r="AZ1202" s="49"/>
      <c r="BA1202" s="49"/>
      <c r="BB1202" s="49"/>
      <c r="BC1202" s="49"/>
      <c r="BD1202" s="49"/>
      <c r="BE1202" s="49"/>
      <c r="BF1202" s="49"/>
      <c r="BG1202" s="49"/>
      <c r="BH1202" s="49"/>
      <c r="BI1202" s="49"/>
      <c r="BJ1202" s="49"/>
      <c r="BK1202" s="49"/>
      <c r="BL1202" s="49"/>
      <c r="BM1202" s="49"/>
      <c r="BN1202" s="49"/>
      <c r="BO1202" s="49"/>
    </row>
    <row r="1203" spans="20:67" x14ac:dyDescent="0.3">
      <c r="T1203" s="49"/>
      <c r="V1203" s="49"/>
      <c r="W1203" s="49"/>
      <c r="X1203" s="49"/>
      <c r="Y1203" s="49"/>
      <c r="AA1203" s="49"/>
      <c r="AB1203" s="49"/>
      <c r="AD1203" s="49"/>
      <c r="AE1203" s="49"/>
      <c r="AF1203" s="49"/>
      <c r="AH1203" s="49"/>
      <c r="AI1203" s="49"/>
      <c r="AK1203" s="49"/>
      <c r="AL1203" s="49"/>
      <c r="AM1203" s="49"/>
      <c r="AN1203" s="49"/>
      <c r="AO1203" s="49"/>
      <c r="AP1203" s="49"/>
      <c r="AQ1203" s="49"/>
      <c r="AR1203" s="49"/>
      <c r="AS1203" s="49"/>
      <c r="AT1203" s="49"/>
      <c r="AU1203" s="49"/>
      <c r="AV1203" s="49"/>
      <c r="AW1203" s="49"/>
      <c r="AX1203" s="49"/>
      <c r="AY1203" s="49"/>
      <c r="AZ1203" s="49"/>
      <c r="BA1203" s="49"/>
      <c r="BB1203" s="49"/>
      <c r="BC1203" s="49"/>
      <c r="BD1203" s="49"/>
      <c r="BE1203" s="49"/>
      <c r="BF1203" s="49"/>
      <c r="BG1203" s="49"/>
      <c r="BH1203" s="49"/>
      <c r="BI1203" s="49"/>
      <c r="BJ1203" s="49"/>
      <c r="BK1203" s="49"/>
      <c r="BL1203" s="49"/>
      <c r="BM1203" s="49"/>
      <c r="BN1203" s="49"/>
      <c r="BO1203" s="49"/>
    </row>
    <row r="1204" spans="20:67" x14ac:dyDescent="0.3">
      <c r="T1204" s="49"/>
      <c r="V1204" s="49"/>
      <c r="W1204" s="49"/>
      <c r="X1204" s="49"/>
      <c r="Y1204" s="49"/>
      <c r="AA1204" s="49"/>
      <c r="AB1204" s="49"/>
      <c r="AD1204" s="49"/>
      <c r="AE1204" s="49"/>
      <c r="AF1204" s="49"/>
      <c r="AH1204" s="49"/>
      <c r="AI1204" s="49"/>
      <c r="AK1204" s="49"/>
      <c r="AL1204" s="49"/>
      <c r="AM1204" s="49"/>
      <c r="AN1204" s="49"/>
      <c r="AO1204" s="49"/>
      <c r="AP1204" s="49"/>
      <c r="AQ1204" s="49"/>
      <c r="AR1204" s="49"/>
      <c r="AS1204" s="49"/>
      <c r="AT1204" s="49"/>
      <c r="AU1204" s="49"/>
      <c r="AV1204" s="49"/>
      <c r="AW1204" s="49"/>
      <c r="AX1204" s="49"/>
      <c r="AY1204" s="49"/>
      <c r="AZ1204" s="49"/>
      <c r="BA1204" s="49"/>
      <c r="BB1204" s="49"/>
      <c r="BC1204" s="49"/>
      <c r="BD1204" s="49"/>
      <c r="BE1204" s="49"/>
      <c r="BF1204" s="49"/>
      <c r="BG1204" s="49"/>
      <c r="BH1204" s="49"/>
      <c r="BI1204" s="49"/>
      <c r="BJ1204" s="49"/>
      <c r="BK1204" s="49"/>
      <c r="BL1204" s="49"/>
      <c r="BM1204" s="49"/>
      <c r="BN1204" s="49"/>
      <c r="BO1204" s="49"/>
    </row>
    <row r="1205" spans="20:67" x14ac:dyDescent="0.3">
      <c r="T1205" s="49"/>
      <c r="V1205" s="49"/>
      <c r="W1205" s="49"/>
      <c r="X1205" s="49"/>
      <c r="Y1205" s="49"/>
      <c r="AA1205" s="49"/>
      <c r="AB1205" s="49"/>
      <c r="AD1205" s="49"/>
      <c r="AE1205" s="49"/>
      <c r="AF1205" s="49"/>
      <c r="AH1205" s="49"/>
      <c r="AI1205" s="49"/>
      <c r="AK1205" s="49"/>
      <c r="AL1205" s="49"/>
      <c r="AM1205" s="49"/>
      <c r="AN1205" s="49"/>
      <c r="AO1205" s="49"/>
      <c r="AP1205" s="49"/>
      <c r="AQ1205" s="49"/>
      <c r="AR1205" s="49"/>
      <c r="AS1205" s="49"/>
      <c r="AT1205" s="49"/>
      <c r="AU1205" s="49"/>
      <c r="AV1205" s="49"/>
      <c r="AW1205" s="49"/>
      <c r="AX1205" s="49"/>
      <c r="AY1205" s="49"/>
      <c r="AZ1205" s="49"/>
      <c r="BA1205" s="49"/>
      <c r="BB1205" s="49"/>
      <c r="BC1205" s="49"/>
      <c r="BD1205" s="49"/>
      <c r="BE1205" s="49"/>
      <c r="BF1205" s="49"/>
      <c r="BG1205" s="49"/>
      <c r="BH1205" s="49"/>
      <c r="BI1205" s="49"/>
      <c r="BJ1205" s="49"/>
      <c r="BK1205" s="49"/>
      <c r="BL1205" s="49"/>
      <c r="BM1205" s="49"/>
      <c r="BN1205" s="49"/>
      <c r="BO1205" s="49"/>
    </row>
    <row r="1206" spans="20:67" x14ac:dyDescent="0.3">
      <c r="T1206" s="49"/>
      <c r="V1206" s="49"/>
      <c r="W1206" s="49"/>
      <c r="X1206" s="49"/>
      <c r="Y1206" s="49"/>
      <c r="AA1206" s="49"/>
      <c r="AB1206" s="49"/>
      <c r="AD1206" s="49"/>
      <c r="AE1206" s="49"/>
      <c r="AF1206" s="49"/>
      <c r="AH1206" s="49"/>
      <c r="AI1206" s="49"/>
      <c r="AK1206" s="49"/>
      <c r="AL1206" s="49"/>
      <c r="AM1206" s="49"/>
      <c r="AN1206" s="49"/>
      <c r="AO1206" s="49"/>
      <c r="AP1206" s="49"/>
      <c r="AQ1206" s="49"/>
      <c r="AR1206" s="49"/>
      <c r="AS1206" s="49"/>
      <c r="AT1206" s="49"/>
      <c r="AU1206" s="49"/>
      <c r="AV1206" s="49"/>
      <c r="AW1206" s="49"/>
      <c r="AX1206" s="49"/>
      <c r="AY1206" s="49"/>
      <c r="AZ1206" s="49"/>
      <c r="BA1206" s="49"/>
      <c r="BB1206" s="49"/>
      <c r="BC1206" s="49"/>
      <c r="BD1206" s="49"/>
      <c r="BE1206" s="49"/>
      <c r="BF1206" s="49"/>
      <c r="BG1206" s="49"/>
      <c r="BH1206" s="49"/>
      <c r="BI1206" s="49"/>
      <c r="BJ1206" s="49"/>
      <c r="BK1206" s="49"/>
      <c r="BL1206" s="49"/>
      <c r="BM1206" s="49"/>
      <c r="BN1206" s="49"/>
      <c r="BO1206" s="49"/>
    </row>
    <row r="1207" spans="20:67" x14ac:dyDescent="0.3">
      <c r="T1207" s="49"/>
      <c r="V1207" s="49"/>
      <c r="W1207" s="49"/>
      <c r="X1207" s="49"/>
      <c r="Y1207" s="49"/>
      <c r="AA1207" s="49"/>
      <c r="AB1207" s="49"/>
      <c r="AD1207" s="49"/>
      <c r="AE1207" s="49"/>
      <c r="AF1207" s="49"/>
      <c r="AH1207" s="49"/>
      <c r="AI1207" s="49"/>
      <c r="AK1207" s="49"/>
      <c r="AL1207" s="49"/>
      <c r="AM1207" s="49"/>
      <c r="AN1207" s="49"/>
      <c r="AO1207" s="49"/>
      <c r="AP1207" s="49"/>
      <c r="AQ1207" s="49"/>
      <c r="AR1207" s="49"/>
      <c r="AS1207" s="49"/>
      <c r="AT1207" s="49"/>
      <c r="AU1207" s="49"/>
      <c r="AV1207" s="49"/>
      <c r="AW1207" s="49"/>
      <c r="AX1207" s="49"/>
      <c r="AY1207" s="49"/>
      <c r="AZ1207" s="49"/>
      <c r="BA1207" s="49"/>
      <c r="BB1207" s="49"/>
      <c r="BC1207" s="49"/>
      <c r="BD1207" s="49"/>
      <c r="BE1207" s="49"/>
      <c r="BF1207" s="49"/>
      <c r="BG1207" s="49"/>
      <c r="BH1207" s="49"/>
      <c r="BI1207" s="49"/>
      <c r="BJ1207" s="49"/>
      <c r="BK1207" s="49"/>
      <c r="BL1207" s="49"/>
      <c r="BM1207" s="49"/>
      <c r="BN1207" s="49"/>
      <c r="BO1207" s="49"/>
    </row>
    <row r="1208" spans="20:67" x14ac:dyDescent="0.3">
      <c r="T1208" s="49"/>
      <c r="V1208" s="49"/>
      <c r="W1208" s="49"/>
      <c r="X1208" s="49"/>
      <c r="Y1208" s="49"/>
      <c r="AA1208" s="49"/>
      <c r="AB1208" s="49"/>
      <c r="AD1208" s="49"/>
      <c r="AE1208" s="49"/>
      <c r="AF1208" s="49"/>
      <c r="AH1208" s="49"/>
      <c r="AI1208" s="49"/>
      <c r="AK1208" s="49"/>
      <c r="AL1208" s="49"/>
      <c r="AM1208" s="49"/>
      <c r="AN1208" s="49"/>
      <c r="AO1208" s="49"/>
      <c r="AP1208" s="49"/>
      <c r="AQ1208" s="49"/>
      <c r="AR1208" s="49"/>
      <c r="AS1208" s="49"/>
      <c r="AT1208" s="49"/>
      <c r="AU1208" s="49"/>
      <c r="AV1208" s="49"/>
      <c r="AW1208" s="49"/>
      <c r="AX1208" s="49"/>
      <c r="AY1208" s="49"/>
      <c r="AZ1208" s="49"/>
      <c r="BA1208" s="49"/>
      <c r="BB1208" s="49"/>
      <c r="BC1208" s="49"/>
      <c r="BD1208" s="49"/>
      <c r="BE1208" s="49"/>
      <c r="BF1208" s="49"/>
      <c r="BG1208" s="49"/>
      <c r="BH1208" s="49"/>
      <c r="BI1208" s="49"/>
      <c r="BJ1208" s="49"/>
      <c r="BK1208" s="49"/>
      <c r="BL1208" s="49"/>
      <c r="BM1208" s="49"/>
      <c r="BN1208" s="49"/>
      <c r="BO1208" s="49"/>
    </row>
    <row r="1209" spans="20:67" x14ac:dyDescent="0.3">
      <c r="T1209" s="49"/>
      <c r="V1209" s="49"/>
      <c r="W1209" s="49"/>
      <c r="X1209" s="49"/>
      <c r="Y1209" s="49"/>
      <c r="AA1209" s="49"/>
      <c r="AB1209" s="49"/>
      <c r="AD1209" s="49"/>
      <c r="AE1209" s="49"/>
      <c r="AF1209" s="49"/>
      <c r="AH1209" s="49"/>
      <c r="AI1209" s="49"/>
      <c r="AK1209" s="49"/>
      <c r="AL1209" s="49"/>
      <c r="AM1209" s="49"/>
      <c r="AN1209" s="49"/>
      <c r="AO1209" s="49"/>
      <c r="AP1209" s="49"/>
      <c r="AQ1209" s="49"/>
      <c r="AR1209" s="49"/>
      <c r="AS1209" s="49"/>
      <c r="AT1209" s="49"/>
      <c r="AU1209" s="49"/>
      <c r="AV1209" s="49"/>
      <c r="AW1209" s="49"/>
      <c r="AX1209" s="49"/>
      <c r="AY1209" s="49"/>
      <c r="AZ1209" s="49"/>
      <c r="BA1209" s="49"/>
      <c r="BB1209" s="49"/>
      <c r="BC1209" s="49"/>
      <c r="BD1209" s="49"/>
      <c r="BE1209" s="49"/>
      <c r="BF1209" s="49"/>
      <c r="BG1209" s="49"/>
      <c r="BH1209" s="49"/>
      <c r="BI1209" s="49"/>
      <c r="BJ1209" s="49"/>
      <c r="BK1209" s="49"/>
      <c r="BL1209" s="49"/>
      <c r="BM1209" s="49"/>
      <c r="BN1209" s="49"/>
      <c r="BO1209" s="49"/>
    </row>
    <row r="1210" spans="20:67" x14ac:dyDescent="0.3">
      <c r="T1210" s="49"/>
      <c r="V1210" s="49"/>
      <c r="W1210" s="49"/>
      <c r="X1210" s="49"/>
      <c r="Y1210" s="49"/>
      <c r="AA1210" s="49"/>
      <c r="AB1210" s="49"/>
      <c r="AD1210" s="49"/>
      <c r="AE1210" s="49"/>
      <c r="AF1210" s="49"/>
      <c r="AH1210" s="49"/>
      <c r="AI1210" s="49"/>
      <c r="AK1210" s="49"/>
      <c r="AL1210" s="49"/>
      <c r="AM1210" s="49"/>
      <c r="AN1210" s="49"/>
      <c r="AO1210" s="49"/>
      <c r="AP1210" s="49"/>
      <c r="AQ1210" s="49"/>
      <c r="AR1210" s="49"/>
      <c r="AS1210" s="49"/>
      <c r="AT1210" s="49"/>
      <c r="AU1210" s="49"/>
      <c r="AV1210" s="49"/>
      <c r="AW1210" s="49"/>
      <c r="AX1210" s="49"/>
      <c r="AY1210" s="49"/>
      <c r="AZ1210" s="49"/>
      <c r="BA1210" s="49"/>
      <c r="BB1210" s="49"/>
      <c r="BC1210" s="49"/>
      <c r="BD1210" s="49"/>
      <c r="BE1210" s="49"/>
      <c r="BF1210" s="49"/>
      <c r="BG1210" s="49"/>
      <c r="BH1210" s="49"/>
      <c r="BI1210" s="49"/>
      <c r="BJ1210" s="49"/>
      <c r="BK1210" s="49"/>
      <c r="BL1210" s="49"/>
      <c r="BM1210" s="49"/>
      <c r="BN1210" s="49"/>
      <c r="BO1210" s="49"/>
    </row>
    <row r="1211" spans="20:67" x14ac:dyDescent="0.3">
      <c r="T1211" s="49"/>
      <c r="V1211" s="49"/>
      <c r="W1211" s="49"/>
      <c r="X1211" s="49"/>
      <c r="Y1211" s="49"/>
      <c r="AA1211" s="49"/>
      <c r="AB1211" s="49"/>
      <c r="AD1211" s="49"/>
      <c r="AE1211" s="49"/>
      <c r="AF1211" s="49"/>
      <c r="AH1211" s="49"/>
      <c r="AI1211" s="49"/>
      <c r="AK1211" s="49"/>
      <c r="AL1211" s="49"/>
      <c r="AM1211" s="49"/>
      <c r="AN1211" s="49"/>
      <c r="AO1211" s="49"/>
      <c r="AP1211" s="49"/>
      <c r="AQ1211" s="49"/>
      <c r="AR1211" s="49"/>
      <c r="AS1211" s="49"/>
      <c r="AT1211" s="49"/>
      <c r="AU1211" s="49"/>
      <c r="AV1211" s="49"/>
      <c r="AW1211" s="49"/>
      <c r="AX1211" s="49"/>
      <c r="AY1211" s="49"/>
      <c r="AZ1211" s="49"/>
      <c r="BA1211" s="49"/>
      <c r="BB1211" s="49"/>
      <c r="BC1211" s="49"/>
      <c r="BD1211" s="49"/>
      <c r="BE1211" s="49"/>
      <c r="BF1211" s="49"/>
      <c r="BG1211" s="49"/>
      <c r="BH1211" s="49"/>
      <c r="BI1211" s="49"/>
      <c r="BJ1211" s="49"/>
      <c r="BK1211" s="49"/>
      <c r="BL1211" s="49"/>
      <c r="BM1211" s="49"/>
      <c r="BN1211" s="49"/>
      <c r="BO1211" s="49"/>
    </row>
    <row r="1212" spans="20:67" x14ac:dyDescent="0.3">
      <c r="T1212" s="49"/>
      <c r="V1212" s="49"/>
      <c r="W1212" s="49"/>
      <c r="X1212" s="49"/>
      <c r="Y1212" s="49"/>
      <c r="AA1212" s="49"/>
      <c r="AB1212" s="49"/>
      <c r="AD1212" s="49"/>
      <c r="AE1212" s="49"/>
      <c r="AF1212" s="49"/>
      <c r="AH1212" s="49"/>
      <c r="AI1212" s="49"/>
      <c r="AK1212" s="49"/>
      <c r="AL1212" s="49"/>
      <c r="AM1212" s="49"/>
      <c r="AN1212" s="49"/>
      <c r="AO1212" s="49"/>
      <c r="AP1212" s="49"/>
      <c r="AQ1212" s="49"/>
      <c r="AR1212" s="49"/>
      <c r="AS1212" s="49"/>
      <c r="AT1212" s="49"/>
      <c r="AU1212" s="49"/>
      <c r="AV1212" s="49"/>
      <c r="AW1212" s="49"/>
      <c r="AX1212" s="49"/>
      <c r="AY1212" s="49"/>
      <c r="AZ1212" s="49"/>
      <c r="BA1212" s="49"/>
      <c r="BB1212" s="49"/>
      <c r="BC1212" s="49"/>
      <c r="BD1212" s="49"/>
      <c r="BE1212" s="49"/>
      <c r="BF1212" s="49"/>
      <c r="BG1212" s="49"/>
      <c r="BH1212" s="49"/>
      <c r="BI1212" s="49"/>
      <c r="BJ1212" s="49"/>
      <c r="BK1212" s="49"/>
      <c r="BL1212" s="49"/>
      <c r="BM1212" s="49"/>
      <c r="BN1212" s="49"/>
      <c r="BO1212" s="49"/>
    </row>
    <row r="1213" spans="20:67" x14ac:dyDescent="0.3">
      <c r="T1213" s="49"/>
      <c r="V1213" s="49"/>
      <c r="W1213" s="49"/>
      <c r="X1213" s="49"/>
      <c r="Y1213" s="49"/>
      <c r="AA1213" s="49"/>
      <c r="AB1213" s="49"/>
      <c r="AD1213" s="49"/>
      <c r="AE1213" s="49"/>
      <c r="AF1213" s="49"/>
      <c r="AH1213" s="49"/>
      <c r="AI1213" s="49"/>
      <c r="AK1213" s="49"/>
      <c r="AL1213" s="49"/>
      <c r="AM1213" s="49"/>
      <c r="AN1213" s="49"/>
      <c r="AO1213" s="49"/>
      <c r="AP1213" s="49"/>
      <c r="AQ1213" s="49"/>
      <c r="AR1213" s="49"/>
      <c r="AS1213" s="49"/>
      <c r="AT1213" s="49"/>
      <c r="AU1213" s="49"/>
      <c r="AV1213" s="49"/>
      <c r="AW1213" s="49"/>
      <c r="AX1213" s="49"/>
      <c r="AY1213" s="49"/>
      <c r="AZ1213" s="49"/>
      <c r="BA1213" s="49"/>
      <c r="BB1213" s="49"/>
      <c r="BC1213" s="49"/>
      <c r="BD1213" s="49"/>
      <c r="BE1213" s="49"/>
      <c r="BF1213" s="49"/>
      <c r="BG1213" s="49"/>
      <c r="BH1213" s="49"/>
      <c r="BI1213" s="49"/>
      <c r="BJ1213" s="49"/>
      <c r="BK1213" s="49"/>
      <c r="BL1213" s="49"/>
      <c r="BM1213" s="49"/>
      <c r="BN1213" s="49"/>
      <c r="BO1213" s="49"/>
    </row>
    <row r="1214" spans="20:67" x14ac:dyDescent="0.3">
      <c r="T1214" s="49"/>
      <c r="V1214" s="49"/>
      <c r="W1214" s="49"/>
      <c r="X1214" s="49"/>
      <c r="Y1214" s="49"/>
      <c r="AA1214" s="49"/>
      <c r="AB1214" s="49"/>
      <c r="AD1214" s="49"/>
      <c r="AE1214" s="49"/>
      <c r="AF1214" s="49"/>
      <c r="AH1214" s="49"/>
      <c r="AI1214" s="49"/>
      <c r="AK1214" s="49"/>
      <c r="AL1214" s="49"/>
      <c r="AM1214" s="49"/>
      <c r="AN1214" s="49"/>
      <c r="AO1214" s="49"/>
      <c r="AP1214" s="49"/>
      <c r="AQ1214" s="49"/>
      <c r="AR1214" s="49"/>
      <c r="AS1214" s="49"/>
      <c r="AT1214" s="49"/>
      <c r="AU1214" s="49"/>
      <c r="AV1214" s="49"/>
      <c r="AW1214" s="49"/>
      <c r="AX1214" s="49"/>
      <c r="AY1214" s="49"/>
      <c r="AZ1214" s="49"/>
      <c r="BA1214" s="49"/>
      <c r="BB1214" s="49"/>
      <c r="BC1214" s="49"/>
      <c r="BD1214" s="49"/>
      <c r="BE1214" s="49"/>
      <c r="BF1214" s="49"/>
      <c r="BG1214" s="49"/>
      <c r="BH1214" s="49"/>
      <c r="BI1214" s="49"/>
      <c r="BJ1214" s="49"/>
      <c r="BK1214" s="49"/>
      <c r="BL1214" s="49"/>
      <c r="BM1214" s="49"/>
      <c r="BN1214" s="49"/>
      <c r="BO1214" s="49"/>
    </row>
    <row r="1215" spans="20:67" x14ac:dyDescent="0.3">
      <c r="T1215" s="49"/>
      <c r="V1215" s="49"/>
      <c r="W1215" s="49"/>
      <c r="X1215" s="49"/>
      <c r="Y1215" s="49"/>
      <c r="AA1215" s="49"/>
      <c r="AB1215" s="49"/>
      <c r="AD1215" s="49"/>
      <c r="AE1215" s="49"/>
      <c r="AF1215" s="49"/>
      <c r="AH1215" s="49"/>
      <c r="AI1215" s="49"/>
      <c r="AK1215" s="49"/>
      <c r="AL1215" s="49"/>
      <c r="AM1215" s="49"/>
      <c r="AN1215" s="49"/>
      <c r="AO1215" s="49"/>
      <c r="AP1215" s="49"/>
      <c r="AQ1215" s="49"/>
      <c r="AR1215" s="49"/>
      <c r="AS1215" s="49"/>
      <c r="AT1215" s="49"/>
      <c r="AU1215" s="49"/>
      <c r="AV1215" s="49"/>
      <c r="AW1215" s="49"/>
      <c r="AX1215" s="49"/>
      <c r="AY1215" s="49"/>
      <c r="AZ1215" s="49"/>
      <c r="BA1215" s="49"/>
      <c r="BB1215" s="49"/>
      <c r="BC1215" s="49"/>
      <c r="BD1215" s="49"/>
      <c r="BE1215" s="49"/>
      <c r="BF1215" s="49"/>
      <c r="BG1215" s="49"/>
      <c r="BH1215" s="49"/>
      <c r="BI1215" s="49"/>
      <c r="BJ1215" s="49"/>
      <c r="BK1215" s="49"/>
      <c r="BL1215" s="49"/>
      <c r="BM1215" s="49"/>
      <c r="BN1215" s="49"/>
      <c r="BO1215" s="49"/>
    </row>
    <row r="1216" spans="20:67" x14ac:dyDescent="0.3">
      <c r="T1216" s="49"/>
      <c r="V1216" s="49"/>
      <c r="W1216" s="49"/>
      <c r="X1216" s="49"/>
      <c r="Y1216" s="49"/>
      <c r="AA1216" s="49"/>
      <c r="AB1216" s="49"/>
      <c r="AD1216" s="49"/>
      <c r="AE1216" s="49"/>
      <c r="AF1216" s="49"/>
      <c r="AH1216" s="49"/>
      <c r="AI1216" s="49"/>
      <c r="AK1216" s="49"/>
      <c r="AL1216" s="49"/>
      <c r="AM1216" s="49"/>
      <c r="AN1216" s="49"/>
      <c r="AO1216" s="49"/>
      <c r="AP1216" s="49"/>
      <c r="AQ1216" s="49"/>
      <c r="AR1216" s="49"/>
      <c r="AS1216" s="49"/>
      <c r="AT1216" s="49"/>
      <c r="AU1216" s="49"/>
      <c r="AV1216" s="49"/>
      <c r="AW1216" s="49"/>
      <c r="AX1216" s="49"/>
      <c r="AY1216" s="49"/>
      <c r="AZ1216" s="49"/>
      <c r="BA1216" s="49"/>
      <c r="BB1216" s="49"/>
      <c r="BC1216" s="49"/>
      <c r="BD1216" s="49"/>
      <c r="BE1216" s="49"/>
      <c r="BF1216" s="49"/>
      <c r="BG1216" s="49"/>
      <c r="BH1216" s="49"/>
      <c r="BI1216" s="49"/>
      <c r="BJ1216" s="49"/>
      <c r="BK1216" s="49"/>
      <c r="BL1216" s="49"/>
      <c r="BM1216" s="49"/>
      <c r="BN1216" s="49"/>
      <c r="BO1216" s="49"/>
    </row>
    <row r="1217" spans="20:67" x14ac:dyDescent="0.3">
      <c r="T1217" s="49"/>
      <c r="V1217" s="49"/>
      <c r="W1217" s="49"/>
      <c r="X1217" s="49"/>
      <c r="Y1217" s="49"/>
      <c r="AA1217" s="49"/>
      <c r="AB1217" s="49"/>
      <c r="AD1217" s="49"/>
      <c r="AE1217" s="49"/>
      <c r="AF1217" s="49"/>
      <c r="AH1217" s="49"/>
      <c r="AI1217" s="49"/>
      <c r="AK1217" s="49"/>
      <c r="AL1217" s="49"/>
      <c r="AM1217" s="49"/>
      <c r="AN1217" s="49"/>
      <c r="AO1217" s="49"/>
      <c r="AP1217" s="49"/>
      <c r="AQ1217" s="49"/>
      <c r="AR1217" s="49"/>
      <c r="AS1217" s="49"/>
      <c r="AT1217" s="49"/>
      <c r="AU1217" s="49"/>
      <c r="AV1217" s="49"/>
      <c r="AW1217" s="49"/>
      <c r="AX1217" s="49"/>
      <c r="AY1217" s="49"/>
      <c r="AZ1217" s="49"/>
      <c r="BA1217" s="49"/>
      <c r="BB1217" s="49"/>
      <c r="BC1217" s="49"/>
      <c r="BD1217" s="49"/>
      <c r="BE1217" s="49"/>
      <c r="BF1217" s="49"/>
      <c r="BG1217" s="49"/>
      <c r="BH1217" s="49"/>
      <c r="BI1217" s="49"/>
      <c r="BJ1217" s="49"/>
      <c r="BK1217" s="49"/>
      <c r="BL1217" s="49"/>
      <c r="BM1217" s="49"/>
      <c r="BN1217" s="49"/>
      <c r="BO1217" s="49"/>
    </row>
    <row r="1218" spans="20:67" x14ac:dyDescent="0.3">
      <c r="T1218" s="49"/>
      <c r="V1218" s="49"/>
      <c r="W1218" s="49"/>
      <c r="X1218" s="49"/>
      <c r="Y1218" s="49"/>
      <c r="AA1218" s="49"/>
      <c r="AB1218" s="49"/>
      <c r="AD1218" s="49"/>
      <c r="AE1218" s="49"/>
      <c r="AF1218" s="49"/>
      <c r="AH1218" s="49"/>
      <c r="AI1218" s="49"/>
      <c r="AK1218" s="49"/>
      <c r="AL1218" s="49"/>
      <c r="AM1218" s="49"/>
      <c r="AN1218" s="49"/>
      <c r="AO1218" s="49"/>
      <c r="AP1218" s="49"/>
      <c r="AQ1218" s="49"/>
      <c r="AR1218" s="49"/>
      <c r="AS1218" s="49"/>
      <c r="AT1218" s="49"/>
      <c r="AU1218" s="49"/>
      <c r="AV1218" s="49"/>
      <c r="AW1218" s="49"/>
      <c r="AX1218" s="49"/>
      <c r="AY1218" s="49"/>
      <c r="AZ1218" s="49"/>
      <c r="BA1218" s="49"/>
      <c r="BB1218" s="49"/>
      <c r="BC1218" s="49"/>
      <c r="BD1218" s="49"/>
      <c r="BE1218" s="49"/>
      <c r="BF1218" s="49"/>
      <c r="BG1218" s="49"/>
      <c r="BH1218" s="49"/>
      <c r="BI1218" s="49"/>
      <c r="BJ1218" s="49"/>
      <c r="BK1218" s="49"/>
      <c r="BL1218" s="49"/>
      <c r="BM1218" s="49"/>
      <c r="BN1218" s="49"/>
      <c r="BO1218" s="49"/>
    </row>
    <row r="1219" spans="20:67" x14ac:dyDescent="0.3">
      <c r="T1219" s="49"/>
      <c r="V1219" s="49"/>
      <c r="W1219" s="49"/>
      <c r="X1219" s="49"/>
      <c r="Y1219" s="49"/>
      <c r="AA1219" s="49"/>
      <c r="AB1219" s="49"/>
      <c r="AD1219" s="49"/>
      <c r="AE1219" s="49"/>
      <c r="AF1219" s="49"/>
      <c r="AH1219" s="49"/>
      <c r="AI1219" s="49"/>
      <c r="AK1219" s="49"/>
      <c r="AL1219" s="49"/>
      <c r="AM1219" s="49"/>
      <c r="AN1219" s="49"/>
      <c r="AO1219" s="49"/>
      <c r="AP1219" s="49"/>
      <c r="AQ1219" s="49"/>
      <c r="AR1219" s="49"/>
      <c r="AS1219" s="49"/>
      <c r="AT1219" s="49"/>
      <c r="AU1219" s="49"/>
      <c r="AV1219" s="49"/>
      <c r="AW1219" s="49"/>
      <c r="AX1219" s="49"/>
      <c r="AY1219" s="49"/>
      <c r="AZ1219" s="49"/>
      <c r="BA1219" s="49"/>
      <c r="BB1219" s="49"/>
      <c r="BC1219" s="49"/>
      <c r="BD1219" s="49"/>
      <c r="BE1219" s="49"/>
      <c r="BF1219" s="49"/>
      <c r="BG1219" s="49"/>
      <c r="BH1219" s="49"/>
      <c r="BI1219" s="49"/>
      <c r="BJ1219" s="49"/>
      <c r="BK1219" s="49"/>
      <c r="BL1219" s="49"/>
      <c r="BM1219" s="49"/>
      <c r="BN1219" s="49"/>
      <c r="BO1219" s="49"/>
    </row>
    <row r="1220" spans="20:67" x14ac:dyDescent="0.3">
      <c r="T1220" s="49"/>
      <c r="V1220" s="49"/>
      <c r="W1220" s="49"/>
      <c r="X1220" s="49"/>
      <c r="Y1220" s="49"/>
      <c r="AA1220" s="49"/>
      <c r="AB1220" s="49"/>
      <c r="AD1220" s="49"/>
      <c r="AE1220" s="49"/>
      <c r="AF1220" s="49"/>
      <c r="AH1220" s="49"/>
      <c r="AI1220" s="49"/>
      <c r="AK1220" s="49"/>
      <c r="AL1220" s="49"/>
      <c r="AM1220" s="49"/>
      <c r="AN1220" s="49"/>
      <c r="AO1220" s="49"/>
      <c r="AP1220" s="49"/>
      <c r="AQ1220" s="49"/>
      <c r="AR1220" s="49"/>
      <c r="AS1220" s="49"/>
      <c r="AT1220" s="49"/>
      <c r="AU1220" s="49"/>
      <c r="AV1220" s="49"/>
      <c r="AW1220" s="49"/>
      <c r="AX1220" s="49"/>
      <c r="AY1220" s="49"/>
      <c r="AZ1220" s="49"/>
      <c r="BA1220" s="49"/>
      <c r="BB1220" s="49"/>
      <c r="BC1220" s="49"/>
      <c r="BD1220" s="49"/>
      <c r="BE1220" s="49"/>
      <c r="BF1220" s="49"/>
      <c r="BG1220" s="49"/>
      <c r="BH1220" s="49"/>
      <c r="BI1220" s="49"/>
      <c r="BJ1220" s="49"/>
      <c r="BK1220" s="49"/>
      <c r="BL1220" s="49"/>
      <c r="BM1220" s="49"/>
      <c r="BN1220" s="49"/>
      <c r="BO1220" s="49"/>
    </row>
    <row r="1221" spans="20:67" x14ac:dyDescent="0.3">
      <c r="T1221" s="49"/>
      <c r="V1221" s="49"/>
      <c r="W1221" s="49"/>
      <c r="X1221" s="49"/>
      <c r="Y1221" s="49"/>
      <c r="AA1221" s="49"/>
      <c r="AB1221" s="49"/>
      <c r="AD1221" s="49"/>
      <c r="AE1221" s="49"/>
      <c r="AF1221" s="49"/>
      <c r="AH1221" s="49"/>
      <c r="AI1221" s="49"/>
      <c r="AK1221" s="49"/>
      <c r="AL1221" s="49"/>
      <c r="AM1221" s="49"/>
      <c r="AN1221" s="49"/>
      <c r="AO1221" s="49"/>
      <c r="AP1221" s="49"/>
      <c r="AQ1221" s="49"/>
      <c r="AR1221" s="49"/>
      <c r="AS1221" s="49"/>
      <c r="AT1221" s="49"/>
      <c r="AU1221" s="49"/>
      <c r="AV1221" s="49"/>
      <c r="AW1221" s="49"/>
      <c r="AX1221" s="49"/>
      <c r="AY1221" s="49"/>
      <c r="AZ1221" s="49"/>
      <c r="BA1221" s="49"/>
      <c r="BB1221" s="49"/>
      <c r="BC1221" s="49"/>
      <c r="BD1221" s="49"/>
      <c r="BE1221" s="49"/>
      <c r="BF1221" s="49"/>
      <c r="BG1221" s="49"/>
      <c r="BH1221" s="49"/>
      <c r="BI1221" s="49"/>
      <c r="BJ1221" s="49"/>
      <c r="BK1221" s="49"/>
      <c r="BL1221" s="49"/>
      <c r="BM1221" s="49"/>
      <c r="BN1221" s="49"/>
      <c r="BO1221" s="49"/>
    </row>
    <row r="1222" spans="20:67" x14ac:dyDescent="0.3">
      <c r="T1222" s="49"/>
      <c r="V1222" s="49"/>
      <c r="W1222" s="49"/>
      <c r="X1222" s="49"/>
      <c r="Y1222" s="49"/>
      <c r="AA1222" s="49"/>
      <c r="AB1222" s="49"/>
      <c r="AD1222" s="49"/>
      <c r="AE1222" s="49"/>
      <c r="AF1222" s="49"/>
      <c r="AH1222" s="49"/>
      <c r="AI1222" s="49"/>
      <c r="AK1222" s="49"/>
      <c r="AL1222" s="49"/>
      <c r="AM1222" s="49"/>
      <c r="AN1222" s="49"/>
      <c r="AO1222" s="49"/>
      <c r="AP1222" s="49"/>
      <c r="AQ1222" s="49"/>
      <c r="AR1222" s="49"/>
      <c r="AS1222" s="49"/>
      <c r="AT1222" s="49"/>
      <c r="AU1222" s="49"/>
      <c r="AV1222" s="49"/>
      <c r="AW1222" s="49"/>
      <c r="AX1222" s="49"/>
      <c r="AY1222" s="49"/>
      <c r="AZ1222" s="49"/>
      <c r="BA1222" s="49"/>
      <c r="BB1222" s="49"/>
      <c r="BC1222" s="49"/>
      <c r="BD1222" s="49"/>
      <c r="BE1222" s="49"/>
      <c r="BF1222" s="49"/>
      <c r="BG1222" s="49"/>
      <c r="BH1222" s="49"/>
      <c r="BI1222" s="49"/>
      <c r="BJ1222" s="49"/>
      <c r="BK1222" s="49"/>
      <c r="BL1222" s="49"/>
      <c r="BM1222" s="49"/>
      <c r="BN1222" s="49"/>
      <c r="BO1222" s="49"/>
    </row>
    <row r="1223" spans="20:67" x14ac:dyDescent="0.3">
      <c r="T1223" s="49"/>
      <c r="V1223" s="49"/>
      <c r="W1223" s="49"/>
      <c r="X1223" s="49"/>
      <c r="Y1223" s="49"/>
      <c r="AA1223" s="49"/>
      <c r="AB1223" s="49"/>
      <c r="AD1223" s="49"/>
      <c r="AE1223" s="49"/>
      <c r="AF1223" s="49"/>
      <c r="AH1223" s="49"/>
      <c r="AI1223" s="49"/>
      <c r="AK1223" s="49"/>
      <c r="AL1223" s="49"/>
      <c r="AM1223" s="49"/>
      <c r="AN1223" s="49"/>
      <c r="AO1223" s="49"/>
      <c r="AP1223" s="49"/>
      <c r="AQ1223" s="49"/>
      <c r="AR1223" s="49"/>
      <c r="AS1223" s="49"/>
      <c r="AT1223" s="49"/>
      <c r="AU1223" s="49"/>
      <c r="AV1223" s="49"/>
      <c r="AW1223" s="49"/>
      <c r="AX1223" s="49"/>
      <c r="AY1223" s="49"/>
      <c r="AZ1223" s="49"/>
      <c r="BA1223" s="49"/>
      <c r="BB1223" s="49"/>
      <c r="BC1223" s="49"/>
      <c r="BD1223" s="49"/>
      <c r="BE1223" s="49"/>
      <c r="BF1223" s="49"/>
      <c r="BG1223" s="49"/>
      <c r="BH1223" s="49"/>
      <c r="BI1223" s="49"/>
      <c r="BJ1223" s="49"/>
      <c r="BK1223" s="49"/>
      <c r="BL1223" s="49"/>
      <c r="BM1223" s="49"/>
      <c r="BN1223" s="49"/>
      <c r="BO1223" s="49"/>
    </row>
    <row r="1224" spans="20:67" x14ac:dyDescent="0.3">
      <c r="T1224" s="49"/>
      <c r="V1224" s="49"/>
      <c r="W1224" s="49"/>
      <c r="X1224" s="49"/>
      <c r="Y1224" s="49"/>
      <c r="AA1224" s="49"/>
      <c r="AB1224" s="49"/>
      <c r="AD1224" s="49"/>
      <c r="AE1224" s="49"/>
      <c r="AF1224" s="49"/>
      <c r="AH1224" s="49"/>
      <c r="AI1224" s="49"/>
      <c r="AK1224" s="49"/>
      <c r="AL1224" s="49"/>
      <c r="AM1224" s="49"/>
      <c r="AN1224" s="49"/>
      <c r="AO1224" s="49"/>
      <c r="AP1224" s="49"/>
      <c r="AQ1224" s="49"/>
      <c r="AR1224" s="49"/>
      <c r="AS1224" s="49"/>
      <c r="AT1224" s="49"/>
      <c r="AU1224" s="49"/>
      <c r="AV1224" s="49"/>
      <c r="AW1224" s="49"/>
      <c r="AX1224" s="49"/>
      <c r="AY1224" s="49"/>
      <c r="AZ1224" s="49"/>
      <c r="BA1224" s="49"/>
      <c r="BB1224" s="49"/>
      <c r="BC1224" s="49"/>
      <c r="BD1224" s="49"/>
      <c r="BE1224" s="49"/>
      <c r="BF1224" s="49"/>
      <c r="BG1224" s="49"/>
      <c r="BH1224" s="49"/>
      <c r="BI1224" s="49"/>
      <c r="BJ1224" s="49"/>
      <c r="BK1224" s="49"/>
      <c r="BL1224" s="49"/>
      <c r="BM1224" s="49"/>
      <c r="BN1224" s="49"/>
      <c r="BO1224" s="49"/>
    </row>
    <row r="1225" spans="20:67" x14ac:dyDescent="0.3">
      <c r="T1225" s="49"/>
      <c r="V1225" s="49"/>
      <c r="W1225" s="49"/>
      <c r="X1225" s="49"/>
      <c r="Y1225" s="49"/>
      <c r="AA1225" s="49"/>
      <c r="AB1225" s="49"/>
      <c r="AD1225" s="49"/>
      <c r="AE1225" s="49"/>
      <c r="AF1225" s="49"/>
      <c r="AH1225" s="49"/>
      <c r="AI1225" s="49"/>
      <c r="AK1225" s="49"/>
      <c r="AL1225" s="49"/>
      <c r="AM1225" s="49"/>
      <c r="AN1225" s="49"/>
      <c r="AO1225" s="49"/>
      <c r="AP1225" s="49"/>
      <c r="AQ1225" s="49"/>
      <c r="AR1225" s="49"/>
      <c r="AS1225" s="49"/>
      <c r="AT1225" s="49"/>
      <c r="AU1225" s="49"/>
      <c r="AV1225" s="49"/>
      <c r="AW1225" s="49"/>
      <c r="AX1225" s="49"/>
      <c r="AY1225" s="49"/>
      <c r="AZ1225" s="49"/>
      <c r="BA1225" s="49"/>
      <c r="BB1225" s="49"/>
      <c r="BC1225" s="49"/>
      <c r="BD1225" s="49"/>
      <c r="BE1225" s="49"/>
      <c r="BF1225" s="49"/>
      <c r="BG1225" s="49"/>
      <c r="BH1225" s="49"/>
      <c r="BI1225" s="49"/>
      <c r="BJ1225" s="49"/>
      <c r="BK1225" s="49"/>
      <c r="BL1225" s="49"/>
      <c r="BM1225" s="49"/>
      <c r="BN1225" s="49"/>
      <c r="BO1225" s="49"/>
    </row>
    <row r="1226" spans="20:67" x14ac:dyDescent="0.3">
      <c r="T1226" s="49"/>
      <c r="V1226" s="49"/>
      <c r="W1226" s="49"/>
      <c r="X1226" s="49"/>
      <c r="Y1226" s="49"/>
      <c r="AA1226" s="49"/>
      <c r="AB1226" s="49"/>
      <c r="AD1226" s="49"/>
      <c r="AE1226" s="49"/>
      <c r="AF1226" s="49"/>
      <c r="AH1226" s="49"/>
      <c r="AI1226" s="49"/>
      <c r="AK1226" s="49"/>
      <c r="AL1226" s="49"/>
      <c r="AM1226" s="49"/>
      <c r="AN1226" s="49"/>
      <c r="AO1226" s="49"/>
      <c r="AP1226" s="49"/>
      <c r="AQ1226" s="49"/>
      <c r="AR1226" s="49"/>
      <c r="AS1226" s="49"/>
      <c r="AT1226" s="49"/>
      <c r="AU1226" s="49"/>
      <c r="AV1226" s="49"/>
      <c r="AW1226" s="49"/>
      <c r="AX1226" s="49"/>
      <c r="AY1226" s="49"/>
      <c r="AZ1226" s="49"/>
      <c r="BA1226" s="49"/>
      <c r="BB1226" s="49"/>
      <c r="BC1226" s="49"/>
      <c r="BD1226" s="49"/>
      <c r="BE1226" s="49"/>
      <c r="BF1226" s="49"/>
      <c r="BG1226" s="49"/>
      <c r="BH1226" s="49"/>
      <c r="BI1226" s="49"/>
      <c r="BJ1226" s="49"/>
      <c r="BK1226" s="49"/>
      <c r="BL1226" s="49"/>
      <c r="BM1226" s="49"/>
      <c r="BN1226" s="49"/>
      <c r="BO1226" s="49"/>
    </row>
    <row r="1227" spans="20:67" x14ac:dyDescent="0.3">
      <c r="T1227" s="49"/>
      <c r="V1227" s="49"/>
      <c r="W1227" s="49"/>
      <c r="X1227" s="49"/>
      <c r="Y1227" s="49"/>
      <c r="AA1227" s="49"/>
      <c r="AB1227" s="49"/>
      <c r="AD1227" s="49"/>
      <c r="AE1227" s="49"/>
      <c r="AF1227" s="49"/>
      <c r="AH1227" s="49"/>
      <c r="AI1227" s="49"/>
      <c r="AK1227" s="49"/>
      <c r="AL1227" s="49"/>
      <c r="AM1227" s="49"/>
      <c r="AN1227" s="49"/>
      <c r="AO1227" s="49"/>
      <c r="AP1227" s="49"/>
      <c r="AQ1227" s="49"/>
      <c r="AR1227" s="49"/>
      <c r="AS1227" s="49"/>
      <c r="AT1227" s="49"/>
      <c r="AU1227" s="49"/>
      <c r="AV1227" s="49"/>
      <c r="AW1227" s="49"/>
      <c r="AX1227" s="49"/>
      <c r="AY1227" s="49"/>
      <c r="AZ1227" s="49"/>
      <c r="BA1227" s="49"/>
      <c r="BB1227" s="49"/>
      <c r="BC1227" s="49"/>
      <c r="BD1227" s="49"/>
      <c r="BE1227" s="49"/>
      <c r="BF1227" s="49"/>
      <c r="BG1227" s="49"/>
      <c r="BH1227" s="49"/>
      <c r="BI1227" s="49"/>
      <c r="BJ1227" s="49"/>
      <c r="BK1227" s="49"/>
      <c r="BL1227" s="49"/>
      <c r="BM1227" s="49"/>
      <c r="BN1227" s="49"/>
      <c r="BO1227" s="49"/>
    </row>
    <row r="1228" spans="20:67" x14ac:dyDescent="0.3">
      <c r="T1228" s="49"/>
      <c r="V1228" s="49"/>
      <c r="W1228" s="49"/>
      <c r="X1228" s="49"/>
      <c r="Y1228" s="49"/>
      <c r="AA1228" s="49"/>
      <c r="AB1228" s="49"/>
      <c r="AD1228" s="49"/>
      <c r="AE1228" s="49"/>
      <c r="AF1228" s="49"/>
      <c r="AH1228" s="49"/>
      <c r="AI1228" s="49"/>
      <c r="AK1228" s="49"/>
      <c r="AL1228" s="49"/>
      <c r="AM1228" s="49"/>
      <c r="AN1228" s="49"/>
      <c r="AO1228" s="49"/>
      <c r="AP1228" s="49"/>
      <c r="AQ1228" s="49"/>
      <c r="AR1228" s="49"/>
      <c r="AS1228" s="49"/>
      <c r="AT1228" s="49"/>
      <c r="AU1228" s="49"/>
      <c r="AV1228" s="49"/>
      <c r="AW1228" s="49"/>
      <c r="AX1228" s="49"/>
      <c r="AY1228" s="49"/>
      <c r="AZ1228" s="49"/>
      <c r="BA1228" s="49"/>
      <c r="BB1228" s="49"/>
      <c r="BC1228" s="49"/>
      <c r="BD1228" s="49"/>
      <c r="BE1228" s="49"/>
      <c r="BF1228" s="49"/>
      <c r="BG1228" s="49"/>
      <c r="BH1228" s="49"/>
      <c r="BI1228" s="49"/>
      <c r="BJ1228" s="49"/>
      <c r="BK1228" s="49"/>
      <c r="BL1228" s="49"/>
      <c r="BM1228" s="49"/>
      <c r="BN1228" s="49"/>
      <c r="BO1228" s="49"/>
    </row>
    <row r="1229" spans="20:67" x14ac:dyDescent="0.3">
      <c r="T1229" s="49"/>
      <c r="V1229" s="49"/>
      <c r="W1229" s="49"/>
      <c r="X1229" s="49"/>
      <c r="Y1229" s="49"/>
      <c r="AA1229" s="49"/>
      <c r="AB1229" s="49"/>
      <c r="AD1229" s="49"/>
      <c r="AE1229" s="49"/>
      <c r="AF1229" s="49"/>
      <c r="AH1229" s="49"/>
      <c r="AI1229" s="49"/>
      <c r="AK1229" s="49"/>
      <c r="AL1229" s="49"/>
      <c r="AM1229" s="49"/>
      <c r="AN1229" s="49"/>
      <c r="AO1229" s="49"/>
      <c r="AP1229" s="49"/>
      <c r="AQ1229" s="49"/>
      <c r="AR1229" s="49"/>
      <c r="AS1229" s="49"/>
      <c r="AT1229" s="49"/>
      <c r="AU1229" s="49"/>
      <c r="AV1229" s="49"/>
      <c r="AW1229" s="49"/>
      <c r="AX1229" s="49"/>
      <c r="AY1229" s="49"/>
      <c r="AZ1229" s="49"/>
      <c r="BA1229" s="49"/>
      <c r="BB1229" s="49"/>
      <c r="BC1229" s="49"/>
      <c r="BD1229" s="49"/>
      <c r="BE1229" s="49"/>
      <c r="BF1229" s="49"/>
      <c r="BG1229" s="49"/>
      <c r="BH1229" s="49"/>
      <c r="BI1229" s="49"/>
      <c r="BJ1229" s="49"/>
      <c r="BK1229" s="49"/>
      <c r="BL1229" s="49"/>
      <c r="BM1229" s="49"/>
      <c r="BN1229" s="49"/>
      <c r="BO1229" s="49"/>
    </row>
    <row r="1230" spans="20:67" x14ac:dyDescent="0.3">
      <c r="T1230" s="49"/>
      <c r="V1230" s="49"/>
      <c r="W1230" s="49"/>
      <c r="X1230" s="49"/>
      <c r="Y1230" s="49"/>
      <c r="AA1230" s="49"/>
      <c r="AB1230" s="49"/>
      <c r="AD1230" s="49"/>
      <c r="AE1230" s="49"/>
      <c r="AF1230" s="49"/>
      <c r="AH1230" s="49"/>
      <c r="AI1230" s="49"/>
      <c r="AK1230" s="49"/>
      <c r="AL1230" s="49"/>
      <c r="AM1230" s="49"/>
      <c r="AN1230" s="49"/>
      <c r="AO1230" s="49"/>
      <c r="AP1230" s="49"/>
      <c r="AQ1230" s="49"/>
      <c r="AR1230" s="49"/>
      <c r="AS1230" s="49"/>
      <c r="AT1230" s="49"/>
      <c r="AU1230" s="49"/>
      <c r="AV1230" s="49"/>
      <c r="AW1230" s="49"/>
      <c r="AX1230" s="49"/>
      <c r="AY1230" s="49"/>
      <c r="AZ1230" s="49"/>
      <c r="BA1230" s="49"/>
      <c r="BB1230" s="49"/>
      <c r="BC1230" s="49"/>
      <c r="BD1230" s="49"/>
      <c r="BE1230" s="49"/>
      <c r="BF1230" s="49"/>
      <c r="BG1230" s="49"/>
      <c r="BH1230" s="49"/>
      <c r="BI1230" s="49"/>
      <c r="BJ1230" s="49"/>
      <c r="BK1230" s="49"/>
      <c r="BL1230" s="49"/>
      <c r="BM1230" s="49"/>
      <c r="BN1230" s="49"/>
      <c r="BO1230" s="49"/>
    </row>
    <row r="1231" spans="20:67" x14ac:dyDescent="0.3">
      <c r="T1231" s="49"/>
      <c r="V1231" s="49"/>
      <c r="W1231" s="49"/>
      <c r="X1231" s="49"/>
      <c r="Y1231" s="49"/>
      <c r="AA1231" s="49"/>
      <c r="AB1231" s="49"/>
      <c r="AD1231" s="49"/>
      <c r="AE1231" s="49"/>
      <c r="AF1231" s="49"/>
      <c r="AH1231" s="49"/>
      <c r="AI1231" s="49"/>
      <c r="AK1231" s="49"/>
      <c r="AL1231" s="49"/>
      <c r="AM1231" s="49"/>
      <c r="AN1231" s="49"/>
      <c r="AO1231" s="49"/>
      <c r="AP1231" s="49"/>
      <c r="AQ1231" s="49"/>
      <c r="AR1231" s="49"/>
      <c r="AS1231" s="49"/>
      <c r="AT1231" s="49"/>
      <c r="AU1231" s="49"/>
      <c r="AV1231" s="49"/>
      <c r="AW1231" s="49"/>
      <c r="AX1231" s="49"/>
      <c r="AY1231" s="49"/>
      <c r="AZ1231" s="49"/>
      <c r="BA1231" s="49"/>
      <c r="BB1231" s="49"/>
      <c r="BC1231" s="49"/>
      <c r="BD1231" s="49"/>
      <c r="BE1231" s="49"/>
      <c r="BF1231" s="49"/>
      <c r="BG1231" s="49"/>
      <c r="BH1231" s="49"/>
      <c r="BI1231" s="49"/>
      <c r="BJ1231" s="49"/>
      <c r="BK1231" s="49"/>
      <c r="BL1231" s="49"/>
      <c r="BM1231" s="49"/>
      <c r="BN1231" s="49"/>
      <c r="BO1231" s="49"/>
    </row>
    <row r="1232" spans="20:67" x14ac:dyDescent="0.3">
      <c r="T1232" s="49"/>
      <c r="V1232" s="49"/>
      <c r="W1232" s="49"/>
      <c r="X1232" s="49"/>
      <c r="Y1232" s="49"/>
      <c r="AA1232" s="49"/>
      <c r="AB1232" s="49"/>
      <c r="AD1232" s="49"/>
      <c r="AE1232" s="49"/>
      <c r="AF1232" s="49"/>
      <c r="AH1232" s="49"/>
      <c r="AI1232" s="49"/>
      <c r="AK1232" s="49"/>
      <c r="AL1232" s="49"/>
      <c r="AM1232" s="49"/>
      <c r="AN1232" s="49"/>
      <c r="AO1232" s="49"/>
      <c r="AP1232" s="49"/>
      <c r="AQ1232" s="49"/>
      <c r="AR1232" s="49"/>
      <c r="AS1232" s="49"/>
      <c r="AT1232" s="49"/>
      <c r="AU1232" s="49"/>
      <c r="AV1232" s="49"/>
      <c r="AW1232" s="49"/>
      <c r="AX1232" s="49"/>
      <c r="AY1232" s="49"/>
      <c r="AZ1232" s="49"/>
      <c r="BA1232" s="49"/>
      <c r="BB1232" s="49"/>
      <c r="BC1232" s="49"/>
      <c r="BD1232" s="49"/>
      <c r="BE1232" s="49"/>
      <c r="BF1232" s="49"/>
      <c r="BG1232" s="49"/>
      <c r="BH1232" s="49"/>
      <c r="BI1232" s="49"/>
      <c r="BJ1232" s="49"/>
      <c r="BK1232" s="49"/>
      <c r="BL1232" s="49"/>
      <c r="BM1232" s="49"/>
      <c r="BN1232" s="49"/>
      <c r="BO1232" s="49"/>
    </row>
    <row r="1233" spans="20:67" x14ac:dyDescent="0.3">
      <c r="T1233" s="49"/>
      <c r="V1233" s="49"/>
      <c r="W1233" s="49"/>
      <c r="X1233" s="49"/>
      <c r="Y1233" s="49"/>
      <c r="AA1233" s="49"/>
      <c r="AB1233" s="49"/>
      <c r="AD1233" s="49"/>
      <c r="AE1233" s="49"/>
      <c r="AF1233" s="49"/>
      <c r="AH1233" s="49"/>
      <c r="AI1233" s="49"/>
      <c r="AK1233" s="49"/>
      <c r="AL1233" s="49"/>
      <c r="AM1233" s="49"/>
      <c r="AN1233" s="49"/>
      <c r="AO1233" s="49"/>
      <c r="AP1233" s="49"/>
      <c r="AQ1233" s="49"/>
      <c r="AR1233" s="49"/>
      <c r="AS1233" s="49"/>
      <c r="AT1233" s="49"/>
      <c r="AU1233" s="49"/>
      <c r="AV1233" s="49"/>
      <c r="AW1233" s="49"/>
      <c r="AX1233" s="49"/>
      <c r="AY1233" s="49"/>
      <c r="AZ1233" s="49"/>
      <c r="BA1233" s="49"/>
      <c r="BB1233" s="49"/>
      <c r="BC1233" s="49"/>
      <c r="BD1233" s="49"/>
      <c r="BE1233" s="49"/>
      <c r="BF1233" s="49"/>
      <c r="BG1233" s="49"/>
      <c r="BH1233" s="49"/>
      <c r="BI1233" s="49"/>
      <c r="BJ1233" s="49"/>
      <c r="BK1233" s="49"/>
      <c r="BL1233" s="49"/>
      <c r="BM1233" s="49"/>
      <c r="BN1233" s="49"/>
      <c r="BO1233" s="49"/>
    </row>
    <row r="1234" spans="20:67" x14ac:dyDescent="0.3">
      <c r="T1234" s="49"/>
      <c r="V1234" s="49"/>
      <c r="W1234" s="49"/>
      <c r="X1234" s="49"/>
      <c r="Y1234" s="49"/>
      <c r="AA1234" s="49"/>
      <c r="AB1234" s="49"/>
      <c r="AD1234" s="49"/>
      <c r="AE1234" s="49"/>
      <c r="AF1234" s="49"/>
      <c r="AH1234" s="49"/>
      <c r="AI1234" s="49"/>
      <c r="AK1234" s="49"/>
      <c r="AL1234" s="49"/>
      <c r="AM1234" s="49"/>
      <c r="AN1234" s="49"/>
      <c r="AO1234" s="49"/>
      <c r="AP1234" s="49"/>
      <c r="AQ1234" s="49"/>
      <c r="AR1234" s="49"/>
      <c r="AS1234" s="49"/>
      <c r="AT1234" s="49"/>
      <c r="AU1234" s="49"/>
      <c r="AV1234" s="49"/>
      <c r="AW1234" s="49"/>
      <c r="AX1234" s="49"/>
      <c r="AY1234" s="49"/>
      <c r="AZ1234" s="49"/>
      <c r="BA1234" s="49"/>
      <c r="BB1234" s="49"/>
      <c r="BC1234" s="49"/>
      <c r="BD1234" s="49"/>
      <c r="BE1234" s="49"/>
      <c r="BF1234" s="49"/>
      <c r="BG1234" s="49"/>
      <c r="BH1234" s="49"/>
      <c r="BI1234" s="49"/>
      <c r="BJ1234" s="49"/>
      <c r="BK1234" s="49"/>
      <c r="BL1234" s="49"/>
      <c r="BM1234" s="49"/>
      <c r="BN1234" s="49"/>
      <c r="BO1234" s="49"/>
    </row>
    <row r="1235" spans="20:67" x14ac:dyDescent="0.3">
      <c r="T1235" s="49"/>
      <c r="V1235" s="49"/>
      <c r="W1235" s="49"/>
      <c r="X1235" s="49"/>
      <c r="Y1235" s="49"/>
      <c r="AA1235" s="49"/>
      <c r="AB1235" s="49"/>
      <c r="AD1235" s="49"/>
      <c r="AE1235" s="49"/>
      <c r="AF1235" s="49"/>
      <c r="AH1235" s="49"/>
      <c r="AI1235" s="49"/>
      <c r="AK1235" s="49"/>
      <c r="AL1235" s="49"/>
      <c r="AM1235" s="49"/>
      <c r="AN1235" s="49"/>
      <c r="AO1235" s="49"/>
      <c r="AP1235" s="49"/>
      <c r="AQ1235" s="49"/>
      <c r="AR1235" s="49"/>
      <c r="AS1235" s="49"/>
      <c r="AT1235" s="49"/>
      <c r="AU1235" s="49"/>
      <c r="AV1235" s="49"/>
      <c r="AW1235" s="49"/>
      <c r="AX1235" s="49"/>
      <c r="AY1235" s="49"/>
      <c r="AZ1235" s="49"/>
      <c r="BA1235" s="49"/>
      <c r="BB1235" s="49"/>
      <c r="BC1235" s="49"/>
      <c r="BD1235" s="49"/>
      <c r="BE1235" s="49"/>
      <c r="BF1235" s="49"/>
      <c r="BG1235" s="49"/>
      <c r="BH1235" s="49"/>
      <c r="BI1235" s="49"/>
      <c r="BJ1235" s="49"/>
      <c r="BK1235" s="49"/>
      <c r="BL1235" s="49"/>
      <c r="BM1235" s="49"/>
      <c r="BN1235" s="49"/>
      <c r="BO1235" s="49"/>
    </row>
    <row r="1236" spans="20:67" x14ac:dyDescent="0.3">
      <c r="T1236" s="49"/>
      <c r="V1236" s="49"/>
      <c r="W1236" s="49"/>
      <c r="X1236" s="49"/>
      <c r="Y1236" s="49"/>
      <c r="AA1236" s="49"/>
      <c r="AB1236" s="49"/>
      <c r="AD1236" s="49"/>
      <c r="AE1236" s="49"/>
      <c r="AF1236" s="49"/>
      <c r="AH1236" s="49"/>
      <c r="AI1236" s="49"/>
      <c r="AK1236" s="49"/>
      <c r="AL1236" s="49"/>
      <c r="AM1236" s="49"/>
      <c r="AN1236" s="49"/>
      <c r="AO1236" s="49"/>
      <c r="AP1236" s="49"/>
      <c r="AQ1236" s="49"/>
      <c r="AR1236" s="49"/>
      <c r="AS1236" s="49"/>
      <c r="AT1236" s="49"/>
      <c r="AU1236" s="49"/>
      <c r="AV1236" s="49"/>
      <c r="AW1236" s="49"/>
      <c r="AX1236" s="49"/>
      <c r="AY1236" s="49"/>
      <c r="AZ1236" s="49"/>
      <c r="BA1236" s="49"/>
      <c r="BB1236" s="49"/>
      <c r="BC1236" s="49"/>
      <c r="BD1236" s="49"/>
      <c r="BE1236" s="49"/>
      <c r="BF1236" s="49"/>
      <c r="BG1236" s="49"/>
      <c r="BH1236" s="49"/>
      <c r="BI1236" s="49"/>
      <c r="BJ1236" s="49"/>
      <c r="BK1236" s="49"/>
      <c r="BL1236" s="49"/>
      <c r="BM1236" s="49"/>
      <c r="BN1236" s="49"/>
      <c r="BO1236" s="49"/>
    </row>
    <row r="1237" spans="20:67" x14ac:dyDescent="0.3">
      <c r="T1237" s="49"/>
      <c r="V1237" s="49"/>
      <c r="W1237" s="49"/>
      <c r="X1237" s="49"/>
      <c r="Y1237" s="49"/>
      <c r="AA1237" s="49"/>
      <c r="AB1237" s="49"/>
      <c r="AD1237" s="49"/>
      <c r="AE1237" s="49"/>
      <c r="AF1237" s="49"/>
      <c r="AH1237" s="49"/>
      <c r="AI1237" s="49"/>
      <c r="AK1237" s="49"/>
      <c r="AL1237" s="49"/>
      <c r="AM1237" s="49"/>
      <c r="AN1237" s="49"/>
      <c r="AO1237" s="49"/>
      <c r="AP1237" s="49"/>
      <c r="AQ1237" s="49"/>
      <c r="AR1237" s="49"/>
      <c r="AS1237" s="49"/>
      <c r="AT1237" s="49"/>
      <c r="AU1237" s="49"/>
      <c r="AV1237" s="49"/>
      <c r="AW1237" s="49"/>
      <c r="AX1237" s="49"/>
      <c r="AY1237" s="49"/>
      <c r="AZ1237" s="49"/>
      <c r="BA1237" s="49"/>
      <c r="BB1237" s="49"/>
      <c r="BC1237" s="49"/>
      <c r="BD1237" s="49"/>
      <c r="BE1237" s="49"/>
      <c r="BF1237" s="49"/>
      <c r="BG1237" s="49"/>
      <c r="BH1237" s="49"/>
      <c r="BI1237" s="49"/>
      <c r="BJ1237" s="49"/>
      <c r="BK1237" s="49"/>
      <c r="BL1237" s="49"/>
      <c r="BM1237" s="49"/>
      <c r="BN1237" s="49"/>
      <c r="BO1237" s="49"/>
    </row>
    <row r="1238" spans="20:67" x14ac:dyDescent="0.3">
      <c r="T1238" s="49"/>
      <c r="V1238" s="49"/>
      <c r="W1238" s="49"/>
      <c r="X1238" s="49"/>
      <c r="Y1238" s="49"/>
      <c r="AA1238" s="49"/>
      <c r="AB1238" s="49"/>
      <c r="AD1238" s="49"/>
      <c r="AE1238" s="49"/>
      <c r="AF1238" s="49"/>
      <c r="AH1238" s="49"/>
      <c r="AI1238" s="49"/>
      <c r="AK1238" s="49"/>
      <c r="AL1238" s="49"/>
      <c r="AM1238" s="49"/>
      <c r="AN1238" s="49"/>
      <c r="AO1238" s="49"/>
      <c r="AP1238" s="49"/>
      <c r="AQ1238" s="49"/>
      <c r="AR1238" s="49"/>
      <c r="AS1238" s="49"/>
      <c r="AT1238" s="49"/>
      <c r="AU1238" s="49"/>
      <c r="AV1238" s="49"/>
      <c r="AW1238" s="49"/>
      <c r="AX1238" s="49"/>
      <c r="AY1238" s="49"/>
      <c r="AZ1238" s="49"/>
      <c r="BA1238" s="49"/>
      <c r="BB1238" s="49"/>
      <c r="BC1238" s="49"/>
      <c r="BD1238" s="49"/>
      <c r="BE1238" s="49"/>
      <c r="BF1238" s="49"/>
      <c r="BG1238" s="49"/>
      <c r="BH1238" s="49"/>
      <c r="BI1238" s="49"/>
      <c r="BJ1238" s="49"/>
      <c r="BK1238" s="49"/>
      <c r="BL1238" s="49"/>
      <c r="BM1238" s="49"/>
      <c r="BN1238" s="49"/>
      <c r="BO1238" s="49"/>
    </row>
    <row r="1239" spans="20:67" x14ac:dyDescent="0.3">
      <c r="T1239" s="49"/>
      <c r="V1239" s="49"/>
      <c r="W1239" s="49"/>
      <c r="X1239" s="49"/>
      <c r="Y1239" s="49"/>
      <c r="AA1239" s="49"/>
      <c r="AB1239" s="49"/>
      <c r="AD1239" s="49"/>
      <c r="AE1239" s="49"/>
      <c r="AF1239" s="49"/>
      <c r="AH1239" s="49"/>
      <c r="AI1239" s="49"/>
      <c r="AK1239" s="49"/>
      <c r="AL1239" s="49"/>
      <c r="AM1239" s="49"/>
      <c r="AN1239" s="49"/>
      <c r="AO1239" s="49"/>
      <c r="AP1239" s="49"/>
      <c r="AQ1239" s="49"/>
      <c r="AR1239" s="49"/>
      <c r="AS1239" s="49"/>
      <c r="AT1239" s="49"/>
      <c r="AU1239" s="49"/>
      <c r="AV1239" s="49"/>
      <c r="AW1239" s="49"/>
      <c r="AX1239" s="49"/>
      <c r="AY1239" s="49"/>
      <c r="AZ1239" s="49"/>
      <c r="BA1239" s="49"/>
      <c r="BB1239" s="49"/>
      <c r="BC1239" s="49"/>
      <c r="BD1239" s="49"/>
      <c r="BE1239" s="49"/>
      <c r="BF1239" s="49"/>
      <c r="BG1239" s="49"/>
      <c r="BH1239" s="49"/>
      <c r="BI1239" s="49"/>
      <c r="BJ1239" s="49"/>
      <c r="BK1239" s="49"/>
      <c r="BL1239" s="49"/>
      <c r="BM1239" s="49"/>
      <c r="BN1239" s="49"/>
      <c r="BO1239" s="49"/>
    </row>
    <row r="1240" spans="20:67" x14ac:dyDescent="0.3">
      <c r="T1240" s="49"/>
      <c r="V1240" s="49"/>
      <c r="W1240" s="49"/>
      <c r="X1240" s="49"/>
      <c r="Y1240" s="49"/>
      <c r="AA1240" s="49"/>
      <c r="AB1240" s="49"/>
      <c r="AD1240" s="49"/>
      <c r="AE1240" s="49"/>
      <c r="AF1240" s="49"/>
      <c r="AH1240" s="49"/>
      <c r="AI1240" s="49"/>
      <c r="AK1240" s="49"/>
      <c r="AL1240" s="49"/>
      <c r="AM1240" s="49"/>
      <c r="AN1240" s="49"/>
      <c r="AO1240" s="49"/>
      <c r="AP1240" s="49"/>
      <c r="AQ1240" s="49"/>
      <c r="AR1240" s="49"/>
      <c r="AS1240" s="49"/>
      <c r="AT1240" s="49"/>
      <c r="AU1240" s="49"/>
      <c r="AV1240" s="49"/>
      <c r="AW1240" s="49"/>
      <c r="AX1240" s="49"/>
      <c r="AY1240" s="49"/>
      <c r="AZ1240" s="49"/>
      <c r="BA1240" s="49"/>
      <c r="BB1240" s="49"/>
      <c r="BC1240" s="49"/>
      <c r="BD1240" s="49"/>
      <c r="BE1240" s="49"/>
      <c r="BF1240" s="49"/>
      <c r="BG1240" s="49"/>
      <c r="BH1240" s="49"/>
      <c r="BI1240" s="49"/>
      <c r="BJ1240" s="49"/>
      <c r="BK1240" s="49"/>
      <c r="BL1240" s="49"/>
      <c r="BM1240" s="49"/>
      <c r="BN1240" s="49"/>
      <c r="BO1240" s="49"/>
    </row>
    <row r="1241" spans="20:67" x14ac:dyDescent="0.3">
      <c r="T1241" s="49"/>
      <c r="V1241" s="49"/>
      <c r="W1241" s="49"/>
      <c r="X1241" s="49"/>
      <c r="Y1241" s="49"/>
      <c r="AA1241" s="49"/>
      <c r="AB1241" s="49"/>
      <c r="AD1241" s="49"/>
      <c r="AE1241" s="49"/>
      <c r="AF1241" s="49"/>
      <c r="AH1241" s="49"/>
      <c r="AI1241" s="49"/>
      <c r="AK1241" s="49"/>
      <c r="AL1241" s="49"/>
      <c r="AM1241" s="49"/>
      <c r="AN1241" s="49"/>
      <c r="AO1241" s="49"/>
      <c r="AP1241" s="49"/>
      <c r="AQ1241" s="49"/>
      <c r="AR1241" s="49"/>
      <c r="AS1241" s="49"/>
      <c r="AT1241" s="49"/>
      <c r="AU1241" s="49"/>
      <c r="AV1241" s="49"/>
      <c r="AW1241" s="49"/>
      <c r="AX1241" s="49"/>
      <c r="AY1241" s="49"/>
      <c r="AZ1241" s="49"/>
      <c r="BA1241" s="49"/>
      <c r="BB1241" s="49"/>
      <c r="BC1241" s="49"/>
      <c r="BD1241" s="49"/>
      <c r="BE1241" s="49"/>
      <c r="BF1241" s="49"/>
      <c r="BG1241" s="49"/>
      <c r="BH1241" s="49"/>
      <c r="BI1241" s="49"/>
      <c r="BJ1241" s="49"/>
      <c r="BK1241" s="49"/>
      <c r="BL1241" s="49"/>
      <c r="BM1241" s="49"/>
      <c r="BN1241" s="49"/>
      <c r="BO1241" s="49"/>
    </row>
    <row r="1242" spans="20:67" x14ac:dyDescent="0.3">
      <c r="T1242" s="49"/>
      <c r="V1242" s="49"/>
      <c r="W1242" s="49"/>
      <c r="X1242" s="49"/>
      <c r="Y1242" s="49"/>
      <c r="AA1242" s="49"/>
      <c r="AB1242" s="49"/>
      <c r="AD1242" s="49"/>
      <c r="AE1242" s="49"/>
      <c r="AF1242" s="49"/>
      <c r="AH1242" s="49"/>
      <c r="AI1242" s="49"/>
      <c r="AK1242" s="49"/>
      <c r="AL1242" s="49"/>
      <c r="AM1242" s="49"/>
      <c r="AN1242" s="49"/>
      <c r="AO1242" s="49"/>
      <c r="AP1242" s="49"/>
      <c r="AQ1242" s="49"/>
      <c r="AR1242" s="49"/>
      <c r="AS1242" s="49"/>
      <c r="AT1242" s="49"/>
      <c r="AU1242" s="49"/>
      <c r="AV1242" s="49"/>
      <c r="AW1242" s="49"/>
      <c r="AX1242" s="49"/>
      <c r="AY1242" s="49"/>
      <c r="AZ1242" s="49"/>
      <c r="BA1242" s="49"/>
      <c r="BB1242" s="49"/>
      <c r="BC1242" s="49"/>
      <c r="BD1242" s="49"/>
      <c r="BE1242" s="49"/>
      <c r="BF1242" s="49"/>
      <c r="BG1242" s="49"/>
      <c r="BH1242" s="49"/>
      <c r="BI1242" s="49"/>
      <c r="BJ1242" s="49"/>
      <c r="BK1242" s="49"/>
      <c r="BL1242" s="49"/>
      <c r="BM1242" s="49"/>
      <c r="BN1242" s="49"/>
      <c r="BO1242" s="49"/>
    </row>
    <row r="1243" spans="20:67" x14ac:dyDescent="0.3">
      <c r="T1243" s="49"/>
      <c r="V1243" s="49"/>
      <c r="W1243" s="49"/>
      <c r="X1243" s="49"/>
      <c r="Y1243" s="49"/>
      <c r="AA1243" s="49"/>
      <c r="AB1243" s="49"/>
      <c r="AD1243" s="49"/>
      <c r="AE1243" s="49"/>
      <c r="AF1243" s="49"/>
      <c r="AH1243" s="49"/>
      <c r="AI1243" s="49"/>
      <c r="AK1243" s="49"/>
      <c r="AL1243" s="49"/>
      <c r="AM1243" s="49"/>
      <c r="AN1243" s="49"/>
      <c r="AO1243" s="49"/>
      <c r="AP1243" s="49"/>
      <c r="AQ1243" s="49"/>
      <c r="AR1243" s="49"/>
      <c r="AS1243" s="49"/>
      <c r="AT1243" s="49"/>
      <c r="AU1243" s="49"/>
      <c r="AV1243" s="49"/>
      <c r="AW1243" s="49"/>
      <c r="AX1243" s="49"/>
      <c r="AY1243" s="49"/>
      <c r="AZ1243" s="49"/>
      <c r="BA1243" s="49"/>
      <c r="BB1243" s="49"/>
      <c r="BC1243" s="49"/>
      <c r="BD1243" s="49"/>
      <c r="BE1243" s="49"/>
      <c r="BF1243" s="49"/>
      <c r="BG1243" s="49"/>
      <c r="BH1243" s="49"/>
      <c r="BI1243" s="49"/>
      <c r="BJ1243" s="49"/>
      <c r="BK1243" s="49"/>
      <c r="BL1243" s="49"/>
      <c r="BM1243" s="49"/>
      <c r="BN1243" s="49"/>
      <c r="BO1243" s="49"/>
    </row>
    <row r="1244" spans="20:67" x14ac:dyDescent="0.3">
      <c r="T1244" s="49"/>
      <c r="V1244" s="49"/>
      <c r="W1244" s="49"/>
      <c r="X1244" s="49"/>
      <c r="Y1244" s="49"/>
      <c r="AA1244" s="49"/>
      <c r="AB1244" s="49"/>
      <c r="AD1244" s="49"/>
      <c r="AE1244" s="49"/>
      <c r="AF1244" s="49"/>
      <c r="AH1244" s="49"/>
      <c r="AI1244" s="49"/>
      <c r="AK1244" s="49"/>
      <c r="AL1244" s="49"/>
      <c r="AM1244" s="49"/>
      <c r="AN1244" s="49"/>
      <c r="AO1244" s="49"/>
      <c r="AP1244" s="49"/>
      <c r="AQ1244" s="49"/>
      <c r="AR1244" s="49"/>
      <c r="AS1244" s="49"/>
      <c r="AT1244" s="49"/>
      <c r="AU1244" s="49"/>
      <c r="AV1244" s="49"/>
      <c r="AW1244" s="49"/>
      <c r="AX1244" s="49"/>
      <c r="AY1244" s="49"/>
      <c r="AZ1244" s="49"/>
      <c r="BA1244" s="49"/>
      <c r="BB1244" s="49"/>
      <c r="BC1244" s="49"/>
      <c r="BD1244" s="49"/>
      <c r="BE1244" s="49"/>
      <c r="BF1244" s="49"/>
      <c r="BG1244" s="49"/>
      <c r="BH1244" s="49"/>
      <c r="BI1244" s="49"/>
      <c r="BJ1244" s="49"/>
      <c r="BK1244" s="49"/>
      <c r="BL1244" s="49"/>
      <c r="BM1244" s="49"/>
      <c r="BN1244" s="49"/>
      <c r="BO1244" s="49"/>
    </row>
    <row r="1245" spans="20:67" x14ac:dyDescent="0.3">
      <c r="T1245" s="49"/>
      <c r="V1245" s="49"/>
      <c r="W1245" s="49"/>
      <c r="X1245" s="49"/>
      <c r="Y1245" s="49"/>
      <c r="AA1245" s="49"/>
      <c r="AB1245" s="49"/>
      <c r="AD1245" s="49"/>
      <c r="AE1245" s="49"/>
      <c r="AF1245" s="49"/>
      <c r="AH1245" s="49"/>
      <c r="AI1245" s="49"/>
      <c r="AK1245" s="49"/>
      <c r="AL1245" s="49"/>
      <c r="AM1245" s="49"/>
      <c r="AN1245" s="49"/>
      <c r="AO1245" s="49"/>
      <c r="AP1245" s="49"/>
      <c r="AQ1245" s="49"/>
      <c r="AR1245" s="49"/>
      <c r="AS1245" s="49"/>
      <c r="AT1245" s="49"/>
      <c r="AU1245" s="49"/>
      <c r="AV1245" s="49"/>
      <c r="AW1245" s="49"/>
      <c r="AX1245" s="49"/>
      <c r="AY1245" s="49"/>
      <c r="AZ1245" s="49"/>
      <c r="BA1245" s="49"/>
      <c r="BB1245" s="49"/>
      <c r="BC1245" s="49"/>
      <c r="BD1245" s="49"/>
      <c r="BE1245" s="49"/>
      <c r="BF1245" s="49"/>
      <c r="BG1245" s="49"/>
      <c r="BH1245" s="49"/>
      <c r="BI1245" s="49"/>
      <c r="BJ1245" s="49"/>
      <c r="BK1245" s="49"/>
      <c r="BL1245" s="49"/>
      <c r="BM1245" s="49"/>
      <c r="BN1245" s="49"/>
      <c r="BO1245" s="49"/>
    </row>
    <row r="1246" spans="20:67" x14ac:dyDescent="0.3">
      <c r="T1246" s="49"/>
      <c r="V1246" s="49"/>
      <c r="W1246" s="49"/>
      <c r="X1246" s="49"/>
      <c r="Y1246" s="49"/>
      <c r="AA1246" s="49"/>
      <c r="AB1246" s="49"/>
      <c r="AD1246" s="49"/>
      <c r="AE1246" s="49"/>
      <c r="AF1246" s="49"/>
      <c r="AH1246" s="49"/>
      <c r="AI1246" s="49"/>
      <c r="AK1246" s="49"/>
      <c r="AL1246" s="49"/>
      <c r="AM1246" s="49"/>
      <c r="AN1246" s="49"/>
      <c r="AO1246" s="49"/>
      <c r="AP1246" s="49"/>
      <c r="AQ1246" s="49"/>
      <c r="AR1246" s="49"/>
      <c r="AS1246" s="49"/>
      <c r="AT1246" s="49"/>
      <c r="AU1246" s="49"/>
      <c r="AV1246" s="49"/>
      <c r="AW1246" s="49"/>
      <c r="AX1246" s="49"/>
      <c r="AY1246" s="49"/>
      <c r="AZ1246" s="49"/>
      <c r="BA1246" s="49"/>
      <c r="BB1246" s="49"/>
      <c r="BC1246" s="49"/>
      <c r="BD1246" s="49"/>
      <c r="BE1246" s="49"/>
      <c r="BF1246" s="49"/>
      <c r="BG1246" s="49"/>
      <c r="BH1246" s="49"/>
      <c r="BI1246" s="49"/>
      <c r="BJ1246" s="49"/>
      <c r="BK1246" s="49"/>
      <c r="BL1246" s="49"/>
      <c r="BM1246" s="49"/>
      <c r="BN1246" s="49"/>
      <c r="BO1246" s="49"/>
    </row>
    <row r="1247" spans="20:67" x14ac:dyDescent="0.3">
      <c r="T1247" s="49"/>
      <c r="V1247" s="49"/>
      <c r="W1247" s="49"/>
      <c r="X1247" s="49"/>
      <c r="Y1247" s="49"/>
      <c r="AA1247" s="49"/>
      <c r="AB1247" s="49"/>
      <c r="AD1247" s="49"/>
      <c r="AE1247" s="49"/>
      <c r="AF1247" s="49"/>
      <c r="AH1247" s="49"/>
      <c r="AI1247" s="49"/>
      <c r="AK1247" s="49"/>
      <c r="AL1247" s="49"/>
      <c r="AM1247" s="49"/>
      <c r="AN1247" s="49"/>
      <c r="AO1247" s="49"/>
      <c r="AP1247" s="49"/>
      <c r="AQ1247" s="49"/>
      <c r="AR1247" s="49"/>
      <c r="AS1247" s="49"/>
      <c r="AT1247" s="49"/>
      <c r="AU1247" s="49"/>
      <c r="AV1247" s="49"/>
      <c r="AW1247" s="49"/>
      <c r="AX1247" s="49"/>
      <c r="AY1247" s="49"/>
      <c r="AZ1247" s="49"/>
      <c r="BA1247" s="49"/>
      <c r="BB1247" s="49"/>
      <c r="BC1247" s="49"/>
      <c r="BD1247" s="49"/>
      <c r="BE1247" s="49"/>
      <c r="BF1247" s="49"/>
      <c r="BG1247" s="49"/>
      <c r="BH1247" s="49"/>
      <c r="BI1247" s="49"/>
      <c r="BJ1247" s="49"/>
      <c r="BK1247" s="49"/>
      <c r="BL1247" s="49"/>
      <c r="BM1247" s="49"/>
      <c r="BN1247" s="49"/>
      <c r="BO1247" s="49"/>
    </row>
    <row r="1248" spans="20:67" x14ac:dyDescent="0.3">
      <c r="T1248" s="49"/>
      <c r="V1248" s="49"/>
      <c r="W1248" s="49"/>
      <c r="X1248" s="49"/>
      <c r="Y1248" s="49"/>
      <c r="AA1248" s="49"/>
      <c r="AB1248" s="49"/>
      <c r="AD1248" s="49"/>
      <c r="AE1248" s="49"/>
      <c r="AF1248" s="49"/>
      <c r="AH1248" s="49"/>
      <c r="AI1248" s="49"/>
      <c r="AK1248" s="49"/>
      <c r="AL1248" s="49"/>
      <c r="AM1248" s="49"/>
      <c r="AN1248" s="49"/>
      <c r="AO1248" s="49"/>
      <c r="AP1248" s="49"/>
      <c r="AQ1248" s="49"/>
      <c r="AR1248" s="49"/>
      <c r="AS1248" s="49"/>
      <c r="AT1248" s="49"/>
      <c r="AU1248" s="49"/>
      <c r="AV1248" s="49"/>
      <c r="AW1248" s="49"/>
      <c r="AX1248" s="49"/>
      <c r="AY1248" s="49"/>
      <c r="AZ1248" s="49"/>
      <c r="BA1248" s="49"/>
      <c r="BB1248" s="49"/>
      <c r="BC1248" s="49"/>
      <c r="BD1248" s="49"/>
      <c r="BE1248" s="49"/>
      <c r="BF1248" s="49"/>
      <c r="BG1248" s="49"/>
      <c r="BH1248" s="49"/>
      <c r="BI1248" s="49"/>
      <c r="BJ1248" s="49"/>
      <c r="BK1248" s="49"/>
      <c r="BL1248" s="49"/>
      <c r="BM1248" s="49"/>
      <c r="BN1248" s="49"/>
      <c r="BO1248" s="49"/>
    </row>
    <row r="1249" spans="20:67" x14ac:dyDescent="0.3">
      <c r="T1249" s="49"/>
      <c r="V1249" s="49"/>
      <c r="W1249" s="49"/>
      <c r="X1249" s="49"/>
      <c r="Y1249" s="49"/>
      <c r="AA1249" s="49"/>
      <c r="AB1249" s="49"/>
      <c r="AD1249" s="49"/>
      <c r="AE1249" s="49"/>
      <c r="AF1249" s="49"/>
      <c r="AH1249" s="49"/>
      <c r="AI1249" s="49"/>
      <c r="AK1249" s="49"/>
      <c r="AL1249" s="49"/>
      <c r="AM1249" s="49"/>
      <c r="AN1249" s="49"/>
      <c r="AO1249" s="49"/>
      <c r="AP1249" s="49"/>
      <c r="AQ1249" s="49"/>
      <c r="AR1249" s="49"/>
      <c r="AS1249" s="49"/>
      <c r="AT1249" s="49"/>
      <c r="AU1249" s="49"/>
      <c r="AV1249" s="49"/>
      <c r="AW1249" s="49"/>
      <c r="AX1249" s="49"/>
      <c r="AY1249" s="49"/>
      <c r="AZ1249" s="49"/>
      <c r="BA1249" s="49"/>
      <c r="BB1249" s="49"/>
      <c r="BC1249" s="49"/>
      <c r="BD1249" s="49"/>
      <c r="BE1249" s="49"/>
      <c r="BF1249" s="49"/>
      <c r="BG1249" s="49"/>
      <c r="BH1249" s="49"/>
      <c r="BI1249" s="49"/>
      <c r="BJ1249" s="49"/>
      <c r="BK1249" s="49"/>
      <c r="BL1249" s="49"/>
      <c r="BM1249" s="49"/>
      <c r="BN1249" s="49"/>
      <c r="BO1249" s="49"/>
    </row>
    <row r="1250" spans="20:67" x14ac:dyDescent="0.3">
      <c r="T1250" s="49"/>
      <c r="V1250" s="49"/>
      <c r="W1250" s="49"/>
      <c r="X1250" s="49"/>
      <c r="Y1250" s="49"/>
      <c r="AA1250" s="49"/>
      <c r="AB1250" s="49"/>
      <c r="AD1250" s="49"/>
      <c r="AE1250" s="49"/>
      <c r="AF1250" s="49"/>
      <c r="AH1250" s="49"/>
      <c r="AI1250" s="49"/>
      <c r="AK1250" s="49"/>
      <c r="AL1250" s="49"/>
      <c r="AM1250" s="49"/>
      <c r="AN1250" s="49"/>
      <c r="AO1250" s="49"/>
      <c r="AP1250" s="49"/>
      <c r="AQ1250" s="49"/>
      <c r="AR1250" s="49"/>
      <c r="AS1250" s="49"/>
      <c r="AT1250" s="49"/>
      <c r="AU1250" s="49"/>
      <c r="AV1250" s="49"/>
      <c r="AW1250" s="49"/>
      <c r="AX1250" s="49"/>
      <c r="AY1250" s="49"/>
      <c r="AZ1250" s="49"/>
      <c r="BA1250" s="49"/>
      <c r="BB1250" s="49"/>
      <c r="BC1250" s="49"/>
      <c r="BD1250" s="49"/>
      <c r="BE1250" s="49"/>
      <c r="BF1250" s="49"/>
      <c r="BG1250" s="49"/>
      <c r="BH1250" s="49"/>
      <c r="BI1250" s="49"/>
      <c r="BJ1250" s="49"/>
      <c r="BK1250" s="49"/>
      <c r="BL1250" s="49"/>
      <c r="BM1250" s="49"/>
      <c r="BN1250" s="49"/>
      <c r="BO1250" s="49"/>
    </row>
    <row r="1251" spans="20:67" x14ac:dyDescent="0.3">
      <c r="T1251" s="49"/>
      <c r="V1251" s="49"/>
      <c r="W1251" s="49"/>
      <c r="X1251" s="49"/>
      <c r="Y1251" s="49"/>
      <c r="AA1251" s="49"/>
      <c r="AB1251" s="49"/>
      <c r="AD1251" s="49"/>
      <c r="AE1251" s="49"/>
      <c r="AF1251" s="49"/>
      <c r="AH1251" s="49"/>
      <c r="AI1251" s="49"/>
      <c r="AK1251" s="49"/>
      <c r="AL1251" s="49"/>
      <c r="AM1251" s="49"/>
      <c r="AN1251" s="49"/>
      <c r="AO1251" s="49"/>
      <c r="AP1251" s="49"/>
      <c r="AQ1251" s="49"/>
      <c r="AR1251" s="49"/>
      <c r="AS1251" s="49"/>
      <c r="AT1251" s="49"/>
      <c r="AU1251" s="49"/>
      <c r="AV1251" s="49"/>
      <c r="AW1251" s="49"/>
      <c r="AX1251" s="49"/>
      <c r="AY1251" s="49"/>
      <c r="AZ1251" s="49"/>
      <c r="BA1251" s="49"/>
      <c r="BB1251" s="49"/>
      <c r="BC1251" s="49"/>
      <c r="BD1251" s="49"/>
      <c r="BE1251" s="49"/>
      <c r="BF1251" s="49"/>
      <c r="BG1251" s="49"/>
      <c r="BH1251" s="49"/>
      <c r="BI1251" s="49"/>
      <c r="BJ1251" s="49"/>
      <c r="BK1251" s="49"/>
      <c r="BL1251" s="49"/>
      <c r="BM1251" s="49"/>
      <c r="BN1251" s="49"/>
      <c r="BO1251" s="49"/>
    </row>
    <row r="1252" spans="20:67" x14ac:dyDescent="0.3">
      <c r="T1252" s="49"/>
      <c r="V1252" s="49"/>
      <c r="W1252" s="49"/>
      <c r="X1252" s="49"/>
      <c r="Y1252" s="49"/>
      <c r="AA1252" s="49"/>
      <c r="AB1252" s="49"/>
      <c r="AD1252" s="49"/>
      <c r="AE1252" s="49"/>
      <c r="AF1252" s="49"/>
      <c r="AH1252" s="49"/>
      <c r="AI1252" s="49"/>
      <c r="AK1252" s="49"/>
      <c r="AL1252" s="49"/>
      <c r="AM1252" s="49"/>
      <c r="AN1252" s="49"/>
      <c r="AO1252" s="49"/>
      <c r="AP1252" s="49"/>
      <c r="AQ1252" s="49"/>
      <c r="AR1252" s="49"/>
      <c r="AS1252" s="49"/>
      <c r="AT1252" s="49"/>
      <c r="AU1252" s="49"/>
      <c r="AV1252" s="49"/>
      <c r="AW1252" s="49"/>
      <c r="AX1252" s="49"/>
      <c r="AY1252" s="49"/>
      <c r="AZ1252" s="49"/>
      <c r="BA1252" s="49"/>
      <c r="BB1252" s="49"/>
      <c r="BC1252" s="49"/>
      <c r="BD1252" s="49"/>
      <c r="BE1252" s="49"/>
      <c r="BF1252" s="49"/>
      <c r="BG1252" s="49"/>
      <c r="BH1252" s="49"/>
      <c r="BI1252" s="49"/>
      <c r="BJ1252" s="49"/>
      <c r="BK1252" s="49"/>
      <c r="BL1252" s="49"/>
      <c r="BM1252" s="49"/>
      <c r="BN1252" s="49"/>
      <c r="BO1252" s="49"/>
    </row>
    <row r="1253" spans="20:67" x14ac:dyDescent="0.3">
      <c r="T1253" s="49"/>
      <c r="V1253" s="49"/>
      <c r="W1253" s="49"/>
      <c r="X1253" s="49"/>
      <c r="Y1253" s="49"/>
      <c r="AA1253" s="49"/>
      <c r="AB1253" s="49"/>
      <c r="AD1253" s="49"/>
      <c r="AE1253" s="49"/>
      <c r="AF1253" s="49"/>
      <c r="AH1253" s="49"/>
      <c r="AI1253" s="49"/>
      <c r="AK1253" s="49"/>
      <c r="AL1253" s="49"/>
      <c r="AM1253" s="49"/>
      <c r="AN1253" s="49"/>
      <c r="AO1253" s="49"/>
      <c r="AP1253" s="49"/>
      <c r="AQ1253" s="49"/>
      <c r="AR1253" s="49"/>
      <c r="AS1253" s="49"/>
      <c r="AT1253" s="49"/>
      <c r="AU1253" s="49"/>
      <c r="AV1253" s="49"/>
      <c r="AW1253" s="49"/>
      <c r="AX1253" s="49"/>
      <c r="AY1253" s="49"/>
      <c r="AZ1253" s="49"/>
      <c r="BA1253" s="49"/>
      <c r="BB1253" s="49"/>
      <c r="BC1253" s="49"/>
      <c r="BD1253" s="49"/>
      <c r="BE1253" s="49"/>
      <c r="BF1253" s="49"/>
      <c r="BG1253" s="49"/>
      <c r="BH1253" s="49"/>
      <c r="BI1253" s="49"/>
      <c r="BJ1253" s="49"/>
      <c r="BK1253" s="49"/>
      <c r="BL1253" s="49"/>
      <c r="BM1253" s="49"/>
      <c r="BN1253" s="49"/>
      <c r="BO1253" s="49"/>
    </row>
    <row r="1254" spans="20:67" x14ac:dyDescent="0.3">
      <c r="T1254" s="49"/>
      <c r="V1254" s="49"/>
      <c r="W1254" s="49"/>
      <c r="X1254" s="49"/>
      <c r="Y1254" s="49"/>
      <c r="AA1254" s="49"/>
      <c r="AB1254" s="49"/>
      <c r="AD1254" s="49"/>
      <c r="AE1254" s="49"/>
      <c r="AF1254" s="49"/>
      <c r="AH1254" s="49"/>
      <c r="AI1254" s="49"/>
      <c r="AK1254" s="49"/>
      <c r="AL1254" s="49"/>
      <c r="AM1254" s="49"/>
      <c r="AN1254" s="49"/>
      <c r="AO1254" s="49"/>
      <c r="AP1254" s="49"/>
      <c r="AQ1254" s="49"/>
      <c r="AR1254" s="49"/>
      <c r="AS1254" s="49"/>
      <c r="AT1254" s="49"/>
      <c r="AU1254" s="49"/>
      <c r="AV1254" s="49"/>
      <c r="AW1254" s="49"/>
      <c r="AX1254" s="49"/>
      <c r="AY1254" s="49"/>
      <c r="AZ1254" s="49"/>
      <c r="BA1254" s="49"/>
      <c r="BB1254" s="49"/>
      <c r="BC1254" s="49"/>
      <c r="BD1254" s="49"/>
      <c r="BE1254" s="49"/>
      <c r="BF1254" s="49"/>
      <c r="BG1254" s="49"/>
      <c r="BH1254" s="49"/>
      <c r="BI1254" s="49"/>
      <c r="BJ1254" s="49"/>
      <c r="BK1254" s="49"/>
      <c r="BL1254" s="49"/>
      <c r="BM1254" s="49"/>
      <c r="BN1254" s="49"/>
      <c r="BO1254" s="49"/>
    </row>
    <row r="1255" spans="20:67" x14ac:dyDescent="0.3">
      <c r="T1255" s="49"/>
      <c r="V1255" s="49"/>
      <c r="W1255" s="49"/>
      <c r="X1255" s="49"/>
      <c r="Y1255" s="49"/>
      <c r="AA1255" s="49"/>
      <c r="AB1255" s="49"/>
      <c r="AD1255" s="49"/>
      <c r="AE1255" s="49"/>
      <c r="AF1255" s="49"/>
      <c r="AH1255" s="49"/>
      <c r="AI1255" s="49"/>
      <c r="AK1255" s="49"/>
      <c r="AL1255" s="49"/>
      <c r="AM1255" s="49"/>
      <c r="AN1255" s="49"/>
      <c r="AO1255" s="49"/>
      <c r="AP1255" s="49"/>
      <c r="AQ1255" s="49"/>
      <c r="AR1255" s="49"/>
      <c r="AS1255" s="49"/>
      <c r="AT1255" s="49"/>
      <c r="AU1255" s="49"/>
      <c r="AV1255" s="49"/>
      <c r="AW1255" s="49"/>
      <c r="AX1255" s="49"/>
      <c r="AY1255" s="49"/>
      <c r="AZ1255" s="49"/>
      <c r="BA1255" s="49"/>
      <c r="BB1255" s="49"/>
      <c r="BC1255" s="49"/>
      <c r="BD1255" s="49"/>
      <c r="BE1255" s="49"/>
      <c r="BF1255" s="49"/>
      <c r="BG1255" s="49"/>
      <c r="BH1255" s="49"/>
      <c r="BI1255" s="49"/>
      <c r="BJ1255" s="49"/>
      <c r="BK1255" s="49"/>
      <c r="BL1255" s="49"/>
      <c r="BM1255" s="49"/>
      <c r="BN1255" s="49"/>
      <c r="BO1255" s="49"/>
    </row>
    <row r="1256" spans="20:67" x14ac:dyDescent="0.3">
      <c r="T1256" s="49"/>
      <c r="V1256" s="49"/>
      <c r="W1256" s="49"/>
      <c r="X1256" s="49"/>
      <c r="Y1256" s="49"/>
      <c r="AA1256" s="49"/>
      <c r="AB1256" s="49"/>
      <c r="AD1256" s="49"/>
      <c r="AE1256" s="49"/>
      <c r="AF1256" s="49"/>
      <c r="AH1256" s="49"/>
      <c r="AI1256" s="49"/>
      <c r="AK1256" s="49"/>
      <c r="AL1256" s="49"/>
      <c r="AM1256" s="49"/>
      <c r="AN1256" s="49"/>
      <c r="AO1256" s="49"/>
      <c r="AP1256" s="49"/>
      <c r="AQ1256" s="49"/>
      <c r="AR1256" s="49"/>
      <c r="AS1256" s="49"/>
      <c r="AT1256" s="49"/>
      <c r="AU1256" s="49"/>
      <c r="AV1256" s="49"/>
      <c r="AW1256" s="49"/>
      <c r="AX1256" s="49"/>
      <c r="AY1256" s="49"/>
      <c r="AZ1256" s="49"/>
      <c r="BA1256" s="49"/>
      <c r="BB1256" s="49"/>
      <c r="BC1256" s="49"/>
      <c r="BD1256" s="49"/>
      <c r="BE1256" s="49"/>
      <c r="BF1256" s="49"/>
      <c r="BG1256" s="49"/>
      <c r="BH1256" s="49"/>
      <c r="BI1256" s="49"/>
      <c r="BJ1256" s="49"/>
      <c r="BK1256" s="49"/>
      <c r="BL1256" s="49"/>
      <c r="BM1256" s="49"/>
      <c r="BN1256" s="49"/>
      <c r="BO1256" s="49"/>
    </row>
    <row r="1257" spans="20:67" x14ac:dyDescent="0.3">
      <c r="T1257" s="49"/>
      <c r="V1257" s="49"/>
      <c r="W1257" s="49"/>
      <c r="X1257" s="49"/>
      <c r="Y1257" s="49"/>
      <c r="AA1257" s="49"/>
      <c r="AB1257" s="49"/>
      <c r="AD1257" s="49"/>
      <c r="AE1257" s="49"/>
      <c r="AF1257" s="49"/>
      <c r="AH1257" s="49"/>
      <c r="AI1257" s="49"/>
      <c r="AK1257" s="49"/>
      <c r="AL1257" s="49"/>
      <c r="AM1257" s="49"/>
      <c r="AN1257" s="49"/>
      <c r="AO1257" s="49"/>
      <c r="AP1257" s="49"/>
      <c r="AQ1257" s="49"/>
      <c r="AR1257" s="49"/>
      <c r="AS1257" s="49"/>
      <c r="AT1257" s="49"/>
      <c r="AU1257" s="49"/>
      <c r="AV1257" s="49"/>
      <c r="AW1257" s="49"/>
      <c r="AX1257" s="49"/>
      <c r="AY1257" s="49"/>
      <c r="AZ1257" s="49"/>
      <c r="BA1257" s="49"/>
      <c r="BB1257" s="49"/>
      <c r="BC1257" s="49"/>
      <c r="BD1257" s="49"/>
      <c r="BE1257" s="49"/>
      <c r="BF1257" s="49"/>
      <c r="BG1257" s="49"/>
      <c r="BH1257" s="49"/>
      <c r="BI1257" s="49"/>
      <c r="BJ1257" s="49"/>
      <c r="BK1257" s="49"/>
      <c r="BL1257" s="49"/>
      <c r="BM1257" s="49"/>
      <c r="BN1257" s="49"/>
      <c r="BO1257" s="49"/>
    </row>
    <row r="1258" spans="20:67" x14ac:dyDescent="0.3">
      <c r="T1258" s="49"/>
      <c r="V1258" s="49"/>
      <c r="W1258" s="49"/>
      <c r="X1258" s="49"/>
      <c r="Y1258" s="49"/>
      <c r="AA1258" s="49"/>
      <c r="AB1258" s="49"/>
      <c r="AD1258" s="49"/>
      <c r="AE1258" s="49"/>
      <c r="AF1258" s="49"/>
      <c r="AH1258" s="49"/>
      <c r="AI1258" s="49"/>
      <c r="AK1258" s="49"/>
      <c r="AL1258" s="49"/>
      <c r="AM1258" s="49"/>
      <c r="AN1258" s="49"/>
      <c r="AO1258" s="49"/>
      <c r="AP1258" s="49"/>
      <c r="AQ1258" s="49"/>
      <c r="AR1258" s="49"/>
      <c r="AS1258" s="49"/>
      <c r="AT1258" s="49"/>
      <c r="AU1258" s="49"/>
      <c r="AV1258" s="49"/>
      <c r="AW1258" s="49"/>
      <c r="AX1258" s="49"/>
      <c r="AY1258" s="49"/>
      <c r="AZ1258" s="49"/>
      <c r="BA1258" s="49"/>
      <c r="BB1258" s="49"/>
      <c r="BC1258" s="49"/>
      <c r="BD1258" s="49"/>
      <c r="BE1258" s="49"/>
      <c r="BF1258" s="49"/>
      <c r="BG1258" s="49"/>
      <c r="BH1258" s="49"/>
      <c r="BI1258" s="49"/>
      <c r="BJ1258" s="49"/>
      <c r="BK1258" s="49"/>
      <c r="BL1258" s="49"/>
      <c r="BM1258" s="49"/>
      <c r="BN1258" s="49"/>
      <c r="BO1258" s="49"/>
    </row>
    <row r="1259" spans="20:67" x14ac:dyDescent="0.3">
      <c r="T1259" s="49"/>
      <c r="V1259" s="49"/>
      <c r="W1259" s="49"/>
      <c r="X1259" s="49"/>
      <c r="Y1259" s="49"/>
      <c r="AA1259" s="49"/>
      <c r="AB1259" s="49"/>
      <c r="AD1259" s="49"/>
      <c r="AE1259" s="49"/>
      <c r="AF1259" s="49"/>
      <c r="AH1259" s="49"/>
      <c r="AI1259" s="49"/>
      <c r="AK1259" s="49"/>
      <c r="AL1259" s="49"/>
      <c r="AM1259" s="49"/>
      <c r="AN1259" s="49"/>
      <c r="AO1259" s="49"/>
      <c r="AP1259" s="49"/>
      <c r="AQ1259" s="49"/>
      <c r="AR1259" s="49"/>
      <c r="AS1259" s="49"/>
      <c r="AT1259" s="49"/>
      <c r="AU1259" s="49"/>
      <c r="AV1259" s="49"/>
      <c r="AW1259" s="49"/>
      <c r="AX1259" s="49"/>
      <c r="AY1259" s="49"/>
      <c r="AZ1259" s="49"/>
      <c r="BA1259" s="49"/>
      <c r="BB1259" s="49"/>
      <c r="BC1259" s="49"/>
      <c r="BD1259" s="49"/>
      <c r="BE1259" s="49"/>
      <c r="BF1259" s="49"/>
      <c r="BG1259" s="49"/>
      <c r="BH1259" s="49"/>
      <c r="BI1259" s="49"/>
      <c r="BJ1259" s="49"/>
      <c r="BK1259" s="49"/>
      <c r="BL1259" s="49"/>
      <c r="BM1259" s="49"/>
      <c r="BN1259" s="49"/>
      <c r="BO1259" s="49"/>
    </row>
    <row r="1260" spans="20:67" x14ac:dyDescent="0.3">
      <c r="T1260" s="49"/>
      <c r="V1260" s="49"/>
      <c r="W1260" s="49"/>
      <c r="X1260" s="49"/>
      <c r="Y1260" s="49"/>
      <c r="AA1260" s="49"/>
      <c r="AB1260" s="49"/>
      <c r="AD1260" s="49"/>
      <c r="AE1260" s="49"/>
      <c r="AF1260" s="49"/>
      <c r="AH1260" s="49"/>
      <c r="AI1260" s="49"/>
      <c r="AK1260" s="49"/>
      <c r="AL1260" s="49"/>
      <c r="AM1260" s="49"/>
      <c r="AN1260" s="49"/>
      <c r="AO1260" s="49"/>
      <c r="AP1260" s="49"/>
      <c r="AQ1260" s="49"/>
      <c r="AR1260" s="49"/>
      <c r="AS1260" s="49"/>
      <c r="AT1260" s="49"/>
      <c r="AU1260" s="49"/>
      <c r="AV1260" s="49"/>
      <c r="AW1260" s="49"/>
      <c r="AX1260" s="49"/>
      <c r="AY1260" s="49"/>
      <c r="AZ1260" s="49"/>
      <c r="BA1260" s="49"/>
      <c r="BB1260" s="49"/>
      <c r="BC1260" s="49"/>
      <c r="BD1260" s="49"/>
      <c r="BE1260" s="49"/>
      <c r="BF1260" s="49"/>
      <c r="BG1260" s="49"/>
      <c r="BH1260" s="49"/>
      <c r="BI1260" s="49"/>
      <c r="BJ1260" s="49"/>
      <c r="BK1260" s="49"/>
      <c r="BL1260" s="49"/>
      <c r="BM1260" s="49"/>
      <c r="BN1260" s="49"/>
      <c r="BO1260" s="49"/>
    </row>
    <row r="1261" spans="20:67" x14ac:dyDescent="0.3">
      <c r="T1261" s="49"/>
      <c r="V1261" s="49"/>
      <c r="W1261" s="49"/>
      <c r="X1261" s="49"/>
      <c r="Y1261" s="49"/>
      <c r="AA1261" s="49"/>
      <c r="AB1261" s="49"/>
      <c r="AD1261" s="49"/>
      <c r="AE1261" s="49"/>
      <c r="AF1261" s="49"/>
      <c r="AH1261" s="49"/>
      <c r="AI1261" s="49"/>
      <c r="AK1261" s="49"/>
      <c r="AL1261" s="49"/>
      <c r="AM1261" s="49"/>
      <c r="AN1261" s="49"/>
      <c r="AO1261" s="49"/>
      <c r="AP1261" s="49"/>
      <c r="AQ1261" s="49"/>
      <c r="AR1261" s="49"/>
      <c r="AS1261" s="49"/>
      <c r="AT1261" s="49"/>
      <c r="AU1261" s="49"/>
      <c r="AV1261" s="49"/>
      <c r="AW1261" s="49"/>
      <c r="AX1261" s="49"/>
      <c r="AY1261" s="49"/>
      <c r="AZ1261" s="49"/>
      <c r="BA1261" s="49"/>
      <c r="BB1261" s="49"/>
      <c r="BC1261" s="49"/>
      <c r="BD1261" s="49"/>
      <c r="BE1261" s="49"/>
      <c r="BF1261" s="49"/>
      <c r="BG1261" s="49"/>
      <c r="BH1261" s="49"/>
      <c r="BI1261" s="49"/>
      <c r="BJ1261" s="49"/>
      <c r="BK1261" s="49"/>
      <c r="BL1261" s="49"/>
      <c r="BM1261" s="49"/>
      <c r="BN1261" s="49"/>
      <c r="BO1261" s="49"/>
    </row>
    <row r="1262" spans="20:67" x14ac:dyDescent="0.3">
      <c r="T1262" s="49"/>
      <c r="V1262" s="49"/>
      <c r="W1262" s="49"/>
      <c r="X1262" s="49"/>
      <c r="Y1262" s="49"/>
      <c r="AA1262" s="49"/>
      <c r="AB1262" s="49"/>
      <c r="AD1262" s="49"/>
      <c r="AE1262" s="49"/>
      <c r="AF1262" s="49"/>
      <c r="AH1262" s="49"/>
      <c r="AI1262" s="49"/>
      <c r="AK1262" s="49"/>
      <c r="AL1262" s="49"/>
      <c r="AM1262" s="49"/>
      <c r="AN1262" s="49"/>
      <c r="AO1262" s="49"/>
      <c r="AP1262" s="49"/>
      <c r="AQ1262" s="49"/>
      <c r="AR1262" s="49"/>
      <c r="AS1262" s="49"/>
      <c r="AT1262" s="49"/>
      <c r="AU1262" s="49"/>
      <c r="AV1262" s="49"/>
      <c r="AW1262" s="49"/>
      <c r="AX1262" s="49"/>
      <c r="AY1262" s="49"/>
      <c r="AZ1262" s="49"/>
      <c r="BA1262" s="49"/>
      <c r="BB1262" s="49"/>
      <c r="BC1262" s="49"/>
      <c r="BD1262" s="49"/>
      <c r="BE1262" s="49"/>
      <c r="BF1262" s="49"/>
      <c r="BG1262" s="49"/>
      <c r="BH1262" s="49"/>
      <c r="BI1262" s="49"/>
      <c r="BJ1262" s="49"/>
      <c r="BK1262" s="49"/>
      <c r="BL1262" s="49"/>
      <c r="BM1262" s="49"/>
      <c r="BN1262" s="49"/>
      <c r="BO1262" s="49"/>
    </row>
    <row r="1263" spans="20:67" x14ac:dyDescent="0.3">
      <c r="T1263" s="49"/>
      <c r="V1263" s="49"/>
      <c r="W1263" s="49"/>
      <c r="X1263" s="49"/>
      <c r="Y1263" s="49"/>
      <c r="AA1263" s="49"/>
      <c r="AB1263" s="49"/>
      <c r="AD1263" s="49"/>
      <c r="AE1263" s="49"/>
      <c r="AF1263" s="49"/>
      <c r="AH1263" s="49"/>
      <c r="AI1263" s="49"/>
      <c r="AK1263" s="49"/>
      <c r="AL1263" s="49"/>
      <c r="AM1263" s="49"/>
      <c r="AN1263" s="49"/>
      <c r="AO1263" s="49"/>
      <c r="AP1263" s="49"/>
      <c r="AQ1263" s="49"/>
      <c r="AR1263" s="49"/>
      <c r="AS1263" s="49"/>
      <c r="AT1263" s="49"/>
      <c r="AU1263" s="49"/>
      <c r="AV1263" s="49"/>
      <c r="AW1263" s="49"/>
      <c r="AX1263" s="49"/>
      <c r="AY1263" s="49"/>
      <c r="AZ1263" s="49"/>
      <c r="BA1263" s="49"/>
      <c r="BB1263" s="49"/>
      <c r="BC1263" s="49"/>
      <c r="BD1263" s="49"/>
      <c r="BE1263" s="49"/>
      <c r="BF1263" s="49"/>
      <c r="BG1263" s="49"/>
      <c r="BH1263" s="49"/>
      <c r="BI1263" s="49"/>
      <c r="BJ1263" s="49"/>
      <c r="BK1263" s="49"/>
      <c r="BL1263" s="49"/>
      <c r="BM1263" s="49"/>
      <c r="BN1263" s="49"/>
      <c r="BO1263" s="49"/>
    </row>
    <row r="1264" spans="20:67" x14ac:dyDescent="0.3">
      <c r="T1264" s="49"/>
      <c r="V1264" s="49"/>
      <c r="W1264" s="49"/>
      <c r="X1264" s="49"/>
      <c r="Y1264" s="49"/>
      <c r="AA1264" s="49"/>
      <c r="AB1264" s="49"/>
      <c r="AD1264" s="49"/>
      <c r="AE1264" s="49"/>
      <c r="AF1264" s="49"/>
      <c r="AH1264" s="49"/>
      <c r="AI1264" s="49"/>
      <c r="AK1264" s="49"/>
      <c r="AL1264" s="49"/>
      <c r="AM1264" s="49"/>
      <c r="AN1264" s="49"/>
      <c r="AO1264" s="49"/>
      <c r="AP1264" s="49"/>
      <c r="AQ1264" s="49"/>
      <c r="AR1264" s="49"/>
      <c r="AS1264" s="49"/>
      <c r="AT1264" s="49"/>
      <c r="AU1264" s="49"/>
      <c r="AV1264" s="49"/>
      <c r="AW1264" s="49"/>
      <c r="AX1264" s="49"/>
      <c r="AY1264" s="49"/>
      <c r="AZ1264" s="49"/>
      <c r="BA1264" s="49"/>
      <c r="BB1264" s="49"/>
      <c r="BC1264" s="49"/>
      <c r="BD1264" s="49"/>
      <c r="BE1264" s="49"/>
      <c r="BF1264" s="49"/>
      <c r="BG1264" s="49"/>
      <c r="BH1264" s="49"/>
      <c r="BI1264" s="49"/>
      <c r="BJ1264" s="49"/>
      <c r="BK1264" s="49"/>
      <c r="BL1264" s="49"/>
      <c r="BM1264" s="49"/>
      <c r="BN1264" s="49"/>
      <c r="BO1264" s="49"/>
    </row>
    <row r="1265" spans="20:67" x14ac:dyDescent="0.3">
      <c r="T1265" s="49"/>
      <c r="V1265" s="49"/>
      <c r="W1265" s="49"/>
      <c r="X1265" s="49"/>
      <c r="Y1265" s="49"/>
      <c r="AA1265" s="49"/>
      <c r="AB1265" s="49"/>
      <c r="AD1265" s="49"/>
      <c r="AE1265" s="49"/>
      <c r="AF1265" s="49"/>
      <c r="AH1265" s="49"/>
      <c r="AI1265" s="49"/>
      <c r="AK1265" s="49"/>
      <c r="AL1265" s="49"/>
      <c r="AM1265" s="49"/>
      <c r="AN1265" s="49"/>
      <c r="AO1265" s="49"/>
      <c r="AP1265" s="49"/>
      <c r="AQ1265" s="49"/>
      <c r="AR1265" s="49"/>
      <c r="AS1265" s="49"/>
      <c r="AT1265" s="49"/>
      <c r="AU1265" s="49"/>
      <c r="AV1265" s="49"/>
      <c r="AW1265" s="49"/>
      <c r="AX1265" s="49"/>
      <c r="AY1265" s="49"/>
      <c r="AZ1265" s="49"/>
      <c r="BA1265" s="49"/>
      <c r="BB1265" s="49"/>
      <c r="BC1265" s="49"/>
      <c r="BD1265" s="49"/>
      <c r="BE1265" s="49"/>
      <c r="BF1265" s="49"/>
      <c r="BG1265" s="49"/>
      <c r="BH1265" s="49"/>
      <c r="BI1265" s="49"/>
      <c r="BJ1265" s="49"/>
      <c r="BK1265" s="49"/>
      <c r="BL1265" s="49"/>
      <c r="BM1265" s="49"/>
      <c r="BN1265" s="49"/>
      <c r="BO1265" s="49"/>
    </row>
    <row r="1266" spans="20:67" x14ac:dyDescent="0.3">
      <c r="T1266" s="49"/>
      <c r="V1266" s="49"/>
      <c r="W1266" s="49"/>
      <c r="X1266" s="49"/>
      <c r="Y1266" s="49"/>
      <c r="AA1266" s="49"/>
      <c r="AB1266" s="49"/>
      <c r="AD1266" s="49"/>
      <c r="AE1266" s="49"/>
      <c r="AF1266" s="49"/>
      <c r="AH1266" s="49"/>
      <c r="AI1266" s="49"/>
      <c r="AK1266" s="49"/>
      <c r="AL1266" s="49"/>
      <c r="AM1266" s="49"/>
      <c r="AN1266" s="49"/>
      <c r="AO1266" s="49"/>
      <c r="AP1266" s="49"/>
      <c r="AQ1266" s="49"/>
      <c r="AR1266" s="49"/>
      <c r="AS1266" s="49"/>
      <c r="AT1266" s="49"/>
      <c r="AU1266" s="49"/>
      <c r="AV1266" s="49"/>
      <c r="AW1266" s="49"/>
      <c r="AX1266" s="49"/>
      <c r="AY1266" s="49"/>
      <c r="AZ1266" s="49"/>
      <c r="BA1266" s="49"/>
      <c r="BB1266" s="49"/>
      <c r="BC1266" s="49"/>
      <c r="BD1266" s="49"/>
      <c r="BE1266" s="49"/>
      <c r="BF1266" s="49"/>
      <c r="BG1266" s="49"/>
      <c r="BH1266" s="49"/>
      <c r="BI1266" s="49"/>
      <c r="BJ1266" s="49"/>
      <c r="BK1266" s="49"/>
      <c r="BL1266" s="49"/>
      <c r="BM1266" s="49"/>
      <c r="BN1266" s="49"/>
      <c r="BO1266" s="49"/>
    </row>
    <row r="1267" spans="20:67" x14ac:dyDescent="0.3">
      <c r="T1267" s="49"/>
      <c r="V1267" s="49"/>
      <c r="W1267" s="49"/>
      <c r="X1267" s="49"/>
      <c r="Y1267" s="49"/>
      <c r="AA1267" s="49"/>
      <c r="AB1267" s="49"/>
      <c r="AD1267" s="49"/>
      <c r="AE1267" s="49"/>
      <c r="AF1267" s="49"/>
      <c r="AH1267" s="49"/>
      <c r="AI1267" s="49"/>
      <c r="AK1267" s="49"/>
      <c r="AL1267" s="49"/>
      <c r="AM1267" s="49"/>
      <c r="AN1267" s="49"/>
      <c r="AO1267" s="49"/>
      <c r="AP1267" s="49"/>
      <c r="AQ1267" s="49"/>
      <c r="AR1267" s="49"/>
      <c r="AS1267" s="49"/>
      <c r="AT1267" s="49"/>
      <c r="AU1267" s="49"/>
      <c r="AV1267" s="49"/>
      <c r="AW1267" s="49"/>
      <c r="AX1267" s="49"/>
      <c r="AY1267" s="49"/>
      <c r="AZ1267" s="49"/>
      <c r="BA1267" s="49"/>
      <c r="BB1267" s="49"/>
      <c r="BC1267" s="49"/>
      <c r="BD1267" s="49"/>
      <c r="BE1267" s="49"/>
      <c r="BF1267" s="49"/>
      <c r="BG1267" s="49"/>
      <c r="BH1267" s="49"/>
      <c r="BI1267" s="49"/>
      <c r="BJ1267" s="49"/>
      <c r="BK1267" s="49"/>
      <c r="BL1267" s="49"/>
      <c r="BM1267" s="49"/>
      <c r="BN1267" s="49"/>
      <c r="BO1267" s="49"/>
    </row>
    <row r="1268" spans="20:67" x14ac:dyDescent="0.3">
      <c r="T1268" s="49"/>
      <c r="V1268" s="49"/>
      <c r="W1268" s="49"/>
      <c r="X1268" s="49"/>
      <c r="Y1268" s="49"/>
      <c r="AA1268" s="49"/>
      <c r="AB1268" s="49"/>
      <c r="AD1268" s="49"/>
      <c r="AE1268" s="49"/>
      <c r="AF1268" s="49"/>
      <c r="AH1268" s="49"/>
      <c r="AI1268" s="49"/>
      <c r="AK1268" s="49"/>
      <c r="AL1268" s="49"/>
      <c r="AM1268" s="49"/>
      <c r="AN1268" s="49"/>
      <c r="AO1268" s="49"/>
      <c r="AP1268" s="49"/>
      <c r="AQ1268" s="49"/>
      <c r="AR1268" s="49"/>
      <c r="AS1268" s="49"/>
      <c r="AT1268" s="49"/>
      <c r="AU1268" s="49"/>
      <c r="AV1268" s="49"/>
      <c r="AW1268" s="49"/>
      <c r="AX1268" s="49"/>
      <c r="AY1268" s="49"/>
      <c r="AZ1268" s="49"/>
      <c r="BA1268" s="49"/>
      <c r="BB1268" s="49"/>
      <c r="BC1268" s="49"/>
      <c r="BD1268" s="49"/>
      <c r="BE1268" s="49"/>
      <c r="BF1268" s="49"/>
      <c r="BG1268" s="49"/>
      <c r="BH1268" s="49"/>
      <c r="BI1268" s="49"/>
      <c r="BJ1268" s="49"/>
      <c r="BK1268" s="49"/>
      <c r="BL1268" s="49"/>
      <c r="BM1268" s="49"/>
      <c r="BN1268" s="49"/>
      <c r="BO1268" s="49"/>
    </row>
    <row r="1269" spans="20:67" x14ac:dyDescent="0.3">
      <c r="T1269" s="49"/>
      <c r="V1269" s="49"/>
      <c r="W1269" s="49"/>
      <c r="X1269" s="49"/>
      <c r="Y1269" s="49"/>
      <c r="AA1269" s="49"/>
      <c r="AB1269" s="49"/>
      <c r="AD1269" s="49"/>
      <c r="AE1269" s="49"/>
      <c r="AF1269" s="49"/>
      <c r="AH1269" s="49"/>
      <c r="AI1269" s="49"/>
      <c r="AK1269" s="49"/>
      <c r="AL1269" s="49"/>
      <c r="AM1269" s="49"/>
      <c r="AN1269" s="49"/>
      <c r="AO1269" s="49"/>
      <c r="AP1269" s="49"/>
      <c r="AQ1269" s="49"/>
      <c r="AR1269" s="49"/>
      <c r="AS1269" s="49"/>
      <c r="AT1269" s="49"/>
      <c r="AU1269" s="49"/>
      <c r="AV1269" s="49"/>
      <c r="AW1269" s="49"/>
      <c r="AX1269" s="49"/>
      <c r="AY1269" s="49"/>
      <c r="AZ1269" s="49"/>
      <c r="BA1269" s="49"/>
      <c r="BB1269" s="49"/>
      <c r="BC1269" s="49"/>
      <c r="BD1269" s="49"/>
      <c r="BE1269" s="49"/>
      <c r="BF1269" s="49"/>
      <c r="BG1269" s="49"/>
      <c r="BH1269" s="49"/>
      <c r="BI1269" s="49"/>
      <c r="BJ1269" s="49"/>
      <c r="BK1269" s="49"/>
      <c r="BL1269" s="49"/>
      <c r="BM1269" s="49"/>
      <c r="BN1269" s="49"/>
      <c r="BO1269" s="49"/>
    </row>
    <row r="1270" spans="20:67" x14ac:dyDescent="0.3">
      <c r="T1270" s="49"/>
      <c r="V1270" s="49"/>
      <c r="W1270" s="49"/>
      <c r="X1270" s="49"/>
      <c r="Y1270" s="49"/>
      <c r="AA1270" s="49"/>
      <c r="AB1270" s="49"/>
      <c r="AD1270" s="49"/>
      <c r="AE1270" s="49"/>
      <c r="AF1270" s="49"/>
      <c r="AH1270" s="49"/>
      <c r="AI1270" s="49"/>
      <c r="AK1270" s="49"/>
      <c r="AL1270" s="49"/>
      <c r="AM1270" s="49"/>
      <c r="AN1270" s="49"/>
      <c r="AO1270" s="49"/>
      <c r="AP1270" s="49"/>
      <c r="AQ1270" s="49"/>
      <c r="AR1270" s="49"/>
      <c r="AS1270" s="49"/>
      <c r="AT1270" s="49"/>
      <c r="AU1270" s="49"/>
      <c r="AV1270" s="49"/>
      <c r="AW1270" s="49"/>
      <c r="AX1270" s="49"/>
      <c r="AY1270" s="49"/>
      <c r="AZ1270" s="49"/>
      <c r="BA1270" s="49"/>
      <c r="BB1270" s="49"/>
      <c r="BC1270" s="49"/>
      <c r="BD1270" s="49"/>
      <c r="BE1270" s="49"/>
      <c r="BF1270" s="49"/>
      <c r="BG1270" s="49"/>
      <c r="BH1270" s="49"/>
      <c r="BI1270" s="49"/>
      <c r="BJ1270" s="49"/>
      <c r="BK1270" s="49"/>
      <c r="BL1270" s="49"/>
      <c r="BM1270" s="49"/>
      <c r="BN1270" s="49"/>
      <c r="BO1270" s="49"/>
    </row>
    <row r="1271" spans="20:67" x14ac:dyDescent="0.3">
      <c r="T1271" s="49"/>
      <c r="V1271" s="49"/>
      <c r="W1271" s="49"/>
      <c r="X1271" s="49"/>
      <c r="Y1271" s="49"/>
      <c r="AA1271" s="49"/>
      <c r="AB1271" s="49"/>
      <c r="AD1271" s="49"/>
      <c r="AE1271" s="49"/>
      <c r="AF1271" s="49"/>
      <c r="AH1271" s="49"/>
      <c r="AI1271" s="49"/>
      <c r="AK1271" s="49"/>
      <c r="AL1271" s="49"/>
      <c r="AM1271" s="49"/>
      <c r="AN1271" s="49"/>
      <c r="AO1271" s="49"/>
      <c r="AP1271" s="49"/>
      <c r="AQ1271" s="49"/>
      <c r="AR1271" s="49"/>
      <c r="AS1271" s="49"/>
      <c r="AT1271" s="49"/>
      <c r="AU1271" s="49"/>
      <c r="AV1271" s="49"/>
      <c r="AW1271" s="49"/>
      <c r="AX1271" s="49"/>
      <c r="AY1271" s="49"/>
      <c r="AZ1271" s="49"/>
      <c r="BA1271" s="49"/>
      <c r="BB1271" s="49"/>
      <c r="BC1271" s="49"/>
      <c r="BD1271" s="49"/>
      <c r="BE1271" s="49"/>
      <c r="BF1271" s="49"/>
      <c r="BG1271" s="49"/>
      <c r="BH1271" s="49"/>
      <c r="BI1271" s="49"/>
      <c r="BJ1271" s="49"/>
      <c r="BK1271" s="49"/>
      <c r="BL1271" s="49"/>
      <c r="BM1271" s="49"/>
      <c r="BN1271" s="49"/>
      <c r="BO1271" s="49"/>
    </row>
    <row r="1272" spans="20:67" x14ac:dyDescent="0.3">
      <c r="T1272" s="49"/>
      <c r="V1272" s="49"/>
      <c r="W1272" s="49"/>
      <c r="X1272" s="49"/>
      <c r="Y1272" s="49"/>
      <c r="AA1272" s="49"/>
      <c r="AB1272" s="49"/>
      <c r="AD1272" s="49"/>
      <c r="AE1272" s="49"/>
      <c r="AF1272" s="49"/>
      <c r="AH1272" s="49"/>
      <c r="AI1272" s="49"/>
      <c r="AK1272" s="49"/>
      <c r="AL1272" s="49"/>
      <c r="AM1272" s="49"/>
      <c r="AN1272" s="49"/>
      <c r="AO1272" s="49"/>
      <c r="AP1272" s="49"/>
      <c r="AQ1272" s="49"/>
      <c r="AR1272" s="49"/>
      <c r="AS1272" s="49"/>
      <c r="AT1272" s="49"/>
      <c r="AU1272" s="49"/>
      <c r="AV1272" s="49"/>
      <c r="AW1272" s="49"/>
      <c r="AX1272" s="49"/>
      <c r="AY1272" s="49"/>
      <c r="AZ1272" s="49"/>
      <c r="BA1272" s="49"/>
      <c r="BB1272" s="49"/>
      <c r="BC1272" s="49"/>
      <c r="BD1272" s="49"/>
      <c r="BE1272" s="49"/>
      <c r="BF1272" s="49"/>
      <c r="BG1272" s="49"/>
      <c r="BH1272" s="49"/>
      <c r="BI1272" s="49"/>
      <c r="BJ1272" s="49"/>
      <c r="BK1272" s="49"/>
      <c r="BL1272" s="49"/>
      <c r="BM1272" s="49"/>
      <c r="BN1272" s="49"/>
      <c r="BO1272" s="49"/>
    </row>
    <row r="1273" spans="20:67" x14ac:dyDescent="0.3">
      <c r="T1273" s="49"/>
      <c r="V1273" s="49"/>
      <c r="W1273" s="49"/>
      <c r="X1273" s="49"/>
      <c r="Y1273" s="49"/>
      <c r="AA1273" s="49"/>
      <c r="AB1273" s="49"/>
      <c r="AD1273" s="49"/>
      <c r="AE1273" s="49"/>
      <c r="AF1273" s="49"/>
      <c r="AH1273" s="49"/>
      <c r="AI1273" s="49"/>
      <c r="AK1273" s="49"/>
      <c r="AL1273" s="49"/>
      <c r="AM1273" s="49"/>
      <c r="AN1273" s="49"/>
      <c r="AO1273" s="49"/>
      <c r="AP1273" s="49"/>
      <c r="AQ1273" s="49"/>
      <c r="AR1273" s="49"/>
      <c r="AS1273" s="49"/>
      <c r="AT1273" s="49"/>
      <c r="AU1273" s="49"/>
      <c r="AV1273" s="49"/>
      <c r="AW1273" s="49"/>
      <c r="AX1273" s="49"/>
      <c r="AY1273" s="49"/>
      <c r="AZ1273" s="49"/>
      <c r="BA1273" s="49"/>
      <c r="BB1273" s="49"/>
      <c r="BC1273" s="49"/>
      <c r="BD1273" s="49"/>
      <c r="BE1273" s="49"/>
      <c r="BF1273" s="49"/>
      <c r="BG1273" s="49"/>
      <c r="BH1273" s="49"/>
      <c r="BI1273" s="49"/>
      <c r="BJ1273" s="49"/>
      <c r="BK1273" s="49"/>
      <c r="BL1273" s="49"/>
      <c r="BM1273" s="49"/>
      <c r="BN1273" s="49"/>
      <c r="BO1273" s="49"/>
    </row>
    <row r="1274" spans="20:67" x14ac:dyDescent="0.3">
      <c r="T1274" s="49"/>
      <c r="V1274" s="49"/>
      <c r="W1274" s="49"/>
      <c r="X1274" s="49"/>
      <c r="Y1274" s="49"/>
      <c r="AA1274" s="49"/>
      <c r="AB1274" s="49"/>
      <c r="AD1274" s="49"/>
      <c r="AE1274" s="49"/>
      <c r="AF1274" s="49"/>
      <c r="AH1274" s="49"/>
      <c r="AI1274" s="49"/>
      <c r="AK1274" s="49"/>
      <c r="AL1274" s="49"/>
      <c r="AM1274" s="49"/>
      <c r="AN1274" s="49"/>
      <c r="AO1274" s="49"/>
      <c r="AP1274" s="49"/>
      <c r="AQ1274" s="49"/>
      <c r="AR1274" s="49"/>
      <c r="AS1274" s="49"/>
      <c r="AT1274" s="49"/>
      <c r="AU1274" s="49"/>
      <c r="AV1274" s="49"/>
      <c r="AW1274" s="49"/>
      <c r="AX1274" s="49"/>
      <c r="AY1274" s="49"/>
      <c r="AZ1274" s="49"/>
      <c r="BA1274" s="49"/>
      <c r="BB1274" s="49"/>
      <c r="BC1274" s="49"/>
      <c r="BD1274" s="49"/>
      <c r="BE1274" s="49"/>
      <c r="BF1274" s="49"/>
      <c r="BG1274" s="49"/>
      <c r="BH1274" s="49"/>
      <c r="BI1274" s="49"/>
      <c r="BJ1274" s="49"/>
      <c r="BK1274" s="49"/>
      <c r="BL1274" s="49"/>
      <c r="BM1274" s="49"/>
      <c r="BN1274" s="49"/>
      <c r="BO1274" s="49"/>
    </row>
    <row r="1275" spans="20:67" x14ac:dyDescent="0.3">
      <c r="T1275" s="49"/>
      <c r="V1275" s="49"/>
      <c r="W1275" s="49"/>
      <c r="X1275" s="49"/>
      <c r="Y1275" s="49"/>
      <c r="AA1275" s="49"/>
      <c r="AB1275" s="49"/>
      <c r="AD1275" s="49"/>
      <c r="AE1275" s="49"/>
      <c r="AF1275" s="49"/>
      <c r="AH1275" s="49"/>
      <c r="AI1275" s="49"/>
      <c r="AK1275" s="49"/>
      <c r="AL1275" s="49"/>
      <c r="AM1275" s="49"/>
      <c r="AN1275" s="49"/>
      <c r="AO1275" s="49"/>
      <c r="AP1275" s="49"/>
      <c r="AQ1275" s="49"/>
      <c r="AR1275" s="49"/>
      <c r="AS1275" s="49"/>
      <c r="AT1275" s="49"/>
      <c r="AU1275" s="49"/>
      <c r="AV1275" s="49"/>
      <c r="AW1275" s="49"/>
      <c r="AX1275" s="49"/>
      <c r="AY1275" s="49"/>
      <c r="AZ1275" s="49"/>
      <c r="BA1275" s="49"/>
      <c r="BB1275" s="49"/>
      <c r="BC1275" s="49"/>
      <c r="BD1275" s="49"/>
      <c r="BE1275" s="49"/>
      <c r="BF1275" s="49"/>
      <c r="BG1275" s="49"/>
      <c r="BH1275" s="49"/>
      <c r="BI1275" s="49"/>
      <c r="BJ1275" s="49"/>
      <c r="BK1275" s="49"/>
      <c r="BL1275" s="49"/>
      <c r="BM1275" s="49"/>
      <c r="BN1275" s="49"/>
      <c r="BO1275" s="49"/>
    </row>
    <row r="1276" spans="20:67" x14ac:dyDescent="0.3">
      <c r="T1276" s="49"/>
      <c r="V1276" s="49"/>
      <c r="W1276" s="49"/>
      <c r="X1276" s="49"/>
      <c r="Y1276" s="49"/>
      <c r="AA1276" s="49"/>
      <c r="AB1276" s="49"/>
      <c r="AD1276" s="49"/>
      <c r="AE1276" s="49"/>
      <c r="AF1276" s="49"/>
      <c r="AH1276" s="49"/>
      <c r="AI1276" s="49"/>
      <c r="AK1276" s="49"/>
      <c r="AL1276" s="49"/>
      <c r="AM1276" s="49"/>
      <c r="AN1276" s="49"/>
      <c r="AO1276" s="49"/>
      <c r="AP1276" s="49"/>
      <c r="AQ1276" s="49"/>
      <c r="AR1276" s="49"/>
      <c r="AS1276" s="49"/>
      <c r="AT1276" s="49"/>
      <c r="AU1276" s="49"/>
      <c r="AV1276" s="49"/>
      <c r="AW1276" s="49"/>
      <c r="AX1276" s="49"/>
      <c r="AY1276" s="49"/>
      <c r="AZ1276" s="49"/>
      <c r="BA1276" s="49"/>
      <c r="BB1276" s="49"/>
      <c r="BC1276" s="49"/>
      <c r="BD1276" s="49"/>
      <c r="BE1276" s="49"/>
      <c r="BF1276" s="49"/>
      <c r="BG1276" s="49"/>
      <c r="BH1276" s="49"/>
      <c r="BI1276" s="49"/>
      <c r="BJ1276" s="49"/>
      <c r="BK1276" s="49"/>
      <c r="BL1276" s="49"/>
      <c r="BM1276" s="49"/>
      <c r="BN1276" s="49"/>
      <c r="BO1276" s="49"/>
    </row>
    <row r="1277" spans="20:67" x14ac:dyDescent="0.3">
      <c r="T1277" s="49"/>
      <c r="V1277" s="49"/>
      <c r="W1277" s="49"/>
      <c r="X1277" s="49"/>
      <c r="Y1277" s="49"/>
      <c r="AA1277" s="49"/>
      <c r="AB1277" s="49"/>
      <c r="AD1277" s="49"/>
      <c r="AE1277" s="49"/>
      <c r="AF1277" s="49"/>
      <c r="AH1277" s="49"/>
      <c r="AI1277" s="49"/>
      <c r="AK1277" s="49"/>
      <c r="AL1277" s="49"/>
      <c r="AM1277" s="49"/>
      <c r="AN1277" s="49"/>
      <c r="AO1277" s="49"/>
      <c r="AP1277" s="49"/>
      <c r="AQ1277" s="49"/>
      <c r="AR1277" s="49"/>
      <c r="AS1277" s="49"/>
      <c r="AT1277" s="49"/>
      <c r="AU1277" s="49"/>
      <c r="AV1277" s="49"/>
      <c r="AW1277" s="49"/>
      <c r="AX1277" s="49"/>
      <c r="AY1277" s="49"/>
      <c r="AZ1277" s="49"/>
      <c r="BA1277" s="49"/>
      <c r="BB1277" s="49"/>
      <c r="BC1277" s="49"/>
      <c r="BD1277" s="49"/>
      <c r="BE1277" s="49"/>
      <c r="BF1277" s="49"/>
      <c r="BG1277" s="49"/>
      <c r="BH1277" s="49"/>
      <c r="BI1277" s="49"/>
      <c r="BJ1277" s="49"/>
      <c r="BK1277" s="49"/>
      <c r="BL1277" s="49"/>
      <c r="BM1277" s="49"/>
      <c r="BN1277" s="49"/>
      <c r="BO1277" s="49"/>
    </row>
    <row r="1278" spans="20:67" x14ac:dyDescent="0.3">
      <c r="T1278" s="49"/>
      <c r="V1278" s="49"/>
      <c r="W1278" s="49"/>
      <c r="X1278" s="49"/>
      <c r="Y1278" s="49"/>
      <c r="AA1278" s="49"/>
      <c r="AB1278" s="49"/>
      <c r="AD1278" s="49"/>
      <c r="AE1278" s="49"/>
      <c r="AF1278" s="49"/>
      <c r="AH1278" s="49"/>
      <c r="AI1278" s="49"/>
      <c r="AK1278" s="49"/>
      <c r="AL1278" s="49"/>
      <c r="AM1278" s="49"/>
      <c r="AN1278" s="49"/>
      <c r="AO1278" s="49"/>
      <c r="AP1278" s="49"/>
      <c r="AQ1278" s="49"/>
      <c r="AR1278" s="49"/>
      <c r="AS1278" s="49"/>
      <c r="AT1278" s="49"/>
      <c r="AU1278" s="49"/>
      <c r="AV1278" s="49"/>
      <c r="AW1278" s="49"/>
      <c r="AX1278" s="49"/>
      <c r="AY1278" s="49"/>
      <c r="AZ1278" s="49"/>
      <c r="BA1278" s="49"/>
      <c r="BB1278" s="49"/>
      <c r="BC1278" s="49"/>
      <c r="BD1278" s="49"/>
      <c r="BE1278" s="49"/>
      <c r="BF1278" s="49"/>
      <c r="BG1278" s="49"/>
      <c r="BH1278" s="49"/>
      <c r="BI1278" s="49"/>
      <c r="BJ1278" s="49"/>
      <c r="BK1278" s="49"/>
      <c r="BL1278" s="49"/>
      <c r="BM1278" s="49"/>
      <c r="BN1278" s="49"/>
      <c r="BO1278" s="49"/>
    </row>
    <row r="1279" spans="20:67" x14ac:dyDescent="0.3">
      <c r="T1279" s="49"/>
      <c r="V1279" s="49"/>
      <c r="W1279" s="49"/>
      <c r="X1279" s="49"/>
      <c r="Y1279" s="49"/>
      <c r="AA1279" s="49"/>
      <c r="AB1279" s="49"/>
      <c r="AD1279" s="49"/>
      <c r="AE1279" s="49"/>
      <c r="AF1279" s="49"/>
      <c r="AH1279" s="49"/>
      <c r="AI1279" s="49"/>
      <c r="AK1279" s="49"/>
      <c r="AL1279" s="49"/>
      <c r="AM1279" s="49"/>
      <c r="AN1279" s="49"/>
      <c r="AO1279" s="49"/>
      <c r="AP1279" s="49"/>
      <c r="AQ1279" s="49"/>
      <c r="AR1279" s="49"/>
      <c r="AS1279" s="49"/>
      <c r="AT1279" s="49"/>
      <c r="AU1279" s="49"/>
      <c r="AV1279" s="49"/>
      <c r="AW1279" s="49"/>
      <c r="AX1279" s="49"/>
      <c r="AY1279" s="49"/>
      <c r="AZ1279" s="49"/>
      <c r="BA1279" s="49"/>
      <c r="BB1279" s="49"/>
      <c r="BC1279" s="49"/>
      <c r="BD1279" s="49"/>
      <c r="BE1279" s="49"/>
      <c r="BF1279" s="49"/>
      <c r="BG1279" s="49"/>
      <c r="BH1279" s="49"/>
      <c r="BI1279" s="49"/>
      <c r="BJ1279" s="49"/>
      <c r="BK1279" s="49"/>
      <c r="BL1279" s="49"/>
      <c r="BM1279" s="49"/>
      <c r="BN1279" s="49"/>
      <c r="BO1279" s="49"/>
    </row>
    <row r="1280" spans="20:67" x14ac:dyDescent="0.3">
      <c r="T1280" s="49"/>
      <c r="V1280" s="49"/>
      <c r="W1280" s="49"/>
      <c r="X1280" s="49"/>
      <c r="Y1280" s="49"/>
      <c r="AA1280" s="49"/>
      <c r="AB1280" s="49"/>
      <c r="AD1280" s="49"/>
      <c r="AE1280" s="49"/>
      <c r="AF1280" s="49"/>
      <c r="AH1280" s="49"/>
      <c r="AI1280" s="49"/>
      <c r="AK1280" s="49"/>
      <c r="AL1280" s="49"/>
      <c r="AM1280" s="49"/>
      <c r="AN1280" s="49"/>
      <c r="AO1280" s="49"/>
      <c r="AP1280" s="49"/>
      <c r="AQ1280" s="49"/>
      <c r="AR1280" s="49"/>
      <c r="AS1280" s="49"/>
      <c r="AT1280" s="49"/>
      <c r="AU1280" s="49"/>
      <c r="AV1280" s="49"/>
      <c r="AW1280" s="49"/>
      <c r="AX1280" s="49"/>
      <c r="AY1280" s="49"/>
      <c r="AZ1280" s="49"/>
      <c r="BA1280" s="49"/>
      <c r="BB1280" s="49"/>
      <c r="BC1280" s="49"/>
      <c r="BD1280" s="49"/>
      <c r="BE1280" s="49"/>
      <c r="BF1280" s="49"/>
      <c r="BG1280" s="49"/>
      <c r="BH1280" s="49"/>
      <c r="BI1280" s="49"/>
      <c r="BJ1280" s="49"/>
      <c r="BK1280" s="49"/>
      <c r="BL1280" s="49"/>
      <c r="BM1280" s="49"/>
      <c r="BN1280" s="49"/>
      <c r="BO1280" s="49"/>
    </row>
    <row r="1281" spans="20:67" x14ac:dyDescent="0.3">
      <c r="T1281" s="49"/>
      <c r="V1281" s="49"/>
      <c r="W1281" s="49"/>
      <c r="X1281" s="49"/>
      <c r="Y1281" s="49"/>
      <c r="AA1281" s="49"/>
      <c r="AB1281" s="49"/>
      <c r="AD1281" s="49"/>
      <c r="AE1281" s="49"/>
      <c r="AF1281" s="49"/>
      <c r="AH1281" s="49"/>
      <c r="AI1281" s="49"/>
      <c r="AK1281" s="49"/>
      <c r="AL1281" s="49"/>
      <c r="AM1281" s="49"/>
      <c r="AN1281" s="49"/>
      <c r="AO1281" s="49"/>
      <c r="AP1281" s="49"/>
      <c r="AQ1281" s="49"/>
      <c r="AR1281" s="49"/>
      <c r="AS1281" s="49"/>
      <c r="AT1281" s="49"/>
      <c r="AU1281" s="49"/>
      <c r="AV1281" s="49"/>
      <c r="AW1281" s="49"/>
      <c r="AX1281" s="49"/>
      <c r="AY1281" s="49"/>
      <c r="AZ1281" s="49"/>
      <c r="BA1281" s="49"/>
      <c r="BB1281" s="49"/>
      <c r="BC1281" s="49"/>
      <c r="BD1281" s="49"/>
      <c r="BE1281" s="49"/>
      <c r="BF1281" s="49"/>
      <c r="BG1281" s="49"/>
      <c r="BH1281" s="49"/>
      <c r="BI1281" s="49"/>
      <c r="BJ1281" s="49"/>
      <c r="BK1281" s="49"/>
      <c r="BL1281" s="49"/>
      <c r="BM1281" s="49"/>
      <c r="BN1281" s="49"/>
      <c r="BO1281" s="49"/>
    </row>
    <row r="1282" spans="20:67" x14ac:dyDescent="0.3">
      <c r="T1282" s="49"/>
      <c r="V1282" s="49"/>
      <c r="W1282" s="49"/>
      <c r="X1282" s="49"/>
      <c r="Y1282" s="49"/>
      <c r="AA1282" s="49"/>
      <c r="AB1282" s="49"/>
      <c r="AD1282" s="49"/>
      <c r="AE1282" s="49"/>
      <c r="AF1282" s="49"/>
      <c r="AH1282" s="49"/>
      <c r="AI1282" s="49"/>
      <c r="AK1282" s="49"/>
      <c r="AL1282" s="49"/>
      <c r="AM1282" s="49"/>
      <c r="AN1282" s="49"/>
      <c r="AO1282" s="49"/>
      <c r="AP1282" s="49"/>
      <c r="AQ1282" s="49"/>
      <c r="AR1282" s="49"/>
      <c r="AS1282" s="49"/>
      <c r="AT1282" s="49"/>
      <c r="AU1282" s="49"/>
      <c r="AV1282" s="49"/>
      <c r="AW1282" s="49"/>
      <c r="AX1282" s="49"/>
      <c r="AY1282" s="49"/>
      <c r="AZ1282" s="49"/>
      <c r="BA1282" s="49"/>
      <c r="BB1282" s="49"/>
      <c r="BC1282" s="49"/>
      <c r="BD1282" s="49"/>
      <c r="BE1282" s="49"/>
      <c r="BF1282" s="49"/>
      <c r="BG1282" s="49"/>
      <c r="BH1282" s="49"/>
      <c r="BI1282" s="49"/>
      <c r="BJ1282" s="49"/>
      <c r="BK1282" s="49"/>
      <c r="BL1282" s="49"/>
      <c r="BM1282" s="49"/>
      <c r="BN1282" s="49"/>
      <c r="BO1282" s="49"/>
    </row>
    <row r="1283" spans="20:67" x14ac:dyDescent="0.3">
      <c r="T1283" s="49"/>
      <c r="V1283" s="49"/>
      <c r="W1283" s="49"/>
      <c r="X1283" s="49"/>
      <c r="Y1283" s="49"/>
      <c r="AA1283" s="49"/>
      <c r="AB1283" s="49"/>
      <c r="AD1283" s="49"/>
      <c r="AE1283" s="49"/>
      <c r="AF1283" s="49"/>
      <c r="AH1283" s="49"/>
      <c r="AI1283" s="49"/>
      <c r="AK1283" s="49"/>
      <c r="AL1283" s="49"/>
      <c r="AM1283" s="49"/>
      <c r="AN1283" s="49"/>
      <c r="AO1283" s="49"/>
      <c r="AP1283" s="49"/>
      <c r="AQ1283" s="49"/>
      <c r="AR1283" s="49"/>
      <c r="AS1283" s="49"/>
      <c r="AT1283" s="49"/>
      <c r="AU1283" s="49"/>
      <c r="AV1283" s="49"/>
      <c r="AW1283" s="49"/>
      <c r="AX1283" s="49"/>
      <c r="AY1283" s="49"/>
      <c r="AZ1283" s="49"/>
      <c r="BA1283" s="49"/>
      <c r="BB1283" s="49"/>
      <c r="BC1283" s="49"/>
      <c r="BD1283" s="49"/>
      <c r="BE1283" s="49"/>
      <c r="BF1283" s="49"/>
      <c r="BG1283" s="49"/>
      <c r="BH1283" s="49"/>
      <c r="BI1283" s="49"/>
      <c r="BJ1283" s="49"/>
      <c r="BK1283" s="49"/>
      <c r="BL1283" s="49"/>
      <c r="BM1283" s="49"/>
      <c r="BN1283" s="49"/>
      <c r="BO1283" s="49"/>
    </row>
    <row r="1284" spans="20:67" x14ac:dyDescent="0.3">
      <c r="T1284" s="49"/>
      <c r="V1284" s="49"/>
      <c r="W1284" s="49"/>
      <c r="X1284" s="49"/>
      <c r="Y1284" s="49"/>
      <c r="AA1284" s="49"/>
      <c r="AB1284" s="49"/>
      <c r="AD1284" s="49"/>
      <c r="AE1284" s="49"/>
      <c r="AF1284" s="49"/>
      <c r="AH1284" s="49"/>
      <c r="AI1284" s="49"/>
      <c r="AK1284" s="49"/>
      <c r="AL1284" s="49"/>
      <c r="AM1284" s="49"/>
      <c r="AN1284" s="49"/>
      <c r="AO1284" s="49"/>
      <c r="AP1284" s="49"/>
      <c r="AQ1284" s="49"/>
      <c r="AR1284" s="49"/>
      <c r="AS1284" s="49"/>
      <c r="AT1284" s="49"/>
      <c r="AU1284" s="49"/>
      <c r="AV1284" s="49"/>
      <c r="AW1284" s="49"/>
      <c r="AX1284" s="49"/>
      <c r="AY1284" s="49"/>
      <c r="AZ1284" s="49"/>
      <c r="BA1284" s="49"/>
      <c r="BB1284" s="49"/>
      <c r="BC1284" s="49"/>
      <c r="BD1284" s="49"/>
      <c r="BE1284" s="49"/>
      <c r="BF1284" s="49"/>
      <c r="BG1284" s="49"/>
      <c r="BH1284" s="49"/>
      <c r="BI1284" s="49"/>
      <c r="BJ1284" s="49"/>
      <c r="BK1284" s="49"/>
      <c r="BL1284" s="49"/>
      <c r="BM1284" s="49"/>
      <c r="BN1284" s="49"/>
      <c r="BO1284" s="49"/>
    </row>
    <row r="1285" spans="20:67" x14ac:dyDescent="0.3">
      <c r="T1285" s="49"/>
      <c r="V1285" s="49"/>
      <c r="W1285" s="49"/>
      <c r="X1285" s="49"/>
      <c r="Y1285" s="49"/>
      <c r="AA1285" s="49"/>
      <c r="AB1285" s="49"/>
      <c r="AD1285" s="49"/>
      <c r="AE1285" s="49"/>
      <c r="AF1285" s="49"/>
      <c r="AH1285" s="49"/>
      <c r="AI1285" s="49"/>
      <c r="AK1285" s="49"/>
      <c r="AL1285" s="49"/>
      <c r="AM1285" s="49"/>
      <c r="AN1285" s="49"/>
      <c r="AO1285" s="49"/>
      <c r="AP1285" s="49"/>
      <c r="AQ1285" s="49"/>
      <c r="AR1285" s="49"/>
      <c r="AS1285" s="49"/>
      <c r="AT1285" s="49"/>
      <c r="AU1285" s="49"/>
      <c r="AV1285" s="49"/>
      <c r="AW1285" s="49"/>
      <c r="AX1285" s="49"/>
      <c r="AY1285" s="49"/>
      <c r="AZ1285" s="49"/>
      <c r="BA1285" s="49"/>
      <c r="BB1285" s="49"/>
      <c r="BC1285" s="49"/>
      <c r="BD1285" s="49"/>
      <c r="BE1285" s="49"/>
      <c r="BF1285" s="49"/>
      <c r="BG1285" s="49"/>
      <c r="BH1285" s="49"/>
      <c r="BI1285" s="49"/>
      <c r="BJ1285" s="49"/>
      <c r="BK1285" s="49"/>
      <c r="BL1285" s="49"/>
      <c r="BM1285" s="49"/>
      <c r="BN1285" s="49"/>
      <c r="BO1285" s="49"/>
    </row>
    <row r="1286" spans="20:67" x14ac:dyDescent="0.3">
      <c r="T1286" s="49"/>
      <c r="V1286" s="49"/>
      <c r="W1286" s="49"/>
      <c r="X1286" s="49"/>
      <c r="Y1286" s="49"/>
      <c r="AA1286" s="49"/>
      <c r="AB1286" s="49"/>
      <c r="AD1286" s="49"/>
      <c r="AE1286" s="49"/>
      <c r="AF1286" s="49"/>
      <c r="AH1286" s="49"/>
      <c r="AI1286" s="49"/>
      <c r="AK1286" s="49"/>
      <c r="AL1286" s="49"/>
      <c r="AM1286" s="49"/>
      <c r="AN1286" s="49"/>
      <c r="AO1286" s="49"/>
      <c r="AP1286" s="49"/>
      <c r="AQ1286" s="49"/>
      <c r="AR1286" s="49"/>
      <c r="AS1286" s="49"/>
      <c r="AT1286" s="49"/>
      <c r="AU1286" s="49"/>
      <c r="AV1286" s="49"/>
      <c r="AW1286" s="49"/>
      <c r="AX1286" s="49"/>
      <c r="AY1286" s="49"/>
      <c r="AZ1286" s="49"/>
      <c r="BA1286" s="49"/>
      <c r="BB1286" s="49"/>
      <c r="BC1286" s="49"/>
      <c r="BD1286" s="49"/>
      <c r="BE1286" s="49"/>
      <c r="BF1286" s="49"/>
      <c r="BG1286" s="49"/>
      <c r="BH1286" s="49"/>
      <c r="BI1286" s="49"/>
      <c r="BJ1286" s="49"/>
      <c r="BK1286" s="49"/>
      <c r="BL1286" s="49"/>
      <c r="BM1286" s="49"/>
      <c r="BN1286" s="49"/>
      <c r="BO1286" s="49"/>
    </row>
    <row r="1287" spans="20:67" x14ac:dyDescent="0.3">
      <c r="T1287" s="49"/>
      <c r="V1287" s="49"/>
      <c r="W1287" s="49"/>
      <c r="X1287" s="49"/>
      <c r="Y1287" s="49"/>
      <c r="AA1287" s="49"/>
      <c r="AB1287" s="49"/>
      <c r="AD1287" s="49"/>
      <c r="AE1287" s="49"/>
      <c r="AF1287" s="49"/>
      <c r="AH1287" s="49"/>
      <c r="AI1287" s="49"/>
      <c r="AK1287" s="49"/>
      <c r="AL1287" s="49"/>
      <c r="AM1287" s="49"/>
      <c r="AN1287" s="49"/>
      <c r="AO1287" s="49"/>
      <c r="AP1287" s="49"/>
      <c r="AQ1287" s="49"/>
      <c r="AR1287" s="49"/>
      <c r="AS1287" s="49"/>
      <c r="AT1287" s="49"/>
      <c r="AU1287" s="49"/>
      <c r="AV1287" s="49"/>
      <c r="AW1287" s="49"/>
      <c r="AX1287" s="49"/>
      <c r="AY1287" s="49"/>
      <c r="AZ1287" s="49"/>
      <c r="BA1287" s="49"/>
      <c r="BB1287" s="49"/>
      <c r="BC1287" s="49"/>
      <c r="BD1287" s="49"/>
      <c r="BE1287" s="49"/>
      <c r="BF1287" s="49"/>
      <c r="BG1287" s="49"/>
      <c r="BH1287" s="49"/>
      <c r="BI1287" s="49"/>
      <c r="BJ1287" s="49"/>
      <c r="BK1287" s="49"/>
      <c r="BL1287" s="49"/>
      <c r="BM1287" s="49"/>
      <c r="BN1287" s="49"/>
      <c r="BO1287" s="49"/>
    </row>
    <row r="1288" spans="20:67" x14ac:dyDescent="0.3">
      <c r="T1288" s="49"/>
      <c r="V1288" s="49"/>
      <c r="W1288" s="49"/>
      <c r="X1288" s="49"/>
      <c r="Y1288" s="49"/>
      <c r="AA1288" s="49"/>
      <c r="AB1288" s="49"/>
      <c r="AD1288" s="49"/>
      <c r="AE1288" s="49"/>
      <c r="AF1288" s="49"/>
      <c r="AH1288" s="49"/>
      <c r="AI1288" s="49"/>
      <c r="AK1288" s="49"/>
      <c r="AL1288" s="49"/>
      <c r="AM1288" s="49"/>
      <c r="AN1288" s="49"/>
      <c r="AO1288" s="49"/>
      <c r="AP1288" s="49"/>
      <c r="AQ1288" s="49"/>
      <c r="AR1288" s="49"/>
      <c r="AS1288" s="49"/>
      <c r="AT1288" s="49"/>
      <c r="AU1288" s="49"/>
      <c r="AV1288" s="49"/>
      <c r="AW1288" s="49"/>
      <c r="AX1288" s="49"/>
      <c r="AY1288" s="49"/>
      <c r="AZ1288" s="49"/>
      <c r="BA1288" s="49"/>
      <c r="BB1288" s="49"/>
      <c r="BC1288" s="49"/>
      <c r="BD1288" s="49"/>
      <c r="BE1288" s="49"/>
      <c r="BF1288" s="49"/>
      <c r="BG1288" s="49"/>
      <c r="BH1288" s="49"/>
      <c r="BI1288" s="49"/>
      <c r="BJ1288" s="49"/>
      <c r="BK1288" s="49"/>
      <c r="BL1288" s="49"/>
      <c r="BM1288" s="49"/>
      <c r="BN1288" s="49"/>
      <c r="BO1288" s="49"/>
    </row>
    <row r="1289" spans="20:67" x14ac:dyDescent="0.3">
      <c r="T1289" s="49"/>
      <c r="V1289" s="49"/>
      <c r="W1289" s="49"/>
      <c r="X1289" s="49"/>
      <c r="Y1289" s="49"/>
      <c r="AA1289" s="49"/>
      <c r="AB1289" s="49"/>
      <c r="AD1289" s="49"/>
      <c r="AE1289" s="49"/>
      <c r="AF1289" s="49"/>
      <c r="AH1289" s="49"/>
      <c r="AI1289" s="49"/>
      <c r="AK1289" s="49"/>
      <c r="AL1289" s="49"/>
      <c r="AM1289" s="49"/>
      <c r="AN1289" s="49"/>
      <c r="AO1289" s="49"/>
      <c r="AP1289" s="49"/>
      <c r="AQ1289" s="49"/>
      <c r="AR1289" s="49"/>
      <c r="AS1289" s="49"/>
      <c r="AT1289" s="49"/>
      <c r="AU1289" s="49"/>
      <c r="AV1289" s="49"/>
      <c r="AW1289" s="49"/>
      <c r="AX1289" s="49"/>
      <c r="AY1289" s="49"/>
      <c r="AZ1289" s="49"/>
      <c r="BA1289" s="49"/>
      <c r="BB1289" s="49"/>
      <c r="BC1289" s="49"/>
      <c r="BD1289" s="49"/>
      <c r="BE1289" s="49"/>
      <c r="BF1289" s="49"/>
      <c r="BG1289" s="49"/>
      <c r="BH1289" s="49"/>
      <c r="BI1289" s="49"/>
      <c r="BJ1289" s="49"/>
      <c r="BK1289" s="49"/>
      <c r="BL1289" s="49"/>
      <c r="BM1289" s="49"/>
      <c r="BN1289" s="49"/>
      <c r="BO1289" s="49"/>
    </row>
    <row r="1290" spans="20:67" x14ac:dyDescent="0.3">
      <c r="T1290" s="49"/>
      <c r="V1290" s="49"/>
      <c r="W1290" s="49"/>
      <c r="X1290" s="49"/>
      <c r="Y1290" s="49"/>
      <c r="AA1290" s="49"/>
      <c r="AB1290" s="49"/>
      <c r="AD1290" s="49"/>
      <c r="AE1290" s="49"/>
      <c r="AF1290" s="49"/>
      <c r="AH1290" s="49"/>
      <c r="AI1290" s="49"/>
      <c r="AK1290" s="49"/>
      <c r="AL1290" s="49"/>
      <c r="AM1290" s="49"/>
      <c r="AN1290" s="49"/>
      <c r="AO1290" s="49"/>
      <c r="AP1290" s="49"/>
      <c r="AQ1290" s="49"/>
      <c r="AR1290" s="49"/>
      <c r="AS1290" s="49"/>
      <c r="AT1290" s="49"/>
      <c r="AU1290" s="49"/>
      <c r="AV1290" s="49"/>
      <c r="AW1290" s="49"/>
      <c r="AX1290" s="49"/>
      <c r="AY1290" s="49"/>
      <c r="AZ1290" s="49"/>
      <c r="BA1290" s="49"/>
      <c r="BB1290" s="49"/>
      <c r="BC1290" s="49"/>
      <c r="BD1290" s="49"/>
      <c r="BE1290" s="49"/>
      <c r="BF1290" s="49"/>
      <c r="BG1290" s="49"/>
      <c r="BH1290" s="49"/>
      <c r="BI1290" s="49"/>
      <c r="BJ1290" s="49"/>
      <c r="BK1290" s="49"/>
      <c r="BL1290" s="49"/>
      <c r="BM1290" s="49"/>
      <c r="BN1290" s="49"/>
      <c r="BO1290" s="49"/>
    </row>
    <row r="1291" spans="20:67" x14ac:dyDescent="0.3">
      <c r="T1291" s="49"/>
      <c r="V1291" s="49"/>
      <c r="W1291" s="49"/>
      <c r="X1291" s="49"/>
      <c r="Y1291" s="49"/>
      <c r="AA1291" s="49"/>
      <c r="AB1291" s="49"/>
      <c r="AD1291" s="49"/>
      <c r="AE1291" s="49"/>
      <c r="AF1291" s="49"/>
      <c r="AH1291" s="49"/>
      <c r="AI1291" s="49"/>
      <c r="AK1291" s="49"/>
      <c r="AL1291" s="49"/>
      <c r="AM1291" s="49"/>
      <c r="AN1291" s="49"/>
      <c r="AO1291" s="49"/>
      <c r="AP1291" s="49"/>
      <c r="AQ1291" s="49"/>
      <c r="AR1291" s="49"/>
      <c r="AS1291" s="49"/>
      <c r="AT1291" s="49"/>
      <c r="AU1291" s="49"/>
      <c r="AV1291" s="49"/>
      <c r="AW1291" s="49"/>
      <c r="AX1291" s="49"/>
      <c r="AY1291" s="49"/>
      <c r="AZ1291" s="49"/>
      <c r="BA1291" s="49"/>
      <c r="BB1291" s="49"/>
      <c r="BC1291" s="49"/>
      <c r="BD1291" s="49"/>
      <c r="BE1291" s="49"/>
      <c r="BF1291" s="49"/>
      <c r="BG1291" s="49"/>
      <c r="BH1291" s="49"/>
      <c r="BI1291" s="49"/>
      <c r="BJ1291" s="49"/>
      <c r="BK1291" s="49"/>
      <c r="BL1291" s="49"/>
      <c r="BM1291" s="49"/>
      <c r="BN1291" s="49"/>
      <c r="BO1291" s="49"/>
    </row>
    <row r="1292" spans="20:67" x14ac:dyDescent="0.3">
      <c r="T1292" s="49"/>
      <c r="V1292" s="49"/>
      <c r="W1292" s="49"/>
      <c r="X1292" s="49"/>
      <c r="Y1292" s="49"/>
      <c r="AA1292" s="49"/>
      <c r="AB1292" s="49"/>
      <c r="AD1292" s="49"/>
      <c r="AE1292" s="49"/>
      <c r="AF1292" s="49"/>
      <c r="AH1292" s="49"/>
      <c r="AI1292" s="49"/>
      <c r="AK1292" s="49"/>
      <c r="AL1292" s="49"/>
      <c r="AM1292" s="49"/>
      <c r="AN1292" s="49"/>
      <c r="AO1292" s="49"/>
      <c r="AP1292" s="49"/>
      <c r="AQ1292" s="49"/>
      <c r="AR1292" s="49"/>
      <c r="AS1292" s="49"/>
      <c r="AT1292" s="49"/>
      <c r="AU1292" s="49"/>
      <c r="AV1292" s="49"/>
      <c r="AW1292" s="49"/>
      <c r="AX1292" s="49"/>
      <c r="AY1292" s="49"/>
      <c r="AZ1292" s="49"/>
      <c r="BA1292" s="49"/>
      <c r="BB1292" s="49"/>
      <c r="BC1292" s="49"/>
      <c r="BD1292" s="49"/>
      <c r="BE1292" s="49"/>
      <c r="BF1292" s="49"/>
      <c r="BG1292" s="49"/>
      <c r="BH1292" s="49"/>
      <c r="BI1292" s="49"/>
      <c r="BJ1292" s="49"/>
      <c r="BK1292" s="49"/>
      <c r="BL1292" s="49"/>
      <c r="BM1292" s="49"/>
      <c r="BN1292" s="49"/>
      <c r="BO1292" s="49"/>
    </row>
    <row r="1293" spans="20:67" x14ac:dyDescent="0.3">
      <c r="T1293" s="49"/>
      <c r="V1293" s="49"/>
      <c r="W1293" s="49"/>
      <c r="X1293" s="49"/>
      <c r="Y1293" s="49"/>
      <c r="AA1293" s="49"/>
      <c r="AB1293" s="49"/>
      <c r="AD1293" s="49"/>
      <c r="AE1293" s="49"/>
      <c r="AF1293" s="49"/>
      <c r="AH1293" s="49"/>
      <c r="AI1293" s="49"/>
      <c r="AK1293" s="49"/>
      <c r="AL1293" s="49"/>
      <c r="AM1293" s="49"/>
      <c r="AN1293" s="49"/>
      <c r="AO1293" s="49"/>
      <c r="AP1293" s="49"/>
      <c r="AQ1293" s="49"/>
      <c r="AR1293" s="49"/>
      <c r="AS1293" s="49"/>
      <c r="AT1293" s="49"/>
      <c r="AU1293" s="49"/>
      <c r="AV1293" s="49"/>
      <c r="AW1293" s="49"/>
      <c r="AX1293" s="49"/>
      <c r="AY1293" s="49"/>
      <c r="AZ1293" s="49"/>
      <c r="BA1293" s="49"/>
      <c r="BB1293" s="49"/>
      <c r="BC1293" s="49"/>
      <c r="BD1293" s="49"/>
      <c r="BE1293" s="49"/>
      <c r="BF1293" s="49"/>
      <c r="BG1293" s="49"/>
      <c r="BH1293" s="49"/>
      <c r="BI1293" s="49"/>
      <c r="BJ1293" s="49"/>
      <c r="BK1293" s="49"/>
      <c r="BL1293" s="49"/>
      <c r="BM1293" s="49"/>
      <c r="BN1293" s="49"/>
      <c r="BO1293" s="49"/>
    </row>
    <row r="1294" spans="20:67" x14ac:dyDescent="0.3">
      <c r="T1294" s="49"/>
      <c r="V1294" s="49"/>
      <c r="W1294" s="49"/>
      <c r="X1294" s="49"/>
      <c r="Y1294" s="49"/>
      <c r="AA1294" s="49"/>
      <c r="AB1294" s="49"/>
      <c r="AD1294" s="49"/>
      <c r="AE1294" s="49"/>
      <c r="AF1294" s="49"/>
      <c r="AH1294" s="49"/>
      <c r="AI1294" s="49"/>
      <c r="AK1294" s="49"/>
      <c r="AL1294" s="49"/>
      <c r="AM1294" s="49"/>
      <c r="AN1294" s="49"/>
      <c r="AO1294" s="49"/>
      <c r="AP1294" s="49"/>
      <c r="AQ1294" s="49"/>
      <c r="AR1294" s="49"/>
      <c r="AS1294" s="49"/>
      <c r="AT1294" s="49"/>
      <c r="AU1294" s="49"/>
      <c r="AV1294" s="49"/>
      <c r="AW1294" s="49"/>
      <c r="AX1294" s="49"/>
      <c r="AY1294" s="49"/>
      <c r="AZ1294" s="49"/>
      <c r="BA1294" s="49"/>
      <c r="BB1294" s="49"/>
      <c r="BC1294" s="49"/>
      <c r="BD1294" s="49"/>
      <c r="BE1294" s="49"/>
      <c r="BF1294" s="49"/>
      <c r="BG1294" s="49"/>
      <c r="BH1294" s="49"/>
      <c r="BI1294" s="49"/>
      <c r="BJ1294" s="49"/>
      <c r="BK1294" s="49"/>
      <c r="BL1294" s="49"/>
      <c r="BM1294" s="49"/>
      <c r="BN1294" s="49"/>
      <c r="BO1294" s="49"/>
    </row>
    <row r="1295" spans="20:67" x14ac:dyDescent="0.3">
      <c r="T1295" s="49"/>
      <c r="V1295" s="49"/>
      <c r="W1295" s="49"/>
      <c r="X1295" s="49"/>
      <c r="Y1295" s="49"/>
      <c r="AA1295" s="49"/>
      <c r="AB1295" s="49"/>
      <c r="AD1295" s="49"/>
      <c r="AE1295" s="49"/>
      <c r="AF1295" s="49"/>
      <c r="AH1295" s="49"/>
      <c r="AI1295" s="49"/>
      <c r="AK1295" s="49"/>
      <c r="AL1295" s="49"/>
      <c r="AM1295" s="49"/>
      <c r="AN1295" s="49"/>
      <c r="AO1295" s="49"/>
      <c r="AP1295" s="49"/>
      <c r="AQ1295" s="49"/>
      <c r="AR1295" s="49"/>
      <c r="AS1295" s="49"/>
      <c r="AT1295" s="49"/>
      <c r="AU1295" s="49"/>
      <c r="AV1295" s="49"/>
      <c r="AW1295" s="49"/>
      <c r="AX1295" s="49"/>
      <c r="AY1295" s="49"/>
      <c r="AZ1295" s="49"/>
      <c r="BA1295" s="49"/>
      <c r="BB1295" s="49"/>
      <c r="BC1295" s="49"/>
      <c r="BD1295" s="49"/>
      <c r="BE1295" s="49"/>
      <c r="BF1295" s="49"/>
      <c r="BG1295" s="49"/>
      <c r="BH1295" s="49"/>
      <c r="BI1295" s="49"/>
      <c r="BJ1295" s="49"/>
      <c r="BK1295" s="49"/>
      <c r="BL1295" s="49"/>
      <c r="BM1295" s="49"/>
      <c r="BN1295" s="49"/>
      <c r="BO1295" s="49"/>
    </row>
    <row r="1296" spans="20:67" x14ac:dyDescent="0.3">
      <c r="T1296" s="49"/>
      <c r="V1296" s="49"/>
      <c r="W1296" s="49"/>
      <c r="X1296" s="49"/>
      <c r="Y1296" s="49"/>
      <c r="AA1296" s="49"/>
      <c r="AB1296" s="49"/>
      <c r="AD1296" s="49"/>
      <c r="AE1296" s="49"/>
      <c r="AF1296" s="49"/>
      <c r="AH1296" s="49"/>
      <c r="AI1296" s="49"/>
      <c r="AK1296" s="49"/>
      <c r="AL1296" s="49"/>
      <c r="AM1296" s="49"/>
      <c r="AN1296" s="49"/>
      <c r="AO1296" s="49"/>
      <c r="AP1296" s="49"/>
      <c r="AQ1296" s="49"/>
      <c r="AR1296" s="49"/>
      <c r="AS1296" s="49"/>
      <c r="AT1296" s="49"/>
      <c r="AU1296" s="49"/>
      <c r="AV1296" s="49"/>
      <c r="AW1296" s="49"/>
      <c r="AX1296" s="49"/>
      <c r="AY1296" s="49"/>
      <c r="AZ1296" s="49"/>
      <c r="BA1296" s="49"/>
      <c r="BB1296" s="49"/>
      <c r="BC1296" s="49"/>
      <c r="BD1296" s="49"/>
      <c r="BE1296" s="49"/>
      <c r="BF1296" s="49"/>
      <c r="BG1296" s="49"/>
      <c r="BH1296" s="49"/>
      <c r="BI1296" s="49"/>
      <c r="BJ1296" s="49"/>
      <c r="BK1296" s="49"/>
      <c r="BL1296" s="49"/>
      <c r="BM1296" s="49"/>
      <c r="BN1296" s="49"/>
      <c r="BO1296" s="49"/>
    </row>
    <row r="1297" spans="20:67" x14ac:dyDescent="0.3">
      <c r="T1297" s="49"/>
      <c r="V1297" s="49"/>
      <c r="W1297" s="49"/>
      <c r="X1297" s="49"/>
      <c r="Y1297" s="49"/>
      <c r="AA1297" s="49"/>
      <c r="AB1297" s="49"/>
      <c r="AD1297" s="49"/>
      <c r="AE1297" s="49"/>
      <c r="AF1297" s="49"/>
      <c r="AH1297" s="49"/>
      <c r="AI1297" s="49"/>
      <c r="AK1297" s="49"/>
      <c r="AL1297" s="49"/>
      <c r="AM1297" s="49"/>
      <c r="AN1297" s="49"/>
      <c r="AO1297" s="49"/>
      <c r="AP1297" s="49"/>
      <c r="AQ1297" s="49"/>
      <c r="AR1297" s="49"/>
      <c r="AS1297" s="49"/>
      <c r="AT1297" s="49"/>
      <c r="AU1297" s="49"/>
      <c r="AV1297" s="49"/>
      <c r="AW1297" s="49"/>
      <c r="AX1297" s="49"/>
      <c r="AY1297" s="49"/>
      <c r="AZ1297" s="49"/>
      <c r="BA1297" s="49"/>
      <c r="BB1297" s="49"/>
      <c r="BC1297" s="49"/>
      <c r="BD1297" s="49"/>
      <c r="BE1297" s="49"/>
      <c r="BF1297" s="49"/>
      <c r="BG1297" s="49"/>
      <c r="BH1297" s="49"/>
      <c r="BI1297" s="49"/>
      <c r="BJ1297" s="49"/>
      <c r="BK1297" s="49"/>
      <c r="BL1297" s="49"/>
      <c r="BM1297" s="49"/>
      <c r="BN1297" s="49"/>
      <c r="BO1297" s="49"/>
    </row>
    <row r="1298" spans="20:67" x14ac:dyDescent="0.3">
      <c r="T1298" s="49"/>
      <c r="V1298" s="49"/>
      <c r="W1298" s="49"/>
      <c r="X1298" s="49"/>
      <c r="Y1298" s="49"/>
      <c r="AA1298" s="49"/>
      <c r="AB1298" s="49"/>
      <c r="AD1298" s="49"/>
      <c r="AE1298" s="49"/>
      <c r="AF1298" s="49"/>
      <c r="AH1298" s="49"/>
      <c r="AI1298" s="49"/>
      <c r="AK1298" s="49"/>
      <c r="AL1298" s="49"/>
      <c r="AM1298" s="49"/>
      <c r="AN1298" s="49"/>
      <c r="AO1298" s="49"/>
      <c r="AP1298" s="49"/>
      <c r="AQ1298" s="49"/>
      <c r="AR1298" s="49"/>
      <c r="AS1298" s="49"/>
      <c r="AT1298" s="49"/>
      <c r="AU1298" s="49"/>
      <c r="AV1298" s="49"/>
      <c r="AW1298" s="49"/>
      <c r="AX1298" s="49"/>
      <c r="AY1298" s="49"/>
      <c r="AZ1298" s="49"/>
      <c r="BA1298" s="49"/>
      <c r="BB1298" s="49"/>
      <c r="BC1298" s="49"/>
      <c r="BD1298" s="49"/>
      <c r="BE1298" s="49"/>
      <c r="BF1298" s="49"/>
      <c r="BG1298" s="49"/>
      <c r="BH1298" s="49"/>
      <c r="BI1298" s="49"/>
      <c r="BJ1298" s="49"/>
      <c r="BK1298" s="49"/>
      <c r="BL1298" s="49"/>
      <c r="BM1298" s="49"/>
      <c r="BN1298" s="49"/>
      <c r="BO1298" s="49"/>
    </row>
    <row r="1299" spans="20:67" x14ac:dyDescent="0.3">
      <c r="T1299" s="49"/>
      <c r="V1299" s="49"/>
      <c r="W1299" s="49"/>
      <c r="X1299" s="49"/>
      <c r="Y1299" s="49"/>
      <c r="AA1299" s="49"/>
      <c r="AB1299" s="49"/>
      <c r="AD1299" s="49"/>
      <c r="AE1299" s="49"/>
      <c r="AF1299" s="49"/>
      <c r="AH1299" s="49"/>
      <c r="AI1299" s="49"/>
      <c r="AK1299" s="49"/>
      <c r="AL1299" s="49"/>
      <c r="AM1299" s="49"/>
      <c r="AN1299" s="49"/>
      <c r="AO1299" s="49"/>
      <c r="AP1299" s="49"/>
      <c r="AQ1299" s="49"/>
      <c r="AR1299" s="49"/>
      <c r="AS1299" s="49"/>
      <c r="AT1299" s="49"/>
      <c r="AU1299" s="49"/>
      <c r="AV1299" s="49"/>
      <c r="AW1299" s="49"/>
      <c r="AX1299" s="49"/>
      <c r="AY1299" s="49"/>
      <c r="AZ1299" s="49"/>
      <c r="BA1299" s="49"/>
      <c r="BB1299" s="49"/>
      <c r="BC1299" s="49"/>
      <c r="BD1299" s="49"/>
      <c r="BE1299" s="49"/>
      <c r="BF1299" s="49"/>
      <c r="BG1299" s="49"/>
      <c r="BH1299" s="49"/>
      <c r="BI1299" s="49"/>
      <c r="BJ1299" s="49"/>
      <c r="BK1299" s="49"/>
      <c r="BL1299" s="49"/>
      <c r="BM1299" s="49"/>
      <c r="BN1299" s="49"/>
      <c r="BO1299" s="49"/>
    </row>
    <row r="1300" spans="20:67" x14ac:dyDescent="0.3">
      <c r="T1300" s="49"/>
      <c r="V1300" s="49"/>
      <c r="W1300" s="49"/>
      <c r="X1300" s="49"/>
      <c r="Y1300" s="49"/>
      <c r="AA1300" s="49"/>
      <c r="AB1300" s="49"/>
      <c r="AD1300" s="49"/>
      <c r="AE1300" s="49"/>
      <c r="AF1300" s="49"/>
      <c r="AH1300" s="49"/>
      <c r="AI1300" s="49"/>
      <c r="AK1300" s="49"/>
      <c r="AL1300" s="49"/>
      <c r="AM1300" s="49"/>
      <c r="AN1300" s="49"/>
      <c r="AO1300" s="49"/>
      <c r="AP1300" s="49"/>
      <c r="AQ1300" s="49"/>
      <c r="AR1300" s="49"/>
      <c r="AS1300" s="49"/>
      <c r="AT1300" s="49"/>
      <c r="AU1300" s="49"/>
      <c r="AV1300" s="49"/>
      <c r="AW1300" s="49"/>
      <c r="AX1300" s="49"/>
      <c r="AY1300" s="49"/>
      <c r="AZ1300" s="49"/>
      <c r="BA1300" s="49"/>
      <c r="BB1300" s="49"/>
      <c r="BC1300" s="49"/>
      <c r="BD1300" s="49"/>
      <c r="BE1300" s="49"/>
      <c r="BF1300" s="49"/>
      <c r="BG1300" s="49"/>
      <c r="BH1300" s="49"/>
      <c r="BI1300" s="49"/>
      <c r="BJ1300" s="49"/>
      <c r="BK1300" s="49"/>
      <c r="BL1300" s="49"/>
      <c r="BM1300" s="49"/>
      <c r="BN1300" s="49"/>
      <c r="BO1300" s="49"/>
    </row>
    <row r="1301" spans="20:67" x14ac:dyDescent="0.3">
      <c r="T1301" s="49"/>
      <c r="V1301" s="49"/>
      <c r="W1301" s="49"/>
      <c r="X1301" s="49"/>
      <c r="Y1301" s="49"/>
      <c r="AA1301" s="49"/>
      <c r="AB1301" s="49"/>
      <c r="AD1301" s="49"/>
      <c r="AE1301" s="49"/>
      <c r="AF1301" s="49"/>
      <c r="AH1301" s="49"/>
      <c r="AI1301" s="49"/>
      <c r="AK1301" s="49"/>
      <c r="AL1301" s="49"/>
      <c r="AM1301" s="49"/>
      <c r="AN1301" s="49"/>
      <c r="AO1301" s="49"/>
      <c r="AP1301" s="49"/>
      <c r="AQ1301" s="49"/>
      <c r="AR1301" s="49"/>
      <c r="AS1301" s="49"/>
      <c r="AT1301" s="49"/>
      <c r="AU1301" s="49"/>
      <c r="AV1301" s="49"/>
      <c r="AW1301" s="49"/>
      <c r="AX1301" s="49"/>
      <c r="AY1301" s="49"/>
      <c r="AZ1301" s="49"/>
      <c r="BA1301" s="49"/>
      <c r="BB1301" s="49"/>
      <c r="BC1301" s="49"/>
      <c r="BD1301" s="49"/>
      <c r="BE1301" s="49"/>
      <c r="BF1301" s="49"/>
      <c r="BG1301" s="49"/>
      <c r="BH1301" s="49"/>
      <c r="BI1301" s="49"/>
      <c r="BJ1301" s="49"/>
      <c r="BK1301" s="49"/>
      <c r="BL1301" s="49"/>
      <c r="BM1301" s="49"/>
      <c r="BN1301" s="49"/>
      <c r="BO1301" s="49"/>
    </row>
    <row r="1302" spans="20:67" x14ac:dyDescent="0.3">
      <c r="T1302" s="49"/>
      <c r="V1302" s="49"/>
      <c r="W1302" s="49"/>
      <c r="X1302" s="49"/>
      <c r="Y1302" s="49"/>
      <c r="AA1302" s="49"/>
      <c r="AB1302" s="49"/>
      <c r="AD1302" s="49"/>
      <c r="AE1302" s="49"/>
      <c r="AF1302" s="49"/>
      <c r="AH1302" s="49"/>
      <c r="AI1302" s="49"/>
      <c r="AK1302" s="49"/>
      <c r="AL1302" s="49"/>
      <c r="AM1302" s="49"/>
      <c r="AN1302" s="49"/>
      <c r="AO1302" s="49"/>
      <c r="AP1302" s="49"/>
      <c r="AQ1302" s="49"/>
      <c r="AR1302" s="49"/>
      <c r="AS1302" s="49"/>
      <c r="AT1302" s="49"/>
      <c r="AU1302" s="49"/>
      <c r="AV1302" s="49"/>
      <c r="AW1302" s="49"/>
      <c r="AX1302" s="49"/>
      <c r="AY1302" s="49"/>
      <c r="AZ1302" s="49"/>
      <c r="BA1302" s="49"/>
      <c r="BB1302" s="49"/>
      <c r="BC1302" s="49"/>
      <c r="BD1302" s="49"/>
      <c r="BE1302" s="49"/>
      <c r="BF1302" s="49"/>
      <c r="BG1302" s="49"/>
      <c r="BH1302" s="49"/>
      <c r="BI1302" s="49"/>
      <c r="BJ1302" s="49"/>
      <c r="BK1302" s="49"/>
      <c r="BL1302" s="49"/>
      <c r="BM1302" s="49"/>
      <c r="BN1302" s="49"/>
      <c r="BO1302" s="49"/>
    </row>
    <row r="1303" spans="20:67" x14ac:dyDescent="0.3">
      <c r="T1303" s="49"/>
      <c r="V1303" s="49"/>
      <c r="W1303" s="49"/>
      <c r="X1303" s="49"/>
      <c r="Y1303" s="49"/>
      <c r="AA1303" s="49"/>
      <c r="AB1303" s="49"/>
      <c r="AD1303" s="49"/>
      <c r="AE1303" s="49"/>
      <c r="AF1303" s="49"/>
      <c r="AH1303" s="49"/>
      <c r="AI1303" s="49"/>
      <c r="AK1303" s="49"/>
      <c r="AL1303" s="49"/>
      <c r="AM1303" s="49"/>
      <c r="AN1303" s="49"/>
      <c r="AO1303" s="49"/>
      <c r="AP1303" s="49"/>
      <c r="AQ1303" s="49"/>
      <c r="AR1303" s="49"/>
      <c r="AS1303" s="49"/>
      <c r="AT1303" s="49"/>
      <c r="AU1303" s="49"/>
      <c r="AV1303" s="49"/>
      <c r="AW1303" s="49"/>
      <c r="AX1303" s="49"/>
      <c r="AY1303" s="49"/>
      <c r="AZ1303" s="49"/>
      <c r="BA1303" s="49"/>
      <c r="BB1303" s="49"/>
      <c r="BC1303" s="49"/>
      <c r="BD1303" s="49"/>
      <c r="BE1303" s="49"/>
      <c r="BF1303" s="49"/>
      <c r="BG1303" s="49"/>
      <c r="BH1303" s="49"/>
      <c r="BI1303" s="49"/>
      <c r="BJ1303" s="49"/>
      <c r="BK1303" s="49"/>
      <c r="BL1303" s="49"/>
      <c r="BM1303" s="49"/>
      <c r="BN1303" s="49"/>
      <c r="BO1303" s="49"/>
    </row>
    <row r="1304" spans="20:67" x14ac:dyDescent="0.3">
      <c r="T1304" s="49"/>
      <c r="V1304" s="49"/>
      <c r="W1304" s="49"/>
      <c r="X1304" s="49"/>
      <c r="Y1304" s="49"/>
      <c r="AA1304" s="49"/>
      <c r="AB1304" s="49"/>
      <c r="AD1304" s="49"/>
      <c r="AE1304" s="49"/>
      <c r="AF1304" s="49"/>
      <c r="AH1304" s="49"/>
      <c r="AI1304" s="49"/>
      <c r="AK1304" s="49"/>
      <c r="AL1304" s="49"/>
      <c r="AM1304" s="49"/>
      <c r="AN1304" s="49"/>
      <c r="AO1304" s="49"/>
      <c r="AP1304" s="49"/>
      <c r="AQ1304" s="49"/>
      <c r="AR1304" s="49"/>
      <c r="AS1304" s="49"/>
      <c r="AT1304" s="49"/>
      <c r="AU1304" s="49"/>
      <c r="AV1304" s="49"/>
      <c r="AW1304" s="49"/>
      <c r="AX1304" s="49"/>
      <c r="AY1304" s="49"/>
      <c r="AZ1304" s="49"/>
      <c r="BA1304" s="49"/>
      <c r="BB1304" s="49"/>
      <c r="BC1304" s="49"/>
      <c r="BD1304" s="49"/>
      <c r="BE1304" s="49"/>
      <c r="BF1304" s="49"/>
      <c r="BG1304" s="49"/>
      <c r="BH1304" s="49"/>
      <c r="BI1304" s="49"/>
      <c r="BJ1304" s="49"/>
      <c r="BK1304" s="49"/>
      <c r="BL1304" s="49"/>
      <c r="BM1304" s="49"/>
      <c r="BN1304" s="49"/>
      <c r="BO1304" s="49"/>
    </row>
    <row r="1305" spans="20:67" x14ac:dyDescent="0.3">
      <c r="T1305" s="49"/>
      <c r="V1305" s="49"/>
      <c r="W1305" s="49"/>
      <c r="X1305" s="49"/>
      <c r="Y1305" s="49"/>
      <c r="AA1305" s="49"/>
      <c r="AB1305" s="49"/>
      <c r="AD1305" s="49"/>
      <c r="AE1305" s="49"/>
      <c r="AF1305" s="49"/>
      <c r="AH1305" s="49"/>
      <c r="AI1305" s="49"/>
      <c r="AK1305" s="49"/>
      <c r="AL1305" s="49"/>
      <c r="AM1305" s="49"/>
      <c r="AN1305" s="49"/>
      <c r="AO1305" s="49"/>
      <c r="AP1305" s="49"/>
      <c r="AQ1305" s="49"/>
      <c r="AR1305" s="49"/>
      <c r="AS1305" s="49"/>
      <c r="AT1305" s="49"/>
      <c r="AU1305" s="49"/>
      <c r="AV1305" s="49"/>
      <c r="AW1305" s="49"/>
      <c r="AX1305" s="49"/>
      <c r="AY1305" s="49"/>
      <c r="AZ1305" s="49"/>
      <c r="BA1305" s="49"/>
      <c r="BB1305" s="49"/>
      <c r="BC1305" s="49"/>
      <c r="BD1305" s="49"/>
      <c r="BE1305" s="49"/>
      <c r="BF1305" s="49"/>
      <c r="BG1305" s="49"/>
      <c r="BH1305" s="49"/>
      <c r="BI1305" s="49"/>
      <c r="BJ1305" s="49"/>
      <c r="BK1305" s="49"/>
      <c r="BL1305" s="49"/>
      <c r="BM1305" s="49"/>
      <c r="BN1305" s="49"/>
      <c r="BO1305" s="49"/>
    </row>
    <row r="1306" spans="20:67" x14ac:dyDescent="0.3">
      <c r="T1306" s="49"/>
      <c r="V1306" s="49"/>
      <c r="W1306" s="49"/>
      <c r="X1306" s="49"/>
      <c r="Y1306" s="49"/>
      <c r="AA1306" s="49"/>
      <c r="AB1306" s="49"/>
      <c r="AD1306" s="49"/>
      <c r="AE1306" s="49"/>
      <c r="AF1306" s="49"/>
      <c r="AH1306" s="49"/>
      <c r="AI1306" s="49"/>
      <c r="AK1306" s="49"/>
      <c r="AL1306" s="49"/>
      <c r="AM1306" s="49"/>
      <c r="AN1306" s="49"/>
      <c r="AO1306" s="49"/>
      <c r="AP1306" s="49"/>
      <c r="AQ1306" s="49"/>
      <c r="AR1306" s="49"/>
      <c r="AS1306" s="49"/>
      <c r="AT1306" s="49"/>
      <c r="AU1306" s="49"/>
      <c r="AV1306" s="49"/>
      <c r="AW1306" s="49"/>
      <c r="AX1306" s="49"/>
      <c r="AY1306" s="49"/>
      <c r="AZ1306" s="49"/>
      <c r="BA1306" s="49"/>
      <c r="BB1306" s="49"/>
      <c r="BC1306" s="49"/>
      <c r="BD1306" s="49"/>
      <c r="BE1306" s="49"/>
      <c r="BF1306" s="49"/>
      <c r="BG1306" s="49"/>
      <c r="BH1306" s="49"/>
      <c r="BI1306" s="49"/>
      <c r="BJ1306" s="49"/>
      <c r="BK1306" s="49"/>
      <c r="BL1306" s="49"/>
      <c r="BM1306" s="49"/>
      <c r="BN1306" s="49"/>
      <c r="BO1306" s="49"/>
    </row>
    <row r="1307" spans="20:67" x14ac:dyDescent="0.3">
      <c r="T1307" s="49"/>
      <c r="V1307" s="49"/>
      <c r="W1307" s="49"/>
      <c r="X1307" s="49"/>
      <c r="Y1307" s="49"/>
      <c r="AA1307" s="49"/>
      <c r="AB1307" s="49"/>
      <c r="AD1307" s="49"/>
      <c r="AE1307" s="49"/>
      <c r="AF1307" s="49"/>
      <c r="AH1307" s="49"/>
      <c r="AI1307" s="49"/>
      <c r="AK1307" s="49"/>
      <c r="AL1307" s="49"/>
      <c r="AM1307" s="49"/>
      <c r="AN1307" s="49"/>
      <c r="AO1307" s="49"/>
      <c r="AP1307" s="49"/>
      <c r="AQ1307" s="49"/>
      <c r="AR1307" s="49"/>
      <c r="AS1307" s="49"/>
      <c r="AT1307" s="49"/>
      <c r="AU1307" s="49"/>
      <c r="AV1307" s="49"/>
      <c r="AW1307" s="49"/>
      <c r="AX1307" s="49"/>
      <c r="AY1307" s="49"/>
      <c r="AZ1307" s="49"/>
      <c r="BA1307" s="49"/>
      <c r="BB1307" s="49"/>
      <c r="BC1307" s="49"/>
      <c r="BD1307" s="49"/>
      <c r="BE1307" s="49"/>
      <c r="BF1307" s="49"/>
      <c r="BG1307" s="49"/>
      <c r="BH1307" s="49"/>
      <c r="BI1307" s="49"/>
      <c r="BJ1307" s="49"/>
      <c r="BK1307" s="49"/>
      <c r="BL1307" s="49"/>
      <c r="BM1307" s="49"/>
      <c r="BN1307" s="49"/>
      <c r="BO1307" s="49"/>
    </row>
    <row r="1308" spans="20:67" x14ac:dyDescent="0.3">
      <c r="T1308" s="49"/>
      <c r="V1308" s="49"/>
      <c r="W1308" s="49"/>
      <c r="X1308" s="49"/>
      <c r="Y1308" s="49"/>
      <c r="AA1308" s="49"/>
      <c r="AB1308" s="49"/>
      <c r="AD1308" s="49"/>
      <c r="AE1308" s="49"/>
      <c r="AF1308" s="49"/>
      <c r="AH1308" s="49"/>
      <c r="AI1308" s="49"/>
      <c r="AK1308" s="49"/>
      <c r="AL1308" s="49"/>
      <c r="AM1308" s="49"/>
      <c r="AN1308" s="49"/>
      <c r="AO1308" s="49"/>
      <c r="AP1308" s="49"/>
      <c r="AQ1308" s="49"/>
      <c r="AR1308" s="49"/>
      <c r="AS1308" s="49"/>
      <c r="AT1308" s="49"/>
      <c r="AU1308" s="49"/>
      <c r="AV1308" s="49"/>
      <c r="AW1308" s="49"/>
      <c r="AX1308" s="49"/>
      <c r="AY1308" s="49"/>
      <c r="AZ1308" s="49"/>
      <c r="BA1308" s="49"/>
      <c r="BB1308" s="49"/>
      <c r="BC1308" s="49"/>
      <c r="BD1308" s="49"/>
      <c r="BE1308" s="49"/>
      <c r="BF1308" s="49"/>
      <c r="BG1308" s="49"/>
      <c r="BH1308" s="49"/>
      <c r="BI1308" s="49"/>
      <c r="BJ1308" s="49"/>
      <c r="BK1308" s="49"/>
      <c r="BL1308" s="49"/>
      <c r="BM1308" s="49"/>
      <c r="BN1308" s="49"/>
      <c r="BO1308" s="49"/>
    </row>
    <row r="1309" spans="20:67" x14ac:dyDescent="0.3">
      <c r="T1309" s="49"/>
      <c r="V1309" s="49"/>
      <c r="W1309" s="49"/>
      <c r="X1309" s="49"/>
      <c r="Y1309" s="49"/>
      <c r="AA1309" s="49"/>
      <c r="AB1309" s="49"/>
      <c r="AD1309" s="49"/>
      <c r="AE1309" s="49"/>
      <c r="AF1309" s="49"/>
      <c r="AH1309" s="49"/>
      <c r="AI1309" s="49"/>
      <c r="AK1309" s="49"/>
      <c r="AL1309" s="49"/>
      <c r="AM1309" s="49"/>
      <c r="AN1309" s="49"/>
      <c r="AO1309" s="49"/>
      <c r="AP1309" s="49"/>
      <c r="AQ1309" s="49"/>
      <c r="AR1309" s="49"/>
      <c r="AS1309" s="49"/>
      <c r="AT1309" s="49"/>
      <c r="AU1309" s="49"/>
      <c r="AV1309" s="49"/>
      <c r="AW1309" s="49"/>
      <c r="AX1309" s="49"/>
      <c r="AY1309" s="49"/>
      <c r="AZ1309" s="49"/>
      <c r="BA1309" s="49"/>
      <c r="BB1309" s="49"/>
      <c r="BC1309" s="49"/>
      <c r="BD1309" s="49"/>
      <c r="BE1309" s="49"/>
      <c r="BF1309" s="49"/>
      <c r="BG1309" s="49"/>
      <c r="BH1309" s="49"/>
      <c r="BI1309" s="49"/>
      <c r="BJ1309" s="49"/>
      <c r="BK1309" s="49"/>
      <c r="BL1309" s="49"/>
      <c r="BM1309" s="49"/>
      <c r="BN1309" s="49"/>
      <c r="BO1309" s="49"/>
    </row>
    <row r="1310" spans="20:67" x14ac:dyDescent="0.3">
      <c r="T1310" s="49"/>
      <c r="V1310" s="49"/>
      <c r="W1310" s="49"/>
      <c r="X1310" s="49"/>
      <c r="Y1310" s="49"/>
      <c r="AA1310" s="49"/>
      <c r="AB1310" s="49"/>
      <c r="AD1310" s="49"/>
      <c r="AE1310" s="49"/>
      <c r="AF1310" s="49"/>
      <c r="AH1310" s="49"/>
      <c r="AI1310" s="49"/>
      <c r="AK1310" s="49"/>
      <c r="AL1310" s="49"/>
      <c r="AM1310" s="49"/>
      <c r="AN1310" s="49"/>
      <c r="AO1310" s="49"/>
      <c r="AP1310" s="49"/>
      <c r="AQ1310" s="49"/>
      <c r="AR1310" s="49"/>
      <c r="AS1310" s="49"/>
      <c r="AT1310" s="49"/>
      <c r="AU1310" s="49"/>
      <c r="AV1310" s="49"/>
      <c r="AW1310" s="49"/>
      <c r="AX1310" s="49"/>
      <c r="AY1310" s="49"/>
      <c r="AZ1310" s="49"/>
      <c r="BA1310" s="49"/>
      <c r="BB1310" s="49"/>
      <c r="BC1310" s="49"/>
      <c r="BD1310" s="49"/>
      <c r="BE1310" s="49"/>
      <c r="BF1310" s="49"/>
      <c r="BG1310" s="49"/>
      <c r="BH1310" s="49"/>
      <c r="BI1310" s="49"/>
      <c r="BJ1310" s="49"/>
      <c r="BK1310" s="49"/>
      <c r="BL1310" s="49"/>
      <c r="BM1310" s="49"/>
      <c r="BN1310" s="49"/>
      <c r="BO1310" s="49"/>
    </row>
    <row r="1311" spans="20:67" x14ac:dyDescent="0.3">
      <c r="T1311" s="49"/>
      <c r="V1311" s="49"/>
      <c r="W1311" s="49"/>
      <c r="X1311" s="49"/>
      <c r="Y1311" s="49"/>
      <c r="AA1311" s="49"/>
      <c r="AB1311" s="49"/>
      <c r="AD1311" s="49"/>
      <c r="AE1311" s="49"/>
      <c r="AF1311" s="49"/>
      <c r="AH1311" s="49"/>
      <c r="AI1311" s="49"/>
      <c r="AK1311" s="49"/>
      <c r="AL1311" s="49"/>
      <c r="AM1311" s="49"/>
      <c r="AN1311" s="49"/>
      <c r="AO1311" s="49"/>
      <c r="AP1311" s="49"/>
      <c r="AQ1311" s="49"/>
      <c r="AR1311" s="49"/>
      <c r="AS1311" s="49"/>
      <c r="AT1311" s="49"/>
      <c r="AU1311" s="49"/>
      <c r="AV1311" s="49"/>
      <c r="AW1311" s="49"/>
      <c r="AX1311" s="49"/>
      <c r="AY1311" s="49"/>
      <c r="AZ1311" s="49"/>
      <c r="BA1311" s="49"/>
      <c r="BB1311" s="49"/>
      <c r="BC1311" s="49"/>
      <c r="BD1311" s="49"/>
      <c r="BE1311" s="49"/>
      <c r="BF1311" s="49"/>
      <c r="BG1311" s="49"/>
      <c r="BH1311" s="49"/>
      <c r="BI1311" s="49"/>
      <c r="BJ1311" s="49"/>
      <c r="BK1311" s="49"/>
      <c r="BL1311" s="49"/>
      <c r="BM1311" s="49"/>
      <c r="BN1311" s="49"/>
      <c r="BO1311" s="49"/>
    </row>
    <row r="1312" spans="20:67" x14ac:dyDescent="0.3">
      <c r="T1312" s="49"/>
      <c r="V1312" s="49"/>
      <c r="W1312" s="49"/>
      <c r="X1312" s="49"/>
      <c r="Y1312" s="49"/>
      <c r="AA1312" s="49"/>
      <c r="AB1312" s="49"/>
      <c r="AD1312" s="49"/>
      <c r="AE1312" s="49"/>
      <c r="AF1312" s="49"/>
      <c r="AH1312" s="49"/>
      <c r="AI1312" s="49"/>
      <c r="AK1312" s="49"/>
      <c r="AL1312" s="49"/>
      <c r="AM1312" s="49"/>
      <c r="AN1312" s="49"/>
      <c r="AO1312" s="49"/>
      <c r="AP1312" s="49"/>
      <c r="AQ1312" s="49"/>
      <c r="AR1312" s="49"/>
      <c r="AS1312" s="49"/>
      <c r="AT1312" s="49"/>
      <c r="AU1312" s="49"/>
      <c r="AV1312" s="49"/>
      <c r="AW1312" s="49"/>
      <c r="AX1312" s="49"/>
      <c r="AY1312" s="49"/>
      <c r="AZ1312" s="49"/>
      <c r="BA1312" s="49"/>
      <c r="BB1312" s="49"/>
      <c r="BC1312" s="49"/>
      <c r="BD1312" s="49"/>
      <c r="BE1312" s="49"/>
      <c r="BF1312" s="49"/>
      <c r="BG1312" s="49"/>
      <c r="BH1312" s="49"/>
      <c r="BI1312" s="49"/>
      <c r="BJ1312" s="49"/>
      <c r="BK1312" s="49"/>
      <c r="BL1312" s="49"/>
      <c r="BM1312" s="49"/>
      <c r="BN1312" s="49"/>
      <c r="BO1312" s="49"/>
    </row>
    <row r="1313" spans="20:67" x14ac:dyDescent="0.3">
      <c r="T1313" s="49"/>
      <c r="V1313" s="49"/>
      <c r="W1313" s="49"/>
      <c r="X1313" s="49"/>
      <c r="Y1313" s="49"/>
      <c r="AA1313" s="49"/>
      <c r="AB1313" s="49"/>
      <c r="AD1313" s="49"/>
      <c r="AE1313" s="49"/>
      <c r="AF1313" s="49"/>
      <c r="AH1313" s="49"/>
      <c r="AI1313" s="49"/>
      <c r="AK1313" s="49"/>
      <c r="AL1313" s="49"/>
      <c r="AM1313" s="49"/>
      <c r="AN1313" s="49"/>
      <c r="AO1313" s="49"/>
      <c r="AP1313" s="49"/>
      <c r="AQ1313" s="49"/>
      <c r="AR1313" s="49"/>
      <c r="AS1313" s="49"/>
      <c r="AT1313" s="49"/>
      <c r="AU1313" s="49"/>
      <c r="AV1313" s="49"/>
      <c r="AW1313" s="49"/>
      <c r="AX1313" s="49"/>
      <c r="AY1313" s="49"/>
      <c r="AZ1313" s="49"/>
      <c r="BA1313" s="49"/>
      <c r="BB1313" s="49"/>
      <c r="BC1313" s="49"/>
      <c r="BD1313" s="49"/>
      <c r="BE1313" s="49"/>
      <c r="BF1313" s="49"/>
      <c r="BG1313" s="49"/>
      <c r="BH1313" s="49"/>
      <c r="BI1313" s="49"/>
      <c r="BJ1313" s="49"/>
      <c r="BK1313" s="49"/>
      <c r="BL1313" s="49"/>
      <c r="BM1313" s="49"/>
      <c r="BN1313" s="49"/>
      <c r="BO1313" s="49"/>
    </row>
    <row r="1314" spans="20:67" x14ac:dyDescent="0.3">
      <c r="T1314" s="49"/>
      <c r="V1314" s="49"/>
      <c r="W1314" s="49"/>
      <c r="X1314" s="49"/>
      <c r="Y1314" s="49"/>
      <c r="AA1314" s="49"/>
      <c r="AB1314" s="49"/>
      <c r="AD1314" s="49"/>
      <c r="AE1314" s="49"/>
      <c r="AF1314" s="49"/>
      <c r="AH1314" s="49"/>
      <c r="AI1314" s="49"/>
      <c r="AK1314" s="49"/>
      <c r="AL1314" s="49"/>
      <c r="AM1314" s="49"/>
      <c r="AN1314" s="49"/>
      <c r="AO1314" s="49"/>
      <c r="AP1314" s="49"/>
      <c r="AQ1314" s="49"/>
      <c r="AR1314" s="49"/>
      <c r="AS1314" s="49"/>
      <c r="AT1314" s="49"/>
      <c r="AU1314" s="49"/>
      <c r="AV1314" s="49"/>
      <c r="AW1314" s="49"/>
      <c r="AX1314" s="49"/>
      <c r="AY1314" s="49"/>
      <c r="AZ1314" s="49"/>
      <c r="BA1314" s="49"/>
      <c r="BB1314" s="49"/>
      <c r="BC1314" s="49"/>
      <c r="BD1314" s="49"/>
      <c r="BE1314" s="49"/>
      <c r="BF1314" s="49"/>
      <c r="BG1314" s="49"/>
      <c r="BH1314" s="49"/>
      <c r="BI1314" s="49"/>
      <c r="BJ1314" s="49"/>
      <c r="BK1314" s="49"/>
      <c r="BL1314" s="49"/>
      <c r="BM1314" s="49"/>
      <c r="BN1314" s="49"/>
      <c r="BO1314" s="49"/>
    </row>
    <row r="1315" spans="20:67" x14ac:dyDescent="0.3">
      <c r="T1315" s="49"/>
      <c r="V1315" s="49"/>
      <c r="W1315" s="49"/>
      <c r="X1315" s="49"/>
      <c r="Y1315" s="49"/>
      <c r="AA1315" s="49"/>
      <c r="AB1315" s="49"/>
      <c r="AD1315" s="49"/>
      <c r="AE1315" s="49"/>
      <c r="AF1315" s="49"/>
      <c r="AH1315" s="49"/>
      <c r="AI1315" s="49"/>
      <c r="AK1315" s="49"/>
      <c r="AL1315" s="49"/>
      <c r="AM1315" s="49"/>
      <c r="AN1315" s="49"/>
      <c r="AO1315" s="49"/>
      <c r="AP1315" s="49"/>
      <c r="AQ1315" s="49"/>
      <c r="AR1315" s="49"/>
      <c r="AS1315" s="49"/>
      <c r="AT1315" s="49"/>
      <c r="AU1315" s="49"/>
      <c r="AV1315" s="49"/>
      <c r="AW1315" s="49"/>
      <c r="AX1315" s="49"/>
      <c r="AY1315" s="49"/>
      <c r="AZ1315" s="49"/>
      <c r="BA1315" s="49"/>
      <c r="BB1315" s="49"/>
      <c r="BC1315" s="49"/>
      <c r="BD1315" s="49"/>
      <c r="BE1315" s="49"/>
      <c r="BF1315" s="49"/>
      <c r="BG1315" s="49"/>
      <c r="BH1315" s="49"/>
      <c r="BI1315" s="49"/>
      <c r="BJ1315" s="49"/>
      <c r="BK1315" s="49"/>
      <c r="BL1315" s="49"/>
      <c r="BM1315" s="49"/>
      <c r="BN1315" s="49"/>
      <c r="BO1315" s="49"/>
    </row>
    <row r="1316" spans="20:67" x14ac:dyDescent="0.3">
      <c r="T1316" s="49"/>
      <c r="V1316" s="49"/>
      <c r="W1316" s="49"/>
      <c r="X1316" s="49"/>
      <c r="Y1316" s="49"/>
      <c r="AA1316" s="49"/>
      <c r="AB1316" s="49"/>
      <c r="AD1316" s="49"/>
      <c r="AE1316" s="49"/>
      <c r="AF1316" s="49"/>
      <c r="AH1316" s="49"/>
      <c r="AI1316" s="49"/>
      <c r="AK1316" s="49"/>
      <c r="AL1316" s="49"/>
      <c r="AM1316" s="49"/>
      <c r="AN1316" s="49"/>
      <c r="AO1316" s="49"/>
      <c r="AP1316" s="49"/>
      <c r="AQ1316" s="49"/>
      <c r="AR1316" s="49"/>
      <c r="AS1316" s="49"/>
      <c r="AT1316" s="49"/>
      <c r="AU1316" s="49"/>
      <c r="AV1316" s="49"/>
      <c r="AW1316" s="49"/>
      <c r="AX1316" s="49"/>
      <c r="AY1316" s="49"/>
      <c r="AZ1316" s="49"/>
      <c r="BA1316" s="49"/>
      <c r="BB1316" s="49"/>
      <c r="BC1316" s="49"/>
      <c r="BD1316" s="49"/>
      <c r="BE1316" s="49"/>
      <c r="BF1316" s="49"/>
      <c r="BG1316" s="49"/>
      <c r="BH1316" s="49"/>
      <c r="BI1316" s="49"/>
      <c r="BJ1316" s="49"/>
      <c r="BK1316" s="49"/>
      <c r="BL1316" s="49"/>
      <c r="BM1316" s="49"/>
      <c r="BN1316" s="49"/>
      <c r="BO1316" s="49"/>
    </row>
    <row r="1317" spans="20:67" x14ac:dyDescent="0.3">
      <c r="T1317" s="49"/>
      <c r="V1317" s="49"/>
      <c r="W1317" s="49"/>
      <c r="X1317" s="49"/>
      <c r="Y1317" s="49"/>
      <c r="AA1317" s="49"/>
      <c r="AB1317" s="49"/>
      <c r="AD1317" s="49"/>
      <c r="AE1317" s="49"/>
      <c r="AF1317" s="49"/>
      <c r="AH1317" s="49"/>
      <c r="AI1317" s="49"/>
      <c r="AK1317" s="49"/>
      <c r="AL1317" s="49"/>
      <c r="AM1317" s="49"/>
      <c r="AN1317" s="49"/>
      <c r="AO1317" s="49"/>
      <c r="AP1317" s="49"/>
      <c r="AQ1317" s="49"/>
      <c r="AR1317" s="49"/>
      <c r="AS1317" s="49"/>
      <c r="AT1317" s="49"/>
      <c r="AU1317" s="49"/>
      <c r="AV1317" s="49"/>
      <c r="AW1317" s="49"/>
      <c r="AX1317" s="49"/>
      <c r="AY1317" s="49"/>
      <c r="AZ1317" s="49"/>
      <c r="BA1317" s="49"/>
      <c r="BB1317" s="49"/>
      <c r="BC1317" s="49"/>
      <c r="BD1317" s="49"/>
      <c r="BE1317" s="49"/>
      <c r="BF1317" s="49"/>
      <c r="BG1317" s="49"/>
      <c r="BH1317" s="49"/>
      <c r="BI1317" s="49"/>
      <c r="BJ1317" s="49"/>
      <c r="BK1317" s="49"/>
      <c r="BL1317" s="49"/>
      <c r="BM1317" s="49"/>
      <c r="BN1317" s="49"/>
      <c r="BO1317" s="49"/>
    </row>
    <row r="1318" spans="20:67" x14ac:dyDescent="0.3">
      <c r="T1318" s="49"/>
      <c r="V1318" s="49"/>
      <c r="W1318" s="49"/>
      <c r="X1318" s="49"/>
      <c r="Y1318" s="49"/>
      <c r="AA1318" s="49"/>
      <c r="AB1318" s="49"/>
      <c r="AD1318" s="49"/>
      <c r="AE1318" s="49"/>
      <c r="AF1318" s="49"/>
      <c r="AH1318" s="49"/>
      <c r="AI1318" s="49"/>
      <c r="AK1318" s="49"/>
      <c r="AL1318" s="49"/>
      <c r="AM1318" s="49"/>
      <c r="AN1318" s="49"/>
      <c r="AO1318" s="49"/>
      <c r="AP1318" s="49"/>
      <c r="AQ1318" s="49"/>
      <c r="AR1318" s="49"/>
      <c r="AS1318" s="49"/>
      <c r="AT1318" s="49"/>
      <c r="AU1318" s="49"/>
      <c r="AV1318" s="49"/>
      <c r="AW1318" s="49"/>
      <c r="AX1318" s="49"/>
      <c r="AY1318" s="49"/>
      <c r="AZ1318" s="49"/>
      <c r="BA1318" s="49"/>
      <c r="BB1318" s="49"/>
      <c r="BC1318" s="49"/>
      <c r="BD1318" s="49"/>
      <c r="BE1318" s="49"/>
      <c r="BF1318" s="49"/>
      <c r="BG1318" s="49"/>
      <c r="BH1318" s="49"/>
      <c r="BI1318" s="49"/>
      <c r="BJ1318" s="49"/>
      <c r="BK1318" s="49"/>
      <c r="BL1318" s="49"/>
      <c r="BM1318" s="49"/>
      <c r="BN1318" s="49"/>
      <c r="BO1318" s="49"/>
    </row>
    <row r="1319" spans="20:67" x14ac:dyDescent="0.3">
      <c r="T1319" s="49"/>
      <c r="V1319" s="49"/>
      <c r="W1319" s="49"/>
      <c r="X1319" s="49"/>
      <c r="Y1319" s="49"/>
      <c r="AA1319" s="49"/>
      <c r="AB1319" s="49"/>
      <c r="AD1319" s="49"/>
      <c r="AE1319" s="49"/>
      <c r="AF1319" s="49"/>
      <c r="AH1319" s="49"/>
      <c r="AI1319" s="49"/>
      <c r="AK1319" s="49"/>
      <c r="AL1319" s="49"/>
      <c r="AM1319" s="49"/>
      <c r="AN1319" s="49"/>
      <c r="AO1319" s="49"/>
      <c r="AP1319" s="49"/>
      <c r="AQ1319" s="49"/>
      <c r="AR1319" s="49"/>
      <c r="AS1319" s="49"/>
      <c r="AT1319" s="49"/>
      <c r="AU1319" s="49"/>
      <c r="AV1319" s="49"/>
      <c r="AW1319" s="49"/>
      <c r="AX1319" s="49"/>
      <c r="AY1319" s="49"/>
      <c r="AZ1319" s="49"/>
      <c r="BA1319" s="49"/>
      <c r="BB1319" s="49"/>
      <c r="BC1319" s="49"/>
      <c r="BD1319" s="49"/>
      <c r="BE1319" s="49"/>
      <c r="BF1319" s="49"/>
      <c r="BG1319" s="49"/>
      <c r="BH1319" s="49"/>
      <c r="BI1319" s="49"/>
      <c r="BJ1319" s="49"/>
      <c r="BK1319" s="49"/>
      <c r="BL1319" s="49"/>
      <c r="BM1319" s="49"/>
      <c r="BN1319" s="49"/>
      <c r="BO1319" s="49"/>
    </row>
    <row r="1320" spans="20:67" x14ac:dyDescent="0.3">
      <c r="T1320" s="49"/>
      <c r="V1320" s="49"/>
      <c r="W1320" s="49"/>
      <c r="X1320" s="49"/>
      <c r="Y1320" s="49"/>
      <c r="AA1320" s="49"/>
      <c r="AB1320" s="49"/>
      <c r="AD1320" s="49"/>
      <c r="AE1320" s="49"/>
      <c r="AF1320" s="49"/>
      <c r="AH1320" s="49"/>
      <c r="AI1320" s="49"/>
      <c r="AK1320" s="49"/>
      <c r="AL1320" s="49"/>
      <c r="AM1320" s="49"/>
      <c r="AN1320" s="49"/>
      <c r="AO1320" s="49"/>
      <c r="AP1320" s="49"/>
      <c r="AQ1320" s="49"/>
      <c r="AR1320" s="49"/>
      <c r="AS1320" s="49"/>
      <c r="AT1320" s="49"/>
      <c r="AU1320" s="49"/>
      <c r="AV1320" s="49"/>
      <c r="AW1320" s="49"/>
      <c r="AX1320" s="49"/>
      <c r="AY1320" s="49"/>
      <c r="AZ1320" s="49"/>
      <c r="BA1320" s="49"/>
      <c r="BB1320" s="49"/>
      <c r="BC1320" s="49"/>
      <c r="BD1320" s="49"/>
      <c r="BE1320" s="49"/>
      <c r="BF1320" s="49"/>
      <c r="BG1320" s="49"/>
      <c r="BH1320" s="49"/>
      <c r="BI1320" s="49"/>
      <c r="BJ1320" s="49"/>
      <c r="BK1320" s="49"/>
      <c r="BL1320" s="49"/>
      <c r="BM1320" s="49"/>
      <c r="BN1320" s="49"/>
      <c r="BO1320" s="49"/>
    </row>
    <row r="1321" spans="20:67" x14ac:dyDescent="0.3">
      <c r="T1321" s="49"/>
      <c r="V1321" s="49"/>
      <c r="W1321" s="49"/>
      <c r="X1321" s="49"/>
      <c r="Y1321" s="49"/>
      <c r="AA1321" s="49"/>
      <c r="AB1321" s="49"/>
      <c r="AD1321" s="49"/>
      <c r="AE1321" s="49"/>
      <c r="AF1321" s="49"/>
      <c r="AH1321" s="49"/>
      <c r="AI1321" s="49"/>
      <c r="AK1321" s="49"/>
      <c r="AL1321" s="49"/>
      <c r="AM1321" s="49"/>
      <c r="AN1321" s="49"/>
      <c r="AO1321" s="49"/>
      <c r="AP1321" s="49"/>
      <c r="AQ1321" s="49"/>
      <c r="AR1321" s="49"/>
      <c r="AS1321" s="49"/>
      <c r="AT1321" s="49"/>
      <c r="AU1321" s="49"/>
      <c r="AV1321" s="49"/>
      <c r="AW1321" s="49"/>
      <c r="AX1321" s="49"/>
      <c r="AY1321" s="49"/>
      <c r="AZ1321" s="49"/>
      <c r="BA1321" s="49"/>
      <c r="BB1321" s="49"/>
      <c r="BC1321" s="49"/>
      <c r="BD1321" s="49"/>
      <c r="BE1321" s="49"/>
      <c r="BF1321" s="49"/>
      <c r="BG1321" s="49"/>
      <c r="BH1321" s="49"/>
      <c r="BI1321" s="49"/>
      <c r="BJ1321" s="49"/>
      <c r="BK1321" s="49"/>
      <c r="BL1321" s="49"/>
      <c r="BM1321" s="49"/>
      <c r="BN1321" s="49"/>
      <c r="BO1321" s="49"/>
    </row>
    <row r="1322" spans="20:67" x14ac:dyDescent="0.3">
      <c r="T1322" s="49"/>
      <c r="V1322" s="49"/>
      <c r="W1322" s="49"/>
      <c r="X1322" s="49"/>
      <c r="Y1322" s="49"/>
      <c r="AA1322" s="49"/>
      <c r="AB1322" s="49"/>
      <c r="AD1322" s="49"/>
      <c r="AE1322" s="49"/>
      <c r="AF1322" s="49"/>
      <c r="AH1322" s="49"/>
      <c r="AI1322" s="49"/>
      <c r="AK1322" s="49"/>
      <c r="AL1322" s="49"/>
      <c r="AM1322" s="49"/>
      <c r="AN1322" s="49"/>
      <c r="AO1322" s="49"/>
      <c r="AP1322" s="49"/>
      <c r="AQ1322" s="49"/>
      <c r="AR1322" s="49"/>
      <c r="AS1322" s="49"/>
      <c r="AT1322" s="49"/>
      <c r="AU1322" s="49"/>
      <c r="AV1322" s="49"/>
      <c r="AW1322" s="49"/>
      <c r="AX1322" s="49"/>
      <c r="AY1322" s="49"/>
      <c r="AZ1322" s="49"/>
      <c r="BA1322" s="49"/>
      <c r="BB1322" s="49"/>
      <c r="BC1322" s="49"/>
      <c r="BD1322" s="49"/>
      <c r="BE1322" s="49"/>
      <c r="BF1322" s="49"/>
      <c r="BG1322" s="49"/>
      <c r="BH1322" s="49"/>
      <c r="BI1322" s="49"/>
      <c r="BJ1322" s="49"/>
      <c r="BK1322" s="49"/>
      <c r="BL1322" s="49"/>
      <c r="BM1322" s="49"/>
      <c r="BN1322" s="49"/>
      <c r="BO1322" s="49"/>
    </row>
    <row r="1323" spans="20:67" x14ac:dyDescent="0.3">
      <c r="T1323" s="49"/>
      <c r="V1323" s="49"/>
      <c r="W1323" s="49"/>
      <c r="X1323" s="49"/>
      <c r="Y1323" s="49"/>
      <c r="AA1323" s="49"/>
      <c r="AB1323" s="49"/>
      <c r="AD1323" s="49"/>
      <c r="AE1323" s="49"/>
      <c r="AF1323" s="49"/>
      <c r="AH1323" s="49"/>
      <c r="AI1323" s="49"/>
      <c r="AK1323" s="49"/>
      <c r="AL1323" s="49"/>
      <c r="AM1323" s="49"/>
      <c r="AN1323" s="49"/>
      <c r="AO1323" s="49"/>
      <c r="AP1323" s="49"/>
      <c r="AQ1323" s="49"/>
      <c r="AR1323" s="49"/>
      <c r="AS1323" s="49"/>
      <c r="AT1323" s="49"/>
      <c r="AU1323" s="49"/>
      <c r="AV1323" s="49"/>
      <c r="AW1323" s="49"/>
      <c r="AX1323" s="49"/>
      <c r="AY1323" s="49"/>
      <c r="AZ1323" s="49"/>
      <c r="BA1323" s="49"/>
      <c r="BB1323" s="49"/>
      <c r="BC1323" s="49"/>
      <c r="BD1323" s="49"/>
      <c r="BE1323" s="49"/>
      <c r="BF1323" s="49"/>
      <c r="BG1323" s="49"/>
      <c r="BH1323" s="49"/>
      <c r="BI1323" s="49"/>
      <c r="BJ1323" s="49"/>
      <c r="BK1323" s="49"/>
      <c r="BL1323" s="49"/>
      <c r="BM1323" s="49"/>
      <c r="BN1323" s="49"/>
      <c r="BO1323" s="49"/>
    </row>
    <row r="1324" spans="20:67" x14ac:dyDescent="0.3">
      <c r="T1324" s="49"/>
      <c r="V1324" s="49"/>
      <c r="W1324" s="49"/>
      <c r="X1324" s="49"/>
      <c r="Y1324" s="49"/>
      <c r="AA1324" s="49"/>
      <c r="AB1324" s="49"/>
      <c r="AD1324" s="49"/>
      <c r="AE1324" s="49"/>
      <c r="AF1324" s="49"/>
      <c r="AH1324" s="49"/>
      <c r="AI1324" s="49"/>
      <c r="AK1324" s="49"/>
      <c r="AL1324" s="49"/>
      <c r="AM1324" s="49"/>
      <c r="AN1324" s="49"/>
      <c r="AO1324" s="49"/>
      <c r="AP1324" s="49"/>
      <c r="AQ1324" s="49"/>
      <c r="AR1324" s="49"/>
      <c r="AS1324" s="49"/>
      <c r="AT1324" s="49"/>
      <c r="AU1324" s="49"/>
      <c r="AV1324" s="49"/>
      <c r="AW1324" s="49"/>
      <c r="AX1324" s="49"/>
      <c r="AY1324" s="49"/>
      <c r="AZ1324" s="49"/>
      <c r="BA1324" s="49"/>
      <c r="BB1324" s="49"/>
      <c r="BC1324" s="49"/>
      <c r="BD1324" s="49"/>
      <c r="BE1324" s="49"/>
      <c r="BF1324" s="49"/>
      <c r="BG1324" s="49"/>
      <c r="BH1324" s="49"/>
      <c r="BI1324" s="49"/>
      <c r="BJ1324" s="49"/>
      <c r="BK1324" s="49"/>
      <c r="BL1324" s="49"/>
      <c r="BM1324" s="49"/>
      <c r="BN1324" s="49"/>
      <c r="BO1324" s="49"/>
    </row>
    <row r="1325" spans="20:67" x14ac:dyDescent="0.3">
      <c r="T1325" s="49"/>
      <c r="V1325" s="49"/>
      <c r="W1325" s="49"/>
      <c r="X1325" s="49"/>
      <c r="Y1325" s="49"/>
      <c r="AA1325" s="49"/>
      <c r="AB1325" s="49"/>
      <c r="AD1325" s="49"/>
      <c r="AE1325" s="49"/>
      <c r="AF1325" s="49"/>
      <c r="AH1325" s="49"/>
      <c r="AI1325" s="49"/>
      <c r="AK1325" s="49"/>
      <c r="AL1325" s="49"/>
      <c r="AM1325" s="49"/>
      <c r="AN1325" s="49"/>
      <c r="AO1325" s="49"/>
      <c r="AP1325" s="49"/>
      <c r="AQ1325" s="49"/>
      <c r="AR1325" s="49"/>
      <c r="AS1325" s="49"/>
      <c r="AT1325" s="49"/>
      <c r="AU1325" s="49"/>
      <c r="AV1325" s="49"/>
      <c r="AW1325" s="49"/>
      <c r="AX1325" s="49"/>
      <c r="AY1325" s="49"/>
      <c r="AZ1325" s="49"/>
      <c r="BA1325" s="49"/>
      <c r="BB1325" s="49"/>
      <c r="BC1325" s="49"/>
      <c r="BD1325" s="49"/>
      <c r="BE1325" s="49"/>
      <c r="BF1325" s="49"/>
      <c r="BG1325" s="49"/>
      <c r="BH1325" s="49"/>
      <c r="BI1325" s="49"/>
      <c r="BJ1325" s="49"/>
      <c r="BK1325" s="49"/>
      <c r="BL1325" s="49"/>
      <c r="BM1325" s="49"/>
      <c r="BN1325" s="49"/>
      <c r="BO1325" s="49"/>
    </row>
    <row r="1326" spans="20:67" x14ac:dyDescent="0.3">
      <c r="T1326" s="49"/>
      <c r="V1326" s="49"/>
      <c r="W1326" s="49"/>
      <c r="X1326" s="49"/>
      <c r="Y1326" s="49"/>
      <c r="AA1326" s="49"/>
      <c r="AB1326" s="49"/>
      <c r="AD1326" s="49"/>
      <c r="AE1326" s="49"/>
      <c r="AF1326" s="49"/>
      <c r="AH1326" s="49"/>
      <c r="AI1326" s="49"/>
      <c r="AK1326" s="49"/>
      <c r="AL1326" s="49"/>
      <c r="AM1326" s="49"/>
      <c r="AN1326" s="49"/>
      <c r="AO1326" s="49"/>
      <c r="AP1326" s="49"/>
      <c r="AQ1326" s="49"/>
      <c r="AR1326" s="49"/>
      <c r="AS1326" s="49"/>
      <c r="AT1326" s="49"/>
      <c r="AU1326" s="49"/>
      <c r="AV1326" s="49"/>
      <c r="AW1326" s="49"/>
      <c r="AX1326" s="49"/>
      <c r="AY1326" s="49"/>
      <c r="AZ1326" s="49"/>
      <c r="BA1326" s="49"/>
      <c r="BB1326" s="49"/>
      <c r="BC1326" s="49"/>
      <c r="BD1326" s="49"/>
      <c r="BE1326" s="49"/>
      <c r="BF1326" s="49"/>
      <c r="BG1326" s="49"/>
      <c r="BH1326" s="49"/>
      <c r="BI1326" s="49"/>
      <c r="BJ1326" s="49"/>
      <c r="BK1326" s="49"/>
      <c r="BL1326" s="49"/>
      <c r="BM1326" s="49"/>
      <c r="BN1326" s="49"/>
      <c r="BO1326" s="49"/>
    </row>
    <row r="1327" spans="20:67" x14ac:dyDescent="0.3">
      <c r="T1327" s="49"/>
      <c r="V1327" s="49"/>
      <c r="W1327" s="49"/>
      <c r="X1327" s="49"/>
      <c r="Y1327" s="49"/>
      <c r="AA1327" s="49"/>
      <c r="AB1327" s="49"/>
      <c r="AD1327" s="49"/>
      <c r="AE1327" s="49"/>
      <c r="AF1327" s="49"/>
      <c r="AH1327" s="49"/>
      <c r="AI1327" s="49"/>
      <c r="AK1327" s="49"/>
      <c r="AL1327" s="49"/>
      <c r="AM1327" s="49"/>
      <c r="AN1327" s="49"/>
      <c r="AO1327" s="49"/>
      <c r="AP1327" s="49"/>
      <c r="AQ1327" s="49"/>
      <c r="AR1327" s="49"/>
      <c r="AS1327" s="49"/>
      <c r="AT1327" s="49"/>
      <c r="AU1327" s="49"/>
      <c r="AV1327" s="49"/>
      <c r="AW1327" s="49"/>
      <c r="AX1327" s="49"/>
      <c r="AY1327" s="49"/>
      <c r="AZ1327" s="49"/>
      <c r="BA1327" s="49"/>
      <c r="BB1327" s="49"/>
      <c r="BC1327" s="49"/>
      <c r="BD1327" s="49"/>
      <c r="BE1327" s="49"/>
      <c r="BF1327" s="49"/>
      <c r="BG1327" s="49"/>
      <c r="BH1327" s="49"/>
      <c r="BI1327" s="49"/>
      <c r="BJ1327" s="49"/>
      <c r="BK1327" s="49"/>
      <c r="BL1327" s="49"/>
      <c r="BM1327" s="49"/>
      <c r="BN1327" s="49"/>
      <c r="BO1327" s="49"/>
    </row>
    <row r="1328" spans="20:67" x14ac:dyDescent="0.3">
      <c r="T1328" s="49"/>
      <c r="V1328" s="49"/>
      <c r="W1328" s="49"/>
      <c r="X1328" s="49"/>
      <c r="Y1328" s="49"/>
      <c r="AA1328" s="49"/>
      <c r="AB1328" s="49"/>
      <c r="AD1328" s="49"/>
      <c r="AE1328" s="49"/>
      <c r="AF1328" s="49"/>
      <c r="AH1328" s="49"/>
      <c r="AI1328" s="49"/>
      <c r="AK1328" s="49"/>
      <c r="AL1328" s="49"/>
      <c r="AM1328" s="49"/>
      <c r="AN1328" s="49"/>
      <c r="AO1328" s="49"/>
      <c r="AP1328" s="49"/>
      <c r="AQ1328" s="49"/>
      <c r="AR1328" s="49"/>
      <c r="AS1328" s="49"/>
      <c r="AT1328" s="49"/>
      <c r="AU1328" s="49"/>
      <c r="AV1328" s="49"/>
      <c r="AW1328" s="49"/>
      <c r="AX1328" s="49"/>
      <c r="AY1328" s="49"/>
      <c r="AZ1328" s="49"/>
      <c r="BA1328" s="49"/>
      <c r="BB1328" s="49"/>
      <c r="BC1328" s="49"/>
      <c r="BD1328" s="49"/>
      <c r="BE1328" s="49"/>
      <c r="BF1328" s="49"/>
      <c r="BG1328" s="49"/>
      <c r="BH1328" s="49"/>
      <c r="BI1328" s="49"/>
      <c r="BJ1328" s="49"/>
      <c r="BK1328" s="49"/>
      <c r="BL1328" s="49"/>
      <c r="BM1328" s="49"/>
      <c r="BN1328" s="49"/>
      <c r="BO1328" s="49"/>
    </row>
    <row r="1329" spans="20:67" x14ac:dyDescent="0.3">
      <c r="T1329" s="49"/>
      <c r="V1329" s="49"/>
      <c r="W1329" s="49"/>
      <c r="X1329" s="49"/>
      <c r="Y1329" s="49"/>
      <c r="AA1329" s="49"/>
      <c r="AB1329" s="49"/>
      <c r="AD1329" s="49"/>
      <c r="AE1329" s="49"/>
      <c r="AF1329" s="49"/>
      <c r="AH1329" s="49"/>
      <c r="AI1329" s="49"/>
      <c r="AK1329" s="49"/>
      <c r="AL1329" s="49"/>
      <c r="AM1329" s="49"/>
      <c r="AN1329" s="49"/>
      <c r="AO1329" s="49"/>
      <c r="AP1329" s="49"/>
      <c r="AQ1329" s="49"/>
      <c r="AR1329" s="49"/>
      <c r="AS1329" s="49"/>
      <c r="AT1329" s="49"/>
      <c r="AU1329" s="49"/>
      <c r="AV1329" s="49"/>
      <c r="AW1329" s="49"/>
      <c r="AX1329" s="49"/>
      <c r="AY1329" s="49"/>
      <c r="AZ1329" s="49"/>
      <c r="BA1329" s="49"/>
      <c r="BB1329" s="49"/>
      <c r="BC1329" s="49"/>
      <c r="BD1329" s="49"/>
      <c r="BE1329" s="49"/>
      <c r="BF1329" s="49"/>
      <c r="BG1329" s="49"/>
      <c r="BH1329" s="49"/>
      <c r="BI1329" s="49"/>
      <c r="BJ1329" s="49"/>
      <c r="BK1329" s="49"/>
      <c r="BL1329" s="49"/>
      <c r="BM1329" s="49"/>
      <c r="BN1329" s="49"/>
      <c r="BO1329" s="49"/>
    </row>
    <row r="1330" spans="20:67" x14ac:dyDescent="0.3">
      <c r="T1330" s="49"/>
      <c r="V1330" s="49"/>
      <c r="W1330" s="49"/>
      <c r="X1330" s="49"/>
      <c r="Y1330" s="49"/>
      <c r="AA1330" s="49"/>
      <c r="AB1330" s="49"/>
      <c r="AD1330" s="49"/>
      <c r="AE1330" s="49"/>
      <c r="AF1330" s="49"/>
      <c r="AH1330" s="49"/>
      <c r="AI1330" s="49"/>
      <c r="AK1330" s="49"/>
      <c r="AL1330" s="49"/>
      <c r="AM1330" s="49"/>
      <c r="AN1330" s="49"/>
      <c r="AO1330" s="49"/>
      <c r="AP1330" s="49"/>
      <c r="AQ1330" s="49"/>
      <c r="AR1330" s="49"/>
      <c r="AS1330" s="49"/>
      <c r="AT1330" s="49"/>
      <c r="AU1330" s="49"/>
      <c r="AV1330" s="49"/>
      <c r="AW1330" s="49"/>
      <c r="AX1330" s="49"/>
      <c r="AY1330" s="49"/>
      <c r="AZ1330" s="49"/>
      <c r="BA1330" s="49"/>
      <c r="BB1330" s="49"/>
      <c r="BC1330" s="49"/>
      <c r="BD1330" s="49"/>
      <c r="BE1330" s="49"/>
      <c r="BF1330" s="49"/>
      <c r="BG1330" s="49"/>
      <c r="BH1330" s="49"/>
      <c r="BI1330" s="49"/>
      <c r="BJ1330" s="49"/>
      <c r="BK1330" s="49"/>
      <c r="BL1330" s="49"/>
      <c r="BM1330" s="49"/>
      <c r="BN1330" s="49"/>
      <c r="BO1330" s="49"/>
    </row>
    <row r="1331" spans="20:67" x14ac:dyDescent="0.3">
      <c r="T1331" s="49"/>
      <c r="V1331" s="49"/>
      <c r="W1331" s="49"/>
      <c r="X1331" s="49"/>
      <c r="Y1331" s="49"/>
      <c r="AA1331" s="49"/>
      <c r="AB1331" s="49"/>
      <c r="AD1331" s="49"/>
      <c r="AE1331" s="49"/>
      <c r="AF1331" s="49"/>
      <c r="AH1331" s="49"/>
      <c r="AI1331" s="49"/>
      <c r="AK1331" s="49"/>
      <c r="AL1331" s="49"/>
      <c r="AM1331" s="49"/>
      <c r="AN1331" s="49"/>
      <c r="AO1331" s="49"/>
      <c r="AP1331" s="49"/>
      <c r="AQ1331" s="49"/>
      <c r="AR1331" s="49"/>
      <c r="AS1331" s="49"/>
      <c r="AT1331" s="49"/>
      <c r="AU1331" s="49"/>
      <c r="AV1331" s="49"/>
      <c r="AW1331" s="49"/>
      <c r="AX1331" s="49"/>
      <c r="AY1331" s="49"/>
      <c r="AZ1331" s="49"/>
      <c r="BA1331" s="49"/>
      <c r="BB1331" s="49"/>
      <c r="BC1331" s="49"/>
      <c r="BD1331" s="49"/>
      <c r="BE1331" s="49"/>
      <c r="BF1331" s="49"/>
      <c r="BG1331" s="49"/>
      <c r="BH1331" s="49"/>
      <c r="BI1331" s="49"/>
      <c r="BJ1331" s="49"/>
      <c r="BK1331" s="49"/>
      <c r="BL1331" s="49"/>
      <c r="BM1331" s="49"/>
      <c r="BN1331" s="49"/>
      <c r="BO1331" s="49"/>
    </row>
    <row r="1332" spans="20:67" x14ac:dyDescent="0.3">
      <c r="T1332" s="49"/>
      <c r="V1332" s="49"/>
      <c r="W1332" s="49"/>
      <c r="X1332" s="49"/>
      <c r="Y1332" s="49"/>
      <c r="AA1332" s="49"/>
      <c r="AB1332" s="49"/>
      <c r="AD1332" s="49"/>
      <c r="AE1332" s="49"/>
      <c r="AF1332" s="49"/>
      <c r="AH1332" s="49"/>
      <c r="AI1332" s="49"/>
      <c r="AK1332" s="49"/>
      <c r="AL1332" s="49"/>
      <c r="AM1332" s="49"/>
      <c r="AN1332" s="49"/>
      <c r="AO1332" s="49"/>
      <c r="AP1332" s="49"/>
      <c r="AQ1332" s="49"/>
      <c r="AR1332" s="49"/>
      <c r="AS1332" s="49"/>
      <c r="AT1332" s="49"/>
      <c r="AU1332" s="49"/>
      <c r="AV1332" s="49"/>
      <c r="AW1332" s="49"/>
      <c r="AX1332" s="49"/>
      <c r="AY1332" s="49"/>
      <c r="AZ1332" s="49"/>
      <c r="BA1332" s="49"/>
      <c r="BB1332" s="49"/>
      <c r="BC1332" s="49"/>
      <c r="BD1332" s="49"/>
      <c r="BE1332" s="49"/>
      <c r="BF1332" s="49"/>
      <c r="BG1332" s="49"/>
      <c r="BH1332" s="49"/>
      <c r="BI1332" s="49"/>
      <c r="BJ1332" s="49"/>
      <c r="BK1332" s="49"/>
      <c r="BL1332" s="49"/>
      <c r="BM1332" s="49"/>
      <c r="BN1332" s="49"/>
      <c r="BO1332" s="49"/>
    </row>
    <row r="1333" spans="20:67" x14ac:dyDescent="0.3">
      <c r="T1333" s="49"/>
      <c r="V1333" s="49"/>
      <c r="W1333" s="49"/>
      <c r="X1333" s="49"/>
      <c r="Y1333" s="49"/>
      <c r="AA1333" s="49"/>
      <c r="AB1333" s="49"/>
      <c r="AD1333" s="49"/>
      <c r="AE1333" s="49"/>
      <c r="AF1333" s="49"/>
      <c r="AH1333" s="49"/>
      <c r="AI1333" s="49"/>
      <c r="AK1333" s="49"/>
      <c r="AL1333" s="49"/>
      <c r="AM1333" s="49"/>
      <c r="AN1333" s="49"/>
      <c r="AO1333" s="49"/>
      <c r="AP1333" s="49"/>
      <c r="AQ1333" s="49"/>
      <c r="AR1333" s="49"/>
      <c r="AS1333" s="49"/>
      <c r="AT1333" s="49"/>
      <c r="AU1333" s="49"/>
      <c r="AV1333" s="49"/>
      <c r="AW1333" s="49"/>
      <c r="AX1333" s="49"/>
      <c r="AY1333" s="49"/>
      <c r="AZ1333" s="49"/>
      <c r="BA1333" s="49"/>
      <c r="BB1333" s="49"/>
      <c r="BC1333" s="49"/>
      <c r="BD1333" s="49"/>
      <c r="BE1333" s="49"/>
      <c r="BF1333" s="49"/>
      <c r="BG1333" s="49"/>
      <c r="BH1333" s="49"/>
      <c r="BI1333" s="49"/>
      <c r="BJ1333" s="49"/>
      <c r="BK1333" s="49"/>
      <c r="BL1333" s="49"/>
      <c r="BM1333" s="49"/>
      <c r="BN1333" s="49"/>
      <c r="BO1333" s="49"/>
    </row>
    <row r="1334" spans="20:67" x14ac:dyDescent="0.3">
      <c r="T1334" s="49"/>
      <c r="V1334" s="49"/>
      <c r="W1334" s="49"/>
      <c r="X1334" s="49"/>
      <c r="Y1334" s="49"/>
      <c r="AA1334" s="49"/>
      <c r="AB1334" s="49"/>
      <c r="AD1334" s="49"/>
      <c r="AE1334" s="49"/>
      <c r="AF1334" s="49"/>
      <c r="AH1334" s="49"/>
      <c r="AI1334" s="49"/>
      <c r="AK1334" s="49"/>
      <c r="AL1334" s="49"/>
      <c r="AM1334" s="49"/>
      <c r="AN1334" s="49"/>
      <c r="AO1334" s="49"/>
      <c r="AP1334" s="49"/>
      <c r="AQ1334" s="49"/>
      <c r="AR1334" s="49"/>
      <c r="AS1334" s="49"/>
      <c r="AT1334" s="49"/>
      <c r="AU1334" s="49"/>
      <c r="AV1334" s="49"/>
      <c r="AW1334" s="49"/>
      <c r="AX1334" s="49"/>
      <c r="AY1334" s="49"/>
      <c r="AZ1334" s="49"/>
      <c r="BA1334" s="49"/>
      <c r="BB1334" s="49"/>
      <c r="BC1334" s="49"/>
      <c r="BD1334" s="49"/>
      <c r="BE1334" s="49"/>
      <c r="BF1334" s="49"/>
      <c r="BG1334" s="49"/>
      <c r="BH1334" s="49"/>
      <c r="BI1334" s="49"/>
      <c r="BJ1334" s="49"/>
      <c r="BK1334" s="49"/>
      <c r="BL1334" s="49"/>
      <c r="BM1334" s="49"/>
      <c r="BN1334" s="49"/>
      <c r="BO1334" s="49"/>
    </row>
    <row r="1335" spans="20:67" x14ac:dyDescent="0.3">
      <c r="T1335" s="49"/>
      <c r="V1335" s="49"/>
      <c r="W1335" s="49"/>
      <c r="X1335" s="49"/>
      <c r="Y1335" s="49"/>
      <c r="AA1335" s="49"/>
      <c r="AB1335" s="49"/>
      <c r="AD1335" s="49"/>
      <c r="AE1335" s="49"/>
      <c r="AF1335" s="49"/>
      <c r="AH1335" s="49"/>
      <c r="AI1335" s="49"/>
      <c r="AK1335" s="49"/>
      <c r="AL1335" s="49"/>
      <c r="AM1335" s="49"/>
      <c r="AN1335" s="49"/>
      <c r="AO1335" s="49"/>
      <c r="AP1335" s="49"/>
      <c r="AQ1335" s="49"/>
      <c r="AR1335" s="49"/>
      <c r="AS1335" s="49"/>
      <c r="AT1335" s="49"/>
      <c r="AU1335" s="49"/>
      <c r="AV1335" s="49"/>
      <c r="AW1335" s="49"/>
      <c r="AX1335" s="49"/>
      <c r="AY1335" s="49"/>
      <c r="AZ1335" s="49"/>
      <c r="BA1335" s="49"/>
      <c r="BB1335" s="49"/>
      <c r="BC1335" s="49"/>
      <c r="BD1335" s="49"/>
      <c r="BE1335" s="49"/>
      <c r="BF1335" s="49"/>
      <c r="BG1335" s="49"/>
      <c r="BH1335" s="49"/>
      <c r="BI1335" s="49"/>
      <c r="BJ1335" s="49"/>
      <c r="BK1335" s="49"/>
      <c r="BL1335" s="49"/>
      <c r="BM1335" s="49"/>
      <c r="BN1335" s="49"/>
      <c r="BO1335" s="49"/>
    </row>
    <row r="1336" spans="20:67" x14ac:dyDescent="0.3">
      <c r="T1336" s="49"/>
      <c r="V1336" s="49"/>
      <c r="W1336" s="49"/>
      <c r="X1336" s="49"/>
      <c r="Y1336" s="49"/>
      <c r="AA1336" s="49"/>
      <c r="AB1336" s="49"/>
      <c r="AD1336" s="49"/>
      <c r="AE1336" s="49"/>
      <c r="AF1336" s="49"/>
      <c r="AH1336" s="49"/>
      <c r="AI1336" s="49"/>
      <c r="AK1336" s="49"/>
      <c r="AL1336" s="49"/>
      <c r="AM1336" s="49"/>
      <c r="AN1336" s="49"/>
      <c r="AO1336" s="49"/>
      <c r="AP1336" s="49"/>
      <c r="AQ1336" s="49"/>
      <c r="AR1336" s="49"/>
      <c r="AS1336" s="49"/>
      <c r="AT1336" s="49"/>
      <c r="AU1336" s="49"/>
      <c r="AV1336" s="49"/>
      <c r="AW1336" s="49"/>
      <c r="AX1336" s="49"/>
      <c r="AY1336" s="49"/>
      <c r="AZ1336" s="49"/>
      <c r="BA1336" s="49"/>
      <c r="BB1336" s="49"/>
      <c r="BC1336" s="49"/>
      <c r="BD1336" s="49"/>
      <c r="BE1336" s="49"/>
      <c r="BF1336" s="49"/>
      <c r="BG1336" s="49"/>
      <c r="BH1336" s="49"/>
      <c r="BI1336" s="49"/>
      <c r="BJ1336" s="49"/>
      <c r="BK1336" s="49"/>
      <c r="BL1336" s="49"/>
      <c r="BM1336" s="49"/>
      <c r="BN1336" s="49"/>
      <c r="BO1336" s="49"/>
    </row>
    <row r="1337" spans="20:67" x14ac:dyDescent="0.3">
      <c r="T1337" s="49"/>
      <c r="V1337" s="49"/>
      <c r="W1337" s="49"/>
      <c r="X1337" s="49"/>
      <c r="Y1337" s="49"/>
      <c r="AA1337" s="49"/>
      <c r="AB1337" s="49"/>
      <c r="AD1337" s="49"/>
      <c r="AE1337" s="49"/>
      <c r="AF1337" s="49"/>
      <c r="AH1337" s="49"/>
      <c r="AI1337" s="49"/>
      <c r="AK1337" s="49"/>
      <c r="AL1337" s="49"/>
      <c r="AM1337" s="49"/>
      <c r="AN1337" s="49"/>
      <c r="AO1337" s="49"/>
      <c r="AP1337" s="49"/>
      <c r="AQ1337" s="49"/>
      <c r="AR1337" s="49"/>
      <c r="AS1337" s="49"/>
      <c r="AT1337" s="49"/>
      <c r="AU1337" s="49"/>
      <c r="AV1337" s="49"/>
      <c r="AW1337" s="49"/>
      <c r="AX1337" s="49"/>
      <c r="AY1337" s="49"/>
      <c r="AZ1337" s="49"/>
      <c r="BA1337" s="49"/>
      <c r="BB1337" s="49"/>
      <c r="BC1337" s="49"/>
      <c r="BD1337" s="49"/>
      <c r="BE1337" s="49"/>
      <c r="BF1337" s="49"/>
      <c r="BG1337" s="49"/>
      <c r="BH1337" s="49"/>
      <c r="BI1337" s="49"/>
      <c r="BJ1337" s="49"/>
      <c r="BK1337" s="49"/>
      <c r="BL1337" s="49"/>
      <c r="BM1337" s="49"/>
      <c r="BN1337" s="49"/>
      <c r="BO1337" s="49"/>
    </row>
    <row r="1338" spans="20:67" x14ac:dyDescent="0.3">
      <c r="T1338" s="49"/>
      <c r="V1338" s="49"/>
      <c r="W1338" s="49"/>
      <c r="X1338" s="49"/>
      <c r="Y1338" s="49"/>
      <c r="AA1338" s="49"/>
      <c r="AB1338" s="49"/>
      <c r="AD1338" s="49"/>
      <c r="AE1338" s="49"/>
      <c r="AF1338" s="49"/>
      <c r="AH1338" s="49"/>
      <c r="AI1338" s="49"/>
      <c r="AK1338" s="49"/>
      <c r="AL1338" s="49"/>
      <c r="AM1338" s="49"/>
      <c r="AN1338" s="49"/>
      <c r="AO1338" s="49"/>
      <c r="AP1338" s="49"/>
      <c r="AQ1338" s="49"/>
      <c r="AR1338" s="49"/>
      <c r="AS1338" s="49"/>
      <c r="AT1338" s="49"/>
      <c r="AU1338" s="49"/>
      <c r="AV1338" s="49"/>
      <c r="AW1338" s="49"/>
      <c r="AX1338" s="49"/>
      <c r="AY1338" s="49"/>
      <c r="AZ1338" s="49"/>
      <c r="BA1338" s="49"/>
      <c r="BB1338" s="49"/>
      <c r="BC1338" s="49"/>
      <c r="BD1338" s="49"/>
      <c r="BE1338" s="49"/>
      <c r="BF1338" s="49"/>
      <c r="BG1338" s="49"/>
      <c r="BH1338" s="49"/>
      <c r="BI1338" s="49"/>
      <c r="BJ1338" s="49"/>
      <c r="BK1338" s="49"/>
      <c r="BL1338" s="49"/>
      <c r="BM1338" s="49"/>
      <c r="BN1338" s="49"/>
      <c r="BO1338" s="49"/>
    </row>
    <row r="1339" spans="20:67" x14ac:dyDescent="0.3">
      <c r="T1339" s="49"/>
      <c r="V1339" s="49"/>
      <c r="W1339" s="49"/>
      <c r="X1339" s="49"/>
      <c r="Y1339" s="49"/>
      <c r="AA1339" s="49"/>
      <c r="AB1339" s="49"/>
      <c r="AD1339" s="49"/>
      <c r="AE1339" s="49"/>
      <c r="AF1339" s="49"/>
      <c r="AH1339" s="49"/>
      <c r="AI1339" s="49"/>
      <c r="AK1339" s="49"/>
      <c r="AL1339" s="49"/>
      <c r="AM1339" s="49"/>
      <c r="AN1339" s="49"/>
      <c r="AO1339" s="49"/>
      <c r="AP1339" s="49"/>
      <c r="AQ1339" s="49"/>
      <c r="AR1339" s="49"/>
      <c r="AS1339" s="49"/>
      <c r="AT1339" s="49"/>
      <c r="AU1339" s="49"/>
      <c r="AV1339" s="49"/>
      <c r="AW1339" s="49"/>
      <c r="AX1339" s="49"/>
      <c r="AY1339" s="49"/>
      <c r="AZ1339" s="49"/>
      <c r="BA1339" s="49"/>
      <c r="BB1339" s="49"/>
      <c r="BC1339" s="49"/>
      <c r="BD1339" s="49"/>
      <c r="BE1339" s="49"/>
      <c r="BF1339" s="49"/>
      <c r="BG1339" s="49"/>
      <c r="BH1339" s="49"/>
      <c r="BI1339" s="49"/>
      <c r="BJ1339" s="49"/>
      <c r="BK1339" s="49"/>
      <c r="BL1339" s="49"/>
      <c r="BM1339" s="49"/>
      <c r="BN1339" s="49"/>
      <c r="BO1339" s="49"/>
    </row>
    <row r="1340" spans="20:67" x14ac:dyDescent="0.3">
      <c r="T1340" s="49"/>
      <c r="V1340" s="49"/>
      <c r="W1340" s="49"/>
      <c r="X1340" s="49"/>
      <c r="Y1340" s="49"/>
      <c r="AA1340" s="49"/>
      <c r="AB1340" s="49"/>
      <c r="AD1340" s="49"/>
      <c r="AE1340" s="49"/>
      <c r="AF1340" s="49"/>
      <c r="AH1340" s="49"/>
      <c r="AI1340" s="49"/>
      <c r="AK1340" s="49"/>
      <c r="AL1340" s="49"/>
      <c r="AM1340" s="49"/>
      <c r="AN1340" s="49"/>
      <c r="AO1340" s="49"/>
      <c r="AP1340" s="49"/>
      <c r="AQ1340" s="49"/>
      <c r="AR1340" s="49"/>
      <c r="AS1340" s="49"/>
      <c r="AT1340" s="49"/>
      <c r="AU1340" s="49"/>
      <c r="AV1340" s="49"/>
      <c r="AW1340" s="49"/>
      <c r="AX1340" s="49"/>
      <c r="AY1340" s="49"/>
      <c r="AZ1340" s="49"/>
      <c r="BA1340" s="49"/>
      <c r="BB1340" s="49"/>
      <c r="BC1340" s="49"/>
      <c r="BD1340" s="49"/>
      <c r="BE1340" s="49"/>
      <c r="BF1340" s="49"/>
      <c r="BG1340" s="49"/>
      <c r="BH1340" s="49"/>
      <c r="BI1340" s="49"/>
      <c r="BJ1340" s="49"/>
      <c r="BK1340" s="49"/>
      <c r="BL1340" s="49"/>
      <c r="BM1340" s="49"/>
      <c r="BN1340" s="49"/>
      <c r="BO1340" s="49"/>
    </row>
    <row r="1341" spans="20:67" x14ac:dyDescent="0.3">
      <c r="T1341" s="49"/>
      <c r="V1341" s="49"/>
      <c r="W1341" s="49"/>
      <c r="X1341" s="49"/>
      <c r="Y1341" s="49"/>
      <c r="AA1341" s="49"/>
      <c r="AB1341" s="49"/>
      <c r="AD1341" s="49"/>
      <c r="AE1341" s="49"/>
      <c r="AF1341" s="49"/>
      <c r="AH1341" s="49"/>
      <c r="AI1341" s="49"/>
      <c r="AK1341" s="49"/>
      <c r="AL1341" s="49"/>
      <c r="AM1341" s="49"/>
      <c r="AN1341" s="49"/>
      <c r="AO1341" s="49"/>
      <c r="AP1341" s="49"/>
      <c r="AQ1341" s="49"/>
      <c r="AR1341" s="49"/>
      <c r="AS1341" s="49"/>
      <c r="AT1341" s="49"/>
      <c r="AU1341" s="49"/>
      <c r="AV1341" s="49"/>
      <c r="AW1341" s="49"/>
      <c r="AX1341" s="49"/>
      <c r="AY1341" s="49"/>
      <c r="AZ1341" s="49"/>
      <c r="BA1341" s="49"/>
      <c r="BB1341" s="49"/>
      <c r="BC1341" s="49"/>
      <c r="BD1341" s="49"/>
      <c r="BE1341" s="49"/>
      <c r="BF1341" s="49"/>
      <c r="BG1341" s="49"/>
      <c r="BH1341" s="49"/>
      <c r="BI1341" s="49"/>
      <c r="BJ1341" s="49"/>
      <c r="BK1341" s="49"/>
      <c r="BL1341" s="49"/>
      <c r="BM1341" s="49"/>
      <c r="BN1341" s="49"/>
      <c r="BO1341" s="49"/>
    </row>
    <row r="1342" spans="20:67" x14ac:dyDescent="0.3">
      <c r="T1342" s="49"/>
      <c r="V1342" s="49"/>
      <c r="W1342" s="49"/>
      <c r="X1342" s="49"/>
      <c r="Y1342" s="49"/>
      <c r="AA1342" s="49"/>
      <c r="AB1342" s="49"/>
      <c r="AD1342" s="49"/>
      <c r="AE1342" s="49"/>
      <c r="AF1342" s="49"/>
      <c r="AH1342" s="49"/>
      <c r="AI1342" s="49"/>
      <c r="AK1342" s="49"/>
      <c r="AL1342" s="49"/>
      <c r="AM1342" s="49"/>
      <c r="AN1342" s="49"/>
      <c r="AO1342" s="49"/>
      <c r="AP1342" s="49"/>
      <c r="AQ1342" s="49"/>
      <c r="AR1342" s="49"/>
      <c r="AS1342" s="49"/>
      <c r="AT1342" s="49"/>
      <c r="AU1342" s="49"/>
      <c r="AV1342" s="49"/>
      <c r="AW1342" s="49"/>
      <c r="AX1342" s="49"/>
      <c r="AY1342" s="49"/>
      <c r="AZ1342" s="49"/>
      <c r="BA1342" s="49"/>
      <c r="BB1342" s="49"/>
      <c r="BC1342" s="49"/>
      <c r="BD1342" s="49"/>
      <c r="BE1342" s="49"/>
      <c r="BF1342" s="49"/>
      <c r="BG1342" s="49"/>
      <c r="BH1342" s="49"/>
      <c r="BI1342" s="49"/>
      <c r="BJ1342" s="49"/>
      <c r="BK1342" s="49"/>
      <c r="BL1342" s="49"/>
      <c r="BM1342" s="49"/>
      <c r="BN1342" s="49"/>
      <c r="BO1342" s="49"/>
    </row>
    <row r="1343" spans="20:67" x14ac:dyDescent="0.3">
      <c r="T1343" s="49"/>
      <c r="V1343" s="49"/>
      <c r="W1343" s="49"/>
      <c r="X1343" s="49"/>
      <c r="Y1343" s="49"/>
      <c r="AA1343" s="49"/>
      <c r="AB1343" s="49"/>
      <c r="AD1343" s="49"/>
      <c r="AE1343" s="49"/>
      <c r="AF1343" s="49"/>
      <c r="AH1343" s="49"/>
      <c r="AI1343" s="49"/>
      <c r="AK1343" s="49"/>
      <c r="AL1343" s="49"/>
      <c r="AM1343" s="49"/>
      <c r="AN1343" s="49"/>
      <c r="AO1343" s="49"/>
      <c r="AP1343" s="49"/>
      <c r="AQ1343" s="49"/>
      <c r="AR1343" s="49"/>
      <c r="AS1343" s="49"/>
      <c r="AT1343" s="49"/>
      <c r="AU1343" s="49"/>
      <c r="AV1343" s="49"/>
      <c r="AW1343" s="49"/>
      <c r="AX1343" s="49"/>
      <c r="AY1343" s="49"/>
      <c r="AZ1343" s="49"/>
      <c r="BA1343" s="49"/>
      <c r="BB1343" s="49"/>
      <c r="BC1343" s="49"/>
      <c r="BD1343" s="49"/>
      <c r="BE1343" s="49"/>
      <c r="BF1343" s="49"/>
      <c r="BG1343" s="49"/>
      <c r="BH1343" s="49"/>
      <c r="BI1343" s="49"/>
      <c r="BJ1343" s="49"/>
      <c r="BK1343" s="49"/>
      <c r="BL1343" s="49"/>
      <c r="BM1343" s="49"/>
      <c r="BN1343" s="49"/>
      <c r="BO1343" s="49"/>
    </row>
    <row r="1344" spans="20:67" x14ac:dyDescent="0.3">
      <c r="T1344" s="49"/>
      <c r="V1344" s="49"/>
      <c r="W1344" s="49"/>
      <c r="X1344" s="49"/>
      <c r="Y1344" s="49"/>
      <c r="AA1344" s="49"/>
      <c r="AB1344" s="49"/>
      <c r="AD1344" s="49"/>
      <c r="AE1344" s="49"/>
      <c r="AF1344" s="49"/>
      <c r="AH1344" s="49"/>
      <c r="AI1344" s="49"/>
      <c r="AK1344" s="49"/>
      <c r="AL1344" s="49"/>
      <c r="AM1344" s="49"/>
      <c r="AN1344" s="49"/>
      <c r="AO1344" s="49"/>
      <c r="AP1344" s="49"/>
      <c r="AQ1344" s="49"/>
      <c r="AR1344" s="49"/>
      <c r="AS1344" s="49"/>
      <c r="AT1344" s="49"/>
      <c r="AU1344" s="49"/>
      <c r="AV1344" s="49"/>
      <c r="AW1344" s="49"/>
      <c r="AX1344" s="49"/>
      <c r="AY1344" s="49"/>
      <c r="AZ1344" s="49"/>
      <c r="BA1344" s="49"/>
      <c r="BB1344" s="49"/>
      <c r="BC1344" s="49"/>
      <c r="BD1344" s="49"/>
      <c r="BE1344" s="49"/>
      <c r="BF1344" s="49"/>
      <c r="BG1344" s="49"/>
      <c r="BH1344" s="49"/>
      <c r="BI1344" s="49"/>
      <c r="BJ1344" s="49"/>
      <c r="BK1344" s="49"/>
      <c r="BL1344" s="49"/>
      <c r="BM1344" s="49"/>
      <c r="BN1344" s="49"/>
      <c r="BO1344" s="49"/>
    </row>
    <row r="1345" spans="20:67" x14ac:dyDescent="0.3">
      <c r="T1345" s="49"/>
      <c r="V1345" s="49"/>
      <c r="W1345" s="49"/>
      <c r="X1345" s="49"/>
      <c r="Y1345" s="49"/>
      <c r="AA1345" s="49"/>
      <c r="AB1345" s="49"/>
      <c r="AD1345" s="49"/>
      <c r="AE1345" s="49"/>
      <c r="AF1345" s="49"/>
      <c r="AH1345" s="49"/>
      <c r="AI1345" s="49"/>
      <c r="AK1345" s="49"/>
      <c r="AL1345" s="49"/>
      <c r="AM1345" s="49"/>
      <c r="AN1345" s="49"/>
      <c r="AO1345" s="49"/>
      <c r="AP1345" s="49"/>
      <c r="AQ1345" s="49"/>
      <c r="AR1345" s="49"/>
      <c r="AS1345" s="49"/>
      <c r="AT1345" s="49"/>
      <c r="AU1345" s="49"/>
      <c r="AV1345" s="49"/>
      <c r="AW1345" s="49"/>
      <c r="AX1345" s="49"/>
      <c r="AY1345" s="49"/>
      <c r="AZ1345" s="49"/>
      <c r="BA1345" s="49"/>
      <c r="BB1345" s="49"/>
      <c r="BC1345" s="49"/>
      <c r="BD1345" s="49"/>
      <c r="BE1345" s="49"/>
      <c r="BF1345" s="49"/>
      <c r="BG1345" s="49"/>
      <c r="BH1345" s="49"/>
      <c r="BI1345" s="49"/>
      <c r="BJ1345" s="49"/>
      <c r="BK1345" s="49"/>
      <c r="BL1345" s="49"/>
      <c r="BM1345" s="49"/>
      <c r="BN1345" s="49"/>
      <c r="BO1345" s="49"/>
    </row>
    <row r="1346" spans="20:67" x14ac:dyDescent="0.3">
      <c r="T1346" s="49"/>
      <c r="V1346" s="49"/>
      <c r="W1346" s="49"/>
      <c r="X1346" s="49"/>
      <c r="Y1346" s="49"/>
      <c r="AA1346" s="49"/>
      <c r="AB1346" s="49"/>
      <c r="AD1346" s="49"/>
      <c r="AE1346" s="49"/>
      <c r="AF1346" s="49"/>
      <c r="AH1346" s="49"/>
      <c r="AI1346" s="49"/>
      <c r="AK1346" s="49"/>
      <c r="AL1346" s="49"/>
      <c r="AM1346" s="49"/>
      <c r="AN1346" s="49"/>
      <c r="AO1346" s="49"/>
      <c r="AP1346" s="49"/>
      <c r="AQ1346" s="49"/>
      <c r="AR1346" s="49"/>
      <c r="AS1346" s="49"/>
      <c r="AT1346" s="49"/>
      <c r="AU1346" s="49"/>
      <c r="AV1346" s="49"/>
      <c r="AW1346" s="49"/>
      <c r="AX1346" s="49"/>
      <c r="AY1346" s="49"/>
      <c r="AZ1346" s="49"/>
      <c r="BA1346" s="49"/>
      <c r="BB1346" s="49"/>
      <c r="BC1346" s="49"/>
      <c r="BD1346" s="49"/>
      <c r="BE1346" s="49"/>
      <c r="BF1346" s="49"/>
      <c r="BG1346" s="49"/>
      <c r="BH1346" s="49"/>
      <c r="BI1346" s="49"/>
      <c r="BJ1346" s="49"/>
      <c r="BK1346" s="49"/>
      <c r="BL1346" s="49"/>
      <c r="BM1346" s="49"/>
      <c r="BN1346" s="49"/>
      <c r="BO1346" s="49"/>
    </row>
    <row r="1347" spans="20:67" x14ac:dyDescent="0.3">
      <c r="T1347" s="49"/>
      <c r="V1347" s="49"/>
      <c r="W1347" s="49"/>
      <c r="X1347" s="49"/>
      <c r="Y1347" s="49"/>
      <c r="AA1347" s="49"/>
      <c r="AB1347" s="49"/>
      <c r="AD1347" s="49"/>
      <c r="AE1347" s="49"/>
      <c r="AF1347" s="49"/>
      <c r="AH1347" s="49"/>
      <c r="AI1347" s="49"/>
      <c r="AK1347" s="49"/>
      <c r="AL1347" s="49"/>
      <c r="AM1347" s="49"/>
      <c r="AN1347" s="49"/>
      <c r="AO1347" s="49"/>
      <c r="AP1347" s="49"/>
      <c r="AQ1347" s="49"/>
      <c r="AR1347" s="49"/>
      <c r="AS1347" s="49"/>
      <c r="AT1347" s="49"/>
      <c r="AU1347" s="49"/>
      <c r="AV1347" s="49"/>
      <c r="AW1347" s="49"/>
      <c r="AX1347" s="49"/>
      <c r="AY1347" s="49"/>
      <c r="AZ1347" s="49"/>
      <c r="BA1347" s="49"/>
      <c r="BB1347" s="49"/>
      <c r="BC1347" s="49"/>
      <c r="BD1347" s="49"/>
      <c r="BE1347" s="49"/>
      <c r="BF1347" s="49"/>
      <c r="BG1347" s="49"/>
      <c r="BH1347" s="49"/>
      <c r="BI1347" s="49"/>
      <c r="BJ1347" s="49"/>
      <c r="BK1347" s="49"/>
      <c r="BL1347" s="49"/>
      <c r="BM1347" s="49"/>
      <c r="BN1347" s="49"/>
      <c r="BO1347" s="49"/>
    </row>
    <row r="1348" spans="20:67" x14ac:dyDescent="0.3">
      <c r="T1348" s="49"/>
      <c r="V1348" s="49"/>
      <c r="W1348" s="49"/>
      <c r="X1348" s="49"/>
      <c r="Y1348" s="49"/>
      <c r="AA1348" s="49"/>
      <c r="AB1348" s="49"/>
      <c r="AD1348" s="49"/>
      <c r="AE1348" s="49"/>
      <c r="AF1348" s="49"/>
      <c r="AH1348" s="49"/>
      <c r="AI1348" s="49"/>
      <c r="AK1348" s="49"/>
      <c r="AL1348" s="49"/>
      <c r="AM1348" s="49"/>
      <c r="AN1348" s="49"/>
      <c r="AO1348" s="49"/>
      <c r="AP1348" s="49"/>
      <c r="AQ1348" s="49"/>
      <c r="AR1348" s="49"/>
      <c r="AS1348" s="49"/>
      <c r="AT1348" s="49"/>
      <c r="AU1348" s="49"/>
      <c r="AV1348" s="49"/>
      <c r="AW1348" s="49"/>
      <c r="AX1348" s="49"/>
      <c r="AY1348" s="49"/>
      <c r="AZ1348" s="49"/>
      <c r="BA1348" s="49"/>
      <c r="BB1348" s="49"/>
      <c r="BC1348" s="49"/>
      <c r="BD1348" s="49"/>
      <c r="BE1348" s="49"/>
      <c r="BF1348" s="49"/>
      <c r="BG1348" s="49"/>
      <c r="BH1348" s="49"/>
      <c r="BI1348" s="49"/>
      <c r="BJ1348" s="49"/>
      <c r="BK1348" s="49"/>
      <c r="BL1348" s="49"/>
      <c r="BM1348" s="49"/>
      <c r="BN1348" s="49"/>
      <c r="BO1348" s="49"/>
    </row>
    <row r="1349" spans="20:67" x14ac:dyDescent="0.3">
      <c r="T1349" s="49"/>
      <c r="V1349" s="49"/>
      <c r="W1349" s="49"/>
      <c r="X1349" s="49"/>
      <c r="Y1349" s="49"/>
      <c r="AA1349" s="49"/>
      <c r="AB1349" s="49"/>
      <c r="AD1349" s="49"/>
      <c r="AE1349" s="49"/>
      <c r="AF1349" s="49"/>
      <c r="AH1349" s="49"/>
      <c r="AI1349" s="49"/>
      <c r="AK1349" s="49"/>
      <c r="AL1349" s="49"/>
      <c r="AM1349" s="49"/>
      <c r="AN1349" s="49"/>
      <c r="AO1349" s="49"/>
      <c r="AP1349" s="49"/>
      <c r="AQ1349" s="49"/>
      <c r="AR1349" s="49"/>
      <c r="AS1349" s="49"/>
      <c r="AT1349" s="49"/>
      <c r="AU1349" s="49"/>
      <c r="AV1349" s="49"/>
      <c r="AW1349" s="49"/>
      <c r="AX1349" s="49"/>
      <c r="AY1349" s="49"/>
      <c r="AZ1349" s="49"/>
      <c r="BA1349" s="49"/>
      <c r="BB1349" s="49"/>
      <c r="BC1349" s="49"/>
      <c r="BD1349" s="49"/>
      <c r="BE1349" s="49"/>
      <c r="BF1349" s="49"/>
      <c r="BG1349" s="49"/>
      <c r="BH1349" s="49"/>
      <c r="BI1349" s="49"/>
      <c r="BJ1349" s="49"/>
      <c r="BK1349" s="49"/>
      <c r="BL1349" s="49"/>
      <c r="BM1349" s="49"/>
      <c r="BN1349" s="49"/>
      <c r="BO1349" s="49"/>
    </row>
    <row r="1350" spans="20:67" x14ac:dyDescent="0.3">
      <c r="T1350" s="49"/>
      <c r="V1350" s="49"/>
      <c r="W1350" s="49"/>
      <c r="X1350" s="49"/>
      <c r="Y1350" s="49"/>
      <c r="AA1350" s="49"/>
      <c r="AB1350" s="49"/>
      <c r="AD1350" s="49"/>
      <c r="AE1350" s="49"/>
      <c r="AF1350" s="49"/>
      <c r="AH1350" s="49"/>
      <c r="AI1350" s="49"/>
      <c r="AK1350" s="49"/>
      <c r="AL1350" s="49"/>
      <c r="AM1350" s="49"/>
      <c r="AN1350" s="49"/>
      <c r="AO1350" s="49"/>
      <c r="AP1350" s="49"/>
      <c r="AQ1350" s="49"/>
      <c r="AR1350" s="49"/>
      <c r="AS1350" s="49"/>
      <c r="AT1350" s="49"/>
      <c r="AU1350" s="49"/>
      <c r="AV1350" s="49"/>
      <c r="AW1350" s="49"/>
      <c r="AX1350" s="49"/>
      <c r="AY1350" s="49"/>
      <c r="AZ1350" s="49"/>
      <c r="BA1350" s="49"/>
      <c r="BB1350" s="49"/>
      <c r="BC1350" s="49"/>
      <c r="BD1350" s="49"/>
      <c r="BE1350" s="49"/>
      <c r="BF1350" s="49"/>
      <c r="BG1350" s="49"/>
      <c r="BH1350" s="49"/>
      <c r="BI1350" s="49"/>
      <c r="BJ1350" s="49"/>
      <c r="BK1350" s="49"/>
      <c r="BL1350" s="49"/>
      <c r="BM1350" s="49"/>
      <c r="BN1350" s="49"/>
      <c r="BO1350" s="49"/>
    </row>
    <row r="1351" spans="20:67" x14ac:dyDescent="0.3">
      <c r="T1351" s="49"/>
      <c r="V1351" s="49"/>
      <c r="W1351" s="49"/>
      <c r="X1351" s="49"/>
      <c r="Y1351" s="49"/>
      <c r="AA1351" s="49"/>
      <c r="AB1351" s="49"/>
      <c r="AD1351" s="49"/>
      <c r="AE1351" s="49"/>
      <c r="AF1351" s="49"/>
      <c r="AH1351" s="49"/>
      <c r="AI1351" s="49"/>
      <c r="AK1351" s="49"/>
      <c r="AL1351" s="49"/>
      <c r="AM1351" s="49"/>
      <c r="AN1351" s="49"/>
      <c r="AO1351" s="49"/>
      <c r="AP1351" s="49"/>
      <c r="AQ1351" s="49"/>
      <c r="AR1351" s="49"/>
      <c r="AS1351" s="49"/>
      <c r="AT1351" s="49"/>
      <c r="AU1351" s="49"/>
      <c r="AV1351" s="49"/>
      <c r="AW1351" s="49"/>
      <c r="AX1351" s="49"/>
      <c r="AY1351" s="49"/>
      <c r="AZ1351" s="49"/>
      <c r="BA1351" s="49"/>
      <c r="BB1351" s="49"/>
      <c r="BC1351" s="49"/>
      <c r="BD1351" s="49"/>
      <c r="BE1351" s="49"/>
      <c r="BF1351" s="49"/>
      <c r="BG1351" s="49"/>
      <c r="BH1351" s="49"/>
      <c r="BI1351" s="49"/>
      <c r="BJ1351" s="49"/>
      <c r="BK1351" s="49"/>
      <c r="BL1351" s="49"/>
      <c r="BM1351" s="49"/>
      <c r="BN1351" s="49"/>
      <c r="BO1351" s="49"/>
    </row>
    <row r="1352" spans="20:67" x14ac:dyDescent="0.3">
      <c r="T1352" s="49"/>
      <c r="V1352" s="49"/>
      <c r="W1352" s="49"/>
      <c r="X1352" s="49"/>
      <c r="Y1352" s="49"/>
      <c r="AA1352" s="49"/>
      <c r="AB1352" s="49"/>
      <c r="AD1352" s="49"/>
      <c r="AE1352" s="49"/>
      <c r="AF1352" s="49"/>
      <c r="AH1352" s="49"/>
      <c r="AI1352" s="49"/>
      <c r="AK1352" s="49"/>
      <c r="AL1352" s="49"/>
      <c r="AM1352" s="49"/>
      <c r="AN1352" s="49"/>
      <c r="AO1352" s="49"/>
      <c r="AP1352" s="49"/>
      <c r="AQ1352" s="49"/>
      <c r="AR1352" s="49"/>
      <c r="AS1352" s="49"/>
      <c r="AT1352" s="49"/>
      <c r="AU1352" s="49"/>
      <c r="AV1352" s="49"/>
      <c r="AW1352" s="49"/>
      <c r="AX1352" s="49"/>
      <c r="AY1352" s="49"/>
      <c r="AZ1352" s="49"/>
      <c r="BA1352" s="49"/>
      <c r="BB1352" s="49"/>
      <c r="BC1352" s="49"/>
      <c r="BD1352" s="49"/>
      <c r="BE1352" s="49"/>
      <c r="BF1352" s="49"/>
      <c r="BG1352" s="49"/>
      <c r="BH1352" s="49"/>
      <c r="BI1352" s="49"/>
      <c r="BJ1352" s="49"/>
      <c r="BK1352" s="49"/>
      <c r="BL1352" s="49"/>
      <c r="BM1352" s="49"/>
      <c r="BN1352" s="49"/>
      <c r="BO1352" s="49"/>
    </row>
    <row r="1353" spans="20:67" x14ac:dyDescent="0.3">
      <c r="T1353" s="49"/>
      <c r="V1353" s="49"/>
      <c r="W1353" s="49"/>
      <c r="X1353" s="49"/>
      <c r="Y1353" s="49"/>
      <c r="AA1353" s="49"/>
      <c r="AB1353" s="49"/>
      <c r="AD1353" s="49"/>
      <c r="AE1353" s="49"/>
      <c r="AF1353" s="49"/>
      <c r="AH1353" s="49"/>
      <c r="AI1353" s="49"/>
      <c r="AK1353" s="49"/>
      <c r="AL1353" s="49"/>
      <c r="AM1353" s="49"/>
      <c r="AN1353" s="49"/>
      <c r="AO1353" s="49"/>
      <c r="AP1353" s="49"/>
      <c r="AQ1353" s="49"/>
      <c r="AR1353" s="49"/>
      <c r="AS1353" s="49"/>
      <c r="AT1353" s="49"/>
      <c r="AU1353" s="49"/>
      <c r="AV1353" s="49"/>
      <c r="AW1353" s="49"/>
      <c r="AX1353" s="49"/>
      <c r="AY1353" s="49"/>
      <c r="AZ1353" s="49"/>
      <c r="BA1353" s="49"/>
      <c r="BB1353" s="49"/>
      <c r="BC1353" s="49"/>
      <c r="BD1353" s="49"/>
      <c r="BE1353" s="49"/>
      <c r="BF1353" s="49"/>
      <c r="BG1353" s="49"/>
      <c r="BH1353" s="49"/>
      <c r="BI1353" s="49"/>
      <c r="BJ1353" s="49"/>
      <c r="BK1353" s="49"/>
      <c r="BL1353" s="49"/>
      <c r="BM1353" s="49"/>
      <c r="BN1353" s="49"/>
      <c r="BO1353" s="49"/>
    </row>
    <row r="1354" spans="20:67" x14ac:dyDescent="0.3">
      <c r="T1354" s="49"/>
      <c r="V1354" s="49"/>
      <c r="W1354" s="49"/>
      <c r="X1354" s="49"/>
      <c r="Y1354" s="49"/>
      <c r="AA1354" s="49"/>
      <c r="AB1354" s="49"/>
      <c r="AD1354" s="49"/>
      <c r="AE1354" s="49"/>
      <c r="AF1354" s="49"/>
      <c r="AH1354" s="49"/>
      <c r="AI1354" s="49"/>
      <c r="AK1354" s="49"/>
      <c r="AL1354" s="49"/>
      <c r="AM1354" s="49"/>
      <c r="AN1354" s="49"/>
      <c r="AO1354" s="49"/>
      <c r="AP1354" s="49"/>
      <c r="AQ1354" s="49"/>
      <c r="AR1354" s="49"/>
      <c r="AS1354" s="49"/>
      <c r="AT1354" s="49"/>
      <c r="AU1354" s="49"/>
      <c r="AV1354" s="49"/>
      <c r="AW1354" s="49"/>
      <c r="AX1354" s="49"/>
      <c r="AY1354" s="49"/>
      <c r="AZ1354" s="49"/>
      <c r="BA1354" s="49"/>
      <c r="BB1354" s="49"/>
      <c r="BC1354" s="49"/>
      <c r="BD1354" s="49"/>
      <c r="BE1354" s="49"/>
      <c r="BF1354" s="49"/>
      <c r="BG1354" s="49"/>
      <c r="BH1354" s="49"/>
      <c r="BI1354" s="49"/>
      <c r="BJ1354" s="49"/>
      <c r="BK1354" s="49"/>
      <c r="BL1354" s="49"/>
      <c r="BM1354" s="49"/>
      <c r="BN1354" s="49"/>
      <c r="BO1354" s="49"/>
    </row>
    <row r="1355" spans="20:67" x14ac:dyDescent="0.3">
      <c r="T1355" s="49"/>
      <c r="V1355" s="49"/>
      <c r="W1355" s="49"/>
      <c r="X1355" s="49"/>
      <c r="Y1355" s="49"/>
      <c r="AA1355" s="49"/>
      <c r="AB1355" s="49"/>
      <c r="AD1355" s="49"/>
      <c r="AE1355" s="49"/>
      <c r="AF1355" s="49"/>
      <c r="AH1355" s="49"/>
      <c r="AI1355" s="49"/>
      <c r="AK1355" s="49"/>
      <c r="AL1355" s="49"/>
      <c r="AM1355" s="49"/>
      <c r="AN1355" s="49"/>
      <c r="AO1355" s="49"/>
      <c r="AP1355" s="49"/>
      <c r="AQ1355" s="49"/>
      <c r="AR1355" s="49"/>
      <c r="AS1355" s="49"/>
      <c r="AT1355" s="49"/>
      <c r="AU1355" s="49"/>
      <c r="AV1355" s="49"/>
      <c r="AW1355" s="49"/>
      <c r="AX1355" s="49"/>
      <c r="AY1355" s="49"/>
      <c r="AZ1355" s="49"/>
      <c r="BA1355" s="49"/>
      <c r="BB1355" s="49"/>
      <c r="BC1355" s="49"/>
      <c r="BD1355" s="49"/>
      <c r="BE1355" s="49"/>
      <c r="BF1355" s="49"/>
      <c r="BG1355" s="49"/>
      <c r="BH1355" s="49"/>
      <c r="BI1355" s="49"/>
      <c r="BJ1355" s="49"/>
      <c r="BK1355" s="49"/>
      <c r="BL1355" s="49"/>
      <c r="BM1355" s="49"/>
      <c r="BN1355" s="49"/>
      <c r="BO1355" s="49"/>
    </row>
    <row r="1356" spans="20:67" x14ac:dyDescent="0.3">
      <c r="T1356" s="49"/>
      <c r="V1356" s="49"/>
      <c r="W1356" s="49"/>
      <c r="X1356" s="49"/>
      <c r="Y1356" s="49"/>
      <c r="AA1356" s="49"/>
      <c r="AB1356" s="49"/>
      <c r="AD1356" s="49"/>
      <c r="AE1356" s="49"/>
      <c r="AF1356" s="49"/>
      <c r="AH1356" s="49"/>
      <c r="AI1356" s="49"/>
      <c r="AK1356" s="49"/>
      <c r="AL1356" s="49"/>
      <c r="AM1356" s="49"/>
      <c r="AN1356" s="49"/>
      <c r="AO1356" s="49"/>
      <c r="AP1356" s="49"/>
      <c r="AQ1356" s="49"/>
      <c r="AR1356" s="49"/>
      <c r="AS1356" s="49"/>
      <c r="AT1356" s="49"/>
      <c r="AU1356" s="49"/>
      <c r="AV1356" s="49"/>
      <c r="AW1356" s="49"/>
      <c r="AX1356" s="49"/>
      <c r="AY1356" s="49"/>
      <c r="AZ1356" s="49"/>
      <c r="BA1356" s="49"/>
      <c r="BB1356" s="49"/>
      <c r="BC1356" s="49"/>
      <c r="BD1356" s="49"/>
      <c r="BE1356" s="49"/>
      <c r="BF1356" s="49"/>
      <c r="BG1356" s="49"/>
      <c r="BH1356" s="49"/>
      <c r="BI1356" s="49"/>
      <c r="BJ1356" s="49"/>
      <c r="BK1356" s="49"/>
      <c r="BL1356" s="49"/>
      <c r="BM1356" s="49"/>
      <c r="BN1356" s="49"/>
      <c r="BO1356" s="49"/>
    </row>
    <row r="1357" spans="20:67" x14ac:dyDescent="0.3">
      <c r="T1357" s="49"/>
      <c r="V1357" s="49"/>
      <c r="W1357" s="49"/>
      <c r="X1357" s="49"/>
      <c r="Y1357" s="49"/>
      <c r="AA1357" s="49"/>
      <c r="AB1357" s="49"/>
      <c r="AD1357" s="49"/>
      <c r="AE1357" s="49"/>
      <c r="AF1357" s="49"/>
      <c r="AH1357" s="49"/>
      <c r="AI1357" s="49"/>
      <c r="AK1357" s="49"/>
      <c r="AL1357" s="49"/>
      <c r="AM1357" s="49"/>
      <c r="AN1357" s="49"/>
      <c r="AO1357" s="49"/>
      <c r="AP1357" s="49"/>
      <c r="AQ1357" s="49"/>
      <c r="AR1357" s="49"/>
      <c r="AS1357" s="49"/>
      <c r="AT1357" s="49"/>
      <c r="AU1357" s="49"/>
      <c r="AV1357" s="49"/>
      <c r="AW1357" s="49"/>
      <c r="AX1357" s="49"/>
      <c r="AY1357" s="49"/>
      <c r="AZ1357" s="49"/>
      <c r="BA1357" s="49"/>
      <c r="BB1357" s="49"/>
      <c r="BC1357" s="49"/>
      <c r="BD1357" s="49"/>
      <c r="BE1357" s="49"/>
      <c r="BF1357" s="49"/>
      <c r="BG1357" s="49"/>
      <c r="BH1357" s="49"/>
      <c r="BI1357" s="49"/>
      <c r="BJ1357" s="49"/>
      <c r="BK1357" s="49"/>
      <c r="BL1357" s="49"/>
      <c r="BM1357" s="49"/>
      <c r="BN1357" s="49"/>
      <c r="BO1357" s="49"/>
    </row>
    <row r="1358" spans="20:67" x14ac:dyDescent="0.3">
      <c r="T1358" s="49"/>
      <c r="V1358" s="49"/>
      <c r="W1358" s="49"/>
      <c r="X1358" s="49"/>
      <c r="Y1358" s="49"/>
      <c r="AA1358" s="49"/>
      <c r="AB1358" s="49"/>
      <c r="AD1358" s="49"/>
      <c r="AE1358" s="49"/>
      <c r="AF1358" s="49"/>
      <c r="AH1358" s="49"/>
      <c r="AI1358" s="49"/>
      <c r="AK1358" s="49"/>
      <c r="AL1358" s="49"/>
      <c r="AM1358" s="49"/>
      <c r="AN1358" s="49"/>
      <c r="AO1358" s="49"/>
      <c r="AP1358" s="49"/>
      <c r="AQ1358" s="49"/>
      <c r="AR1358" s="49"/>
      <c r="AS1358" s="49"/>
      <c r="AT1358" s="49"/>
      <c r="AU1358" s="49"/>
      <c r="AV1358" s="49"/>
      <c r="AW1358" s="49"/>
      <c r="AX1358" s="49"/>
      <c r="AY1358" s="49"/>
      <c r="AZ1358" s="49"/>
      <c r="BA1358" s="49"/>
      <c r="BB1358" s="49"/>
      <c r="BC1358" s="49"/>
      <c r="BD1358" s="49"/>
      <c r="BE1358" s="49"/>
      <c r="BF1358" s="49"/>
      <c r="BG1358" s="49"/>
      <c r="BH1358" s="49"/>
      <c r="BI1358" s="49"/>
      <c r="BJ1358" s="49"/>
      <c r="BK1358" s="49"/>
      <c r="BL1358" s="49"/>
      <c r="BM1358" s="49"/>
      <c r="BN1358" s="49"/>
      <c r="BO1358" s="49"/>
    </row>
    <row r="1359" spans="20:67" x14ac:dyDescent="0.3">
      <c r="T1359" s="49"/>
      <c r="V1359" s="49"/>
      <c r="W1359" s="49"/>
      <c r="X1359" s="49"/>
      <c r="Y1359" s="49"/>
      <c r="AA1359" s="49"/>
      <c r="AB1359" s="49"/>
      <c r="AD1359" s="49"/>
      <c r="AE1359" s="49"/>
      <c r="AF1359" s="49"/>
      <c r="AH1359" s="49"/>
      <c r="AI1359" s="49"/>
      <c r="AK1359" s="49"/>
      <c r="AL1359" s="49"/>
      <c r="AM1359" s="49"/>
      <c r="AN1359" s="49"/>
      <c r="AO1359" s="49"/>
      <c r="AP1359" s="49"/>
      <c r="AQ1359" s="49"/>
      <c r="AR1359" s="49"/>
      <c r="AS1359" s="49"/>
      <c r="AT1359" s="49"/>
      <c r="AU1359" s="49"/>
      <c r="AV1359" s="49"/>
      <c r="AW1359" s="49"/>
      <c r="AX1359" s="49"/>
      <c r="AY1359" s="49"/>
      <c r="AZ1359" s="49"/>
      <c r="BA1359" s="49"/>
      <c r="BB1359" s="49"/>
      <c r="BC1359" s="49"/>
      <c r="BD1359" s="49"/>
      <c r="BE1359" s="49"/>
      <c r="BF1359" s="49"/>
      <c r="BG1359" s="49"/>
      <c r="BH1359" s="49"/>
      <c r="BI1359" s="49"/>
      <c r="BJ1359" s="49"/>
      <c r="BK1359" s="49"/>
      <c r="BL1359" s="49"/>
      <c r="BM1359" s="49"/>
      <c r="BN1359" s="49"/>
      <c r="BO1359" s="49"/>
    </row>
    <row r="1360" spans="20:67" x14ac:dyDescent="0.3">
      <c r="T1360" s="49"/>
      <c r="V1360" s="49"/>
      <c r="W1360" s="49"/>
      <c r="X1360" s="49"/>
      <c r="Y1360" s="49"/>
      <c r="AA1360" s="49"/>
      <c r="AB1360" s="49"/>
      <c r="AD1360" s="49"/>
      <c r="AE1360" s="49"/>
      <c r="AF1360" s="49"/>
      <c r="AH1360" s="49"/>
      <c r="AI1360" s="49"/>
      <c r="AK1360" s="49"/>
      <c r="AL1360" s="49"/>
      <c r="AM1360" s="49"/>
      <c r="AN1360" s="49"/>
      <c r="AO1360" s="49"/>
      <c r="AP1360" s="49"/>
      <c r="AQ1360" s="49"/>
      <c r="AR1360" s="49"/>
      <c r="AS1360" s="49"/>
      <c r="AT1360" s="49"/>
      <c r="AU1360" s="49"/>
      <c r="AV1360" s="49"/>
      <c r="AW1360" s="49"/>
      <c r="AX1360" s="49"/>
      <c r="AY1360" s="49"/>
      <c r="AZ1360" s="49"/>
      <c r="BA1360" s="49"/>
      <c r="BB1360" s="49"/>
      <c r="BC1360" s="49"/>
      <c r="BD1360" s="49"/>
      <c r="BE1360" s="49"/>
      <c r="BF1360" s="49"/>
      <c r="BG1360" s="49"/>
      <c r="BH1360" s="49"/>
      <c r="BI1360" s="49"/>
      <c r="BJ1360" s="49"/>
      <c r="BK1360" s="49"/>
      <c r="BL1360" s="49"/>
      <c r="BM1360" s="49"/>
      <c r="BN1360" s="49"/>
      <c r="BO1360" s="49"/>
    </row>
    <row r="1361" spans="20:67" x14ac:dyDescent="0.3">
      <c r="T1361" s="49"/>
      <c r="V1361" s="49"/>
      <c r="W1361" s="49"/>
      <c r="X1361" s="49"/>
      <c r="Y1361" s="49"/>
      <c r="AA1361" s="49"/>
      <c r="AB1361" s="49"/>
      <c r="AD1361" s="49"/>
      <c r="AE1361" s="49"/>
      <c r="AF1361" s="49"/>
      <c r="AH1361" s="49"/>
      <c r="AI1361" s="49"/>
      <c r="AK1361" s="49"/>
      <c r="AL1361" s="49"/>
      <c r="AM1361" s="49"/>
      <c r="AN1361" s="49"/>
      <c r="AO1361" s="49"/>
      <c r="AP1361" s="49"/>
      <c r="AQ1361" s="49"/>
      <c r="AR1361" s="49"/>
      <c r="AS1361" s="49"/>
      <c r="AT1361" s="49"/>
      <c r="AU1361" s="49"/>
      <c r="AV1361" s="49"/>
      <c r="AW1361" s="49"/>
      <c r="AX1361" s="49"/>
      <c r="AY1361" s="49"/>
      <c r="AZ1361" s="49"/>
      <c r="BA1361" s="49"/>
      <c r="BB1361" s="49"/>
      <c r="BC1361" s="49"/>
      <c r="BD1361" s="49"/>
      <c r="BE1361" s="49"/>
      <c r="BF1361" s="49"/>
      <c r="BG1361" s="49"/>
      <c r="BH1361" s="49"/>
      <c r="BI1361" s="49"/>
      <c r="BJ1361" s="49"/>
      <c r="BK1361" s="49"/>
      <c r="BL1361" s="49"/>
      <c r="BM1361" s="49"/>
      <c r="BN1361" s="49"/>
      <c r="BO1361" s="49"/>
    </row>
    <row r="1362" spans="20:67" x14ac:dyDescent="0.3">
      <c r="T1362" s="49"/>
      <c r="V1362" s="49"/>
      <c r="W1362" s="49"/>
      <c r="X1362" s="49"/>
      <c r="Y1362" s="49"/>
      <c r="AA1362" s="49"/>
      <c r="AB1362" s="49"/>
      <c r="AD1362" s="49"/>
      <c r="AE1362" s="49"/>
      <c r="AF1362" s="49"/>
      <c r="AH1362" s="49"/>
      <c r="AI1362" s="49"/>
      <c r="AK1362" s="49"/>
      <c r="AL1362" s="49"/>
      <c r="AM1362" s="49"/>
      <c r="AN1362" s="49"/>
      <c r="AO1362" s="49"/>
      <c r="AP1362" s="49"/>
      <c r="AQ1362" s="49"/>
      <c r="AR1362" s="49"/>
      <c r="AS1362" s="49"/>
      <c r="AT1362" s="49"/>
      <c r="AU1362" s="49"/>
      <c r="AV1362" s="49"/>
      <c r="AW1362" s="49"/>
      <c r="AX1362" s="49"/>
      <c r="AY1362" s="49"/>
      <c r="AZ1362" s="49"/>
      <c r="BA1362" s="49"/>
      <c r="BB1362" s="49"/>
      <c r="BC1362" s="49"/>
      <c r="BD1362" s="49"/>
      <c r="BE1362" s="49"/>
      <c r="BF1362" s="49"/>
      <c r="BG1362" s="49"/>
      <c r="BH1362" s="49"/>
      <c r="BI1362" s="49"/>
      <c r="BJ1362" s="49"/>
      <c r="BK1362" s="49"/>
      <c r="BL1362" s="49"/>
      <c r="BM1362" s="49"/>
      <c r="BN1362" s="49"/>
      <c r="BO1362" s="49"/>
    </row>
    <row r="1363" spans="20:67" x14ac:dyDescent="0.3">
      <c r="T1363" s="49"/>
      <c r="V1363" s="49"/>
      <c r="W1363" s="49"/>
      <c r="X1363" s="49"/>
      <c r="Y1363" s="49"/>
      <c r="AA1363" s="49"/>
      <c r="AB1363" s="49"/>
      <c r="AD1363" s="49"/>
      <c r="AE1363" s="49"/>
      <c r="AF1363" s="49"/>
      <c r="AH1363" s="49"/>
      <c r="AI1363" s="49"/>
      <c r="AK1363" s="49"/>
      <c r="AL1363" s="49"/>
      <c r="AM1363" s="49"/>
      <c r="AN1363" s="49"/>
      <c r="AO1363" s="49"/>
      <c r="AP1363" s="49"/>
      <c r="AQ1363" s="49"/>
      <c r="AR1363" s="49"/>
      <c r="AS1363" s="49"/>
      <c r="AT1363" s="49"/>
      <c r="AU1363" s="49"/>
      <c r="AV1363" s="49"/>
      <c r="AW1363" s="49"/>
      <c r="AX1363" s="49"/>
      <c r="AY1363" s="49"/>
      <c r="AZ1363" s="49"/>
      <c r="BA1363" s="49"/>
      <c r="BB1363" s="49"/>
      <c r="BC1363" s="49"/>
      <c r="BD1363" s="49"/>
      <c r="BE1363" s="49"/>
      <c r="BF1363" s="49"/>
      <c r="BG1363" s="49"/>
      <c r="BH1363" s="49"/>
      <c r="BI1363" s="49"/>
      <c r="BJ1363" s="49"/>
      <c r="BK1363" s="49"/>
      <c r="BL1363" s="49"/>
      <c r="BM1363" s="49"/>
      <c r="BN1363" s="49"/>
      <c r="BO1363" s="49"/>
    </row>
    <row r="1364" spans="20:67" x14ac:dyDescent="0.3">
      <c r="T1364" s="49"/>
      <c r="V1364" s="49"/>
      <c r="W1364" s="49"/>
      <c r="X1364" s="49"/>
      <c r="Y1364" s="49"/>
      <c r="AA1364" s="49"/>
      <c r="AB1364" s="49"/>
      <c r="AD1364" s="49"/>
      <c r="AE1364" s="49"/>
      <c r="AF1364" s="49"/>
      <c r="AH1364" s="49"/>
      <c r="AI1364" s="49"/>
      <c r="AK1364" s="49"/>
      <c r="AL1364" s="49"/>
      <c r="AM1364" s="49"/>
      <c r="AN1364" s="49"/>
      <c r="AO1364" s="49"/>
      <c r="AP1364" s="49"/>
      <c r="AQ1364" s="49"/>
      <c r="AR1364" s="49"/>
      <c r="AS1364" s="49"/>
      <c r="AT1364" s="49"/>
      <c r="AU1364" s="49"/>
      <c r="AV1364" s="49"/>
      <c r="AW1364" s="49"/>
      <c r="AX1364" s="49"/>
      <c r="AY1364" s="49"/>
      <c r="AZ1364" s="49"/>
      <c r="BA1364" s="49"/>
      <c r="BB1364" s="49"/>
      <c r="BC1364" s="49"/>
      <c r="BD1364" s="49"/>
      <c r="BE1364" s="49"/>
      <c r="BF1364" s="49"/>
      <c r="BG1364" s="49"/>
      <c r="BH1364" s="49"/>
      <c r="BI1364" s="49"/>
      <c r="BJ1364" s="49"/>
      <c r="BK1364" s="49"/>
      <c r="BL1364" s="49"/>
      <c r="BM1364" s="49"/>
      <c r="BN1364" s="49"/>
      <c r="BO1364" s="49"/>
    </row>
    <row r="1365" spans="20:67" x14ac:dyDescent="0.3">
      <c r="T1365" s="49"/>
      <c r="V1365" s="49"/>
      <c r="W1365" s="49"/>
      <c r="X1365" s="49"/>
      <c r="Y1365" s="49"/>
      <c r="AA1365" s="49"/>
      <c r="AB1365" s="49"/>
      <c r="AD1365" s="49"/>
      <c r="AE1365" s="49"/>
      <c r="AF1365" s="49"/>
      <c r="AH1365" s="49"/>
      <c r="AI1365" s="49"/>
      <c r="AK1365" s="49"/>
      <c r="AL1365" s="49"/>
      <c r="AM1365" s="49"/>
      <c r="AN1365" s="49"/>
      <c r="AO1365" s="49"/>
      <c r="AP1365" s="49"/>
      <c r="AQ1365" s="49"/>
      <c r="AR1365" s="49"/>
      <c r="AS1365" s="49"/>
      <c r="AT1365" s="49"/>
      <c r="AU1365" s="49"/>
      <c r="AV1365" s="49"/>
      <c r="AW1365" s="49"/>
      <c r="AX1365" s="49"/>
      <c r="AY1365" s="49"/>
      <c r="AZ1365" s="49"/>
      <c r="BA1365" s="49"/>
      <c r="BB1365" s="49"/>
      <c r="BC1365" s="49"/>
      <c r="BD1365" s="49"/>
      <c r="BE1365" s="49"/>
      <c r="BF1365" s="49"/>
      <c r="BG1365" s="49"/>
      <c r="BH1365" s="49"/>
      <c r="BI1365" s="49"/>
      <c r="BJ1365" s="49"/>
      <c r="BK1365" s="49"/>
      <c r="BL1365" s="49"/>
      <c r="BM1365" s="49"/>
      <c r="BN1365" s="49"/>
      <c r="BO1365" s="49"/>
    </row>
    <row r="1366" spans="20:67" x14ac:dyDescent="0.3">
      <c r="T1366" s="49"/>
      <c r="V1366" s="49"/>
      <c r="W1366" s="49"/>
      <c r="X1366" s="49"/>
      <c r="Y1366" s="49"/>
      <c r="AA1366" s="49"/>
      <c r="AB1366" s="49"/>
      <c r="AD1366" s="49"/>
      <c r="AE1366" s="49"/>
      <c r="AF1366" s="49"/>
      <c r="AH1366" s="49"/>
      <c r="AI1366" s="49"/>
      <c r="AK1366" s="49"/>
      <c r="AL1366" s="49"/>
      <c r="AM1366" s="49"/>
      <c r="AN1366" s="49"/>
      <c r="AO1366" s="49"/>
      <c r="AP1366" s="49"/>
      <c r="AQ1366" s="49"/>
      <c r="AR1366" s="49"/>
      <c r="AS1366" s="49"/>
      <c r="AT1366" s="49"/>
      <c r="AU1366" s="49"/>
      <c r="AV1366" s="49"/>
      <c r="AW1366" s="49"/>
      <c r="AX1366" s="49"/>
      <c r="AY1366" s="49"/>
      <c r="AZ1366" s="49"/>
      <c r="BA1366" s="49"/>
      <c r="BB1366" s="49"/>
      <c r="BC1366" s="49"/>
      <c r="BD1366" s="49"/>
      <c r="BE1366" s="49"/>
      <c r="BF1366" s="49"/>
      <c r="BG1366" s="49"/>
      <c r="BH1366" s="49"/>
      <c r="BI1366" s="49"/>
      <c r="BJ1366" s="49"/>
      <c r="BK1366" s="49"/>
      <c r="BL1366" s="49"/>
      <c r="BM1366" s="49"/>
      <c r="BN1366" s="49"/>
      <c r="BO1366" s="49"/>
    </row>
    <row r="1367" spans="20:67" x14ac:dyDescent="0.3">
      <c r="T1367" s="49"/>
      <c r="V1367" s="49"/>
      <c r="W1367" s="49"/>
      <c r="X1367" s="49"/>
      <c r="Y1367" s="49"/>
      <c r="AA1367" s="49"/>
      <c r="AB1367" s="49"/>
      <c r="AD1367" s="49"/>
      <c r="AE1367" s="49"/>
      <c r="AF1367" s="49"/>
      <c r="AH1367" s="49"/>
      <c r="AI1367" s="49"/>
      <c r="AK1367" s="49"/>
      <c r="AL1367" s="49"/>
      <c r="AM1367" s="49"/>
      <c r="AN1367" s="49"/>
      <c r="AO1367" s="49"/>
      <c r="AP1367" s="49"/>
      <c r="AQ1367" s="49"/>
      <c r="AR1367" s="49"/>
      <c r="AS1367" s="49"/>
      <c r="AT1367" s="49"/>
      <c r="AU1367" s="49"/>
      <c r="AV1367" s="49"/>
      <c r="AW1367" s="49"/>
      <c r="AX1367" s="49"/>
      <c r="AY1367" s="49"/>
      <c r="AZ1367" s="49"/>
      <c r="BA1367" s="49"/>
      <c r="BB1367" s="49"/>
      <c r="BC1367" s="49"/>
      <c r="BD1367" s="49"/>
      <c r="BE1367" s="49"/>
      <c r="BF1367" s="49"/>
      <c r="BG1367" s="49"/>
      <c r="BH1367" s="49"/>
      <c r="BI1367" s="49"/>
      <c r="BJ1367" s="49"/>
      <c r="BK1367" s="49"/>
      <c r="BL1367" s="49"/>
      <c r="BM1367" s="49"/>
      <c r="BN1367" s="49"/>
      <c r="BO1367" s="49"/>
    </row>
    <row r="1368" spans="20:67" x14ac:dyDescent="0.3">
      <c r="T1368" s="49"/>
      <c r="V1368" s="49"/>
      <c r="W1368" s="49"/>
      <c r="X1368" s="49"/>
      <c r="Y1368" s="49"/>
      <c r="AA1368" s="49"/>
      <c r="AB1368" s="49"/>
      <c r="AD1368" s="49"/>
      <c r="AE1368" s="49"/>
      <c r="AF1368" s="49"/>
      <c r="AH1368" s="49"/>
      <c r="AI1368" s="49"/>
      <c r="AK1368" s="49"/>
      <c r="AL1368" s="49"/>
      <c r="AM1368" s="49"/>
      <c r="AN1368" s="49"/>
      <c r="AO1368" s="49"/>
      <c r="AP1368" s="49"/>
      <c r="AQ1368" s="49"/>
      <c r="AR1368" s="49"/>
      <c r="AS1368" s="49"/>
      <c r="AT1368" s="49"/>
      <c r="AU1368" s="49"/>
      <c r="AV1368" s="49"/>
      <c r="AW1368" s="49"/>
      <c r="AX1368" s="49"/>
      <c r="AY1368" s="49"/>
      <c r="AZ1368" s="49"/>
      <c r="BA1368" s="49"/>
      <c r="BB1368" s="49"/>
      <c r="BC1368" s="49"/>
      <c r="BD1368" s="49"/>
      <c r="BE1368" s="49"/>
      <c r="BF1368" s="49"/>
      <c r="BG1368" s="49"/>
      <c r="BH1368" s="49"/>
      <c r="BI1368" s="49"/>
      <c r="BJ1368" s="49"/>
      <c r="BK1368" s="49"/>
      <c r="BL1368" s="49"/>
      <c r="BM1368" s="49"/>
      <c r="BN1368" s="49"/>
      <c r="BO1368" s="49"/>
    </row>
    <row r="1369" spans="20:67" x14ac:dyDescent="0.3">
      <c r="T1369" s="49"/>
      <c r="V1369" s="49"/>
      <c r="W1369" s="49"/>
      <c r="X1369" s="49"/>
      <c r="Y1369" s="49"/>
      <c r="AA1369" s="49"/>
      <c r="AB1369" s="49"/>
      <c r="AD1369" s="49"/>
      <c r="AE1369" s="49"/>
      <c r="AF1369" s="49"/>
      <c r="AH1369" s="49"/>
      <c r="AI1369" s="49"/>
      <c r="AK1369" s="49"/>
      <c r="AL1369" s="49"/>
      <c r="AM1369" s="49"/>
      <c r="AN1369" s="49"/>
      <c r="AO1369" s="49"/>
      <c r="AP1369" s="49"/>
      <c r="AQ1369" s="49"/>
      <c r="AR1369" s="49"/>
      <c r="AS1369" s="49"/>
      <c r="AT1369" s="49"/>
      <c r="AU1369" s="49"/>
      <c r="AV1369" s="49"/>
      <c r="AW1369" s="49"/>
      <c r="AX1369" s="49"/>
      <c r="AY1369" s="49"/>
      <c r="AZ1369" s="49"/>
      <c r="BA1369" s="49"/>
      <c r="BB1369" s="49"/>
      <c r="BC1369" s="49"/>
      <c r="BD1369" s="49"/>
      <c r="BE1369" s="49"/>
      <c r="BF1369" s="49"/>
      <c r="BG1369" s="49"/>
      <c r="BH1369" s="49"/>
      <c r="BI1369" s="49"/>
      <c r="BJ1369" s="49"/>
      <c r="BK1369" s="49"/>
      <c r="BL1369" s="49"/>
      <c r="BM1369" s="49"/>
      <c r="BN1369" s="49"/>
      <c r="BO1369" s="49"/>
    </row>
    <row r="1370" spans="20:67" x14ac:dyDescent="0.3">
      <c r="T1370" s="49"/>
      <c r="V1370" s="49"/>
      <c r="W1370" s="49"/>
      <c r="X1370" s="49"/>
      <c r="Y1370" s="49"/>
      <c r="AA1370" s="49"/>
      <c r="AB1370" s="49"/>
      <c r="AD1370" s="49"/>
      <c r="AE1370" s="49"/>
      <c r="AF1370" s="49"/>
      <c r="AH1370" s="49"/>
      <c r="AI1370" s="49"/>
      <c r="AK1370" s="49"/>
      <c r="AL1370" s="49"/>
      <c r="AM1370" s="49"/>
      <c r="AN1370" s="49"/>
      <c r="AO1370" s="49"/>
      <c r="AP1370" s="49"/>
      <c r="AQ1370" s="49"/>
      <c r="AR1370" s="49"/>
      <c r="AS1370" s="49"/>
      <c r="AT1370" s="49"/>
      <c r="AU1370" s="49"/>
      <c r="AV1370" s="49"/>
      <c r="AW1370" s="49"/>
      <c r="AX1370" s="49"/>
      <c r="AY1370" s="49"/>
      <c r="AZ1370" s="49"/>
      <c r="BA1370" s="49"/>
      <c r="BB1370" s="49"/>
      <c r="BC1370" s="49"/>
      <c r="BD1370" s="49"/>
      <c r="BE1370" s="49"/>
      <c r="BF1370" s="49"/>
      <c r="BG1370" s="49"/>
      <c r="BH1370" s="49"/>
      <c r="BI1370" s="49"/>
      <c r="BJ1370" s="49"/>
      <c r="BK1370" s="49"/>
      <c r="BL1370" s="49"/>
      <c r="BM1370" s="49"/>
      <c r="BN1370" s="49"/>
      <c r="BO1370" s="49"/>
    </row>
    <row r="1371" spans="20:67" x14ac:dyDescent="0.3">
      <c r="T1371" s="49"/>
      <c r="V1371" s="49"/>
      <c r="W1371" s="49"/>
      <c r="X1371" s="49"/>
      <c r="Y1371" s="49"/>
      <c r="AA1371" s="49"/>
      <c r="AB1371" s="49"/>
      <c r="AD1371" s="49"/>
      <c r="AE1371" s="49"/>
      <c r="AF1371" s="49"/>
      <c r="AH1371" s="49"/>
      <c r="AI1371" s="49"/>
      <c r="AK1371" s="49"/>
      <c r="AL1371" s="49"/>
      <c r="AM1371" s="49"/>
      <c r="AN1371" s="49"/>
      <c r="AO1371" s="49"/>
      <c r="AP1371" s="49"/>
      <c r="AQ1371" s="49"/>
      <c r="AR1371" s="49"/>
      <c r="AS1371" s="49"/>
      <c r="AT1371" s="49"/>
      <c r="AU1371" s="49"/>
      <c r="AV1371" s="49"/>
      <c r="AW1371" s="49"/>
      <c r="AX1371" s="49"/>
      <c r="AY1371" s="49"/>
      <c r="AZ1371" s="49"/>
      <c r="BA1371" s="49"/>
      <c r="BB1371" s="49"/>
      <c r="BC1371" s="49"/>
      <c r="BD1371" s="49"/>
      <c r="BE1371" s="49"/>
      <c r="BF1371" s="49"/>
      <c r="BG1371" s="49"/>
      <c r="BH1371" s="49"/>
      <c r="BI1371" s="49"/>
      <c r="BJ1371" s="49"/>
      <c r="BK1371" s="49"/>
      <c r="BL1371" s="49"/>
      <c r="BM1371" s="49"/>
      <c r="BN1371" s="49"/>
      <c r="BO1371" s="49"/>
    </row>
    <row r="1372" spans="20:67" x14ac:dyDescent="0.3">
      <c r="T1372" s="49"/>
      <c r="V1372" s="49"/>
      <c r="W1372" s="49"/>
      <c r="X1372" s="49"/>
      <c r="Y1372" s="49"/>
      <c r="AA1372" s="49"/>
      <c r="AB1372" s="49"/>
      <c r="AD1372" s="49"/>
      <c r="AE1372" s="49"/>
      <c r="AF1372" s="49"/>
      <c r="AH1372" s="49"/>
      <c r="AI1372" s="49"/>
      <c r="AK1372" s="49"/>
      <c r="AL1372" s="49"/>
      <c r="AM1372" s="49"/>
      <c r="AN1372" s="49"/>
      <c r="AO1372" s="49"/>
      <c r="AP1372" s="49"/>
      <c r="AQ1372" s="49"/>
      <c r="AR1372" s="49"/>
      <c r="AS1372" s="49"/>
      <c r="AT1372" s="49"/>
      <c r="AU1372" s="49"/>
      <c r="AV1372" s="49"/>
      <c r="AW1372" s="49"/>
      <c r="AX1372" s="49"/>
      <c r="AY1372" s="49"/>
      <c r="AZ1372" s="49"/>
      <c r="BA1372" s="49"/>
      <c r="BB1372" s="49"/>
      <c r="BC1372" s="49"/>
      <c r="BD1372" s="49"/>
      <c r="BE1372" s="49"/>
      <c r="BF1372" s="49"/>
      <c r="BG1372" s="49"/>
      <c r="BH1372" s="49"/>
      <c r="BI1372" s="49"/>
      <c r="BJ1372" s="49"/>
      <c r="BK1372" s="49"/>
      <c r="BL1372" s="49"/>
      <c r="BM1372" s="49"/>
      <c r="BN1372" s="49"/>
      <c r="BO1372" s="49"/>
    </row>
    <row r="1373" spans="20:67" x14ac:dyDescent="0.3">
      <c r="T1373" s="49"/>
      <c r="V1373" s="49"/>
      <c r="W1373" s="49"/>
      <c r="X1373" s="49"/>
      <c r="Y1373" s="49"/>
      <c r="AA1373" s="49"/>
      <c r="AB1373" s="49"/>
      <c r="AD1373" s="49"/>
      <c r="AE1373" s="49"/>
      <c r="AF1373" s="49"/>
      <c r="AH1373" s="49"/>
      <c r="AI1373" s="49"/>
      <c r="AK1373" s="49"/>
      <c r="AL1373" s="49"/>
      <c r="AM1373" s="49"/>
      <c r="AN1373" s="49"/>
      <c r="AO1373" s="49"/>
      <c r="AP1373" s="49"/>
      <c r="AQ1373" s="49"/>
      <c r="AR1373" s="49"/>
      <c r="AS1373" s="49"/>
      <c r="AT1373" s="49"/>
      <c r="AU1373" s="49"/>
      <c r="AV1373" s="49"/>
      <c r="AW1373" s="49"/>
      <c r="AX1373" s="49"/>
      <c r="AY1373" s="49"/>
      <c r="AZ1373" s="49"/>
      <c r="BA1373" s="49"/>
      <c r="BB1373" s="49"/>
      <c r="BC1373" s="49"/>
      <c r="BD1373" s="49"/>
      <c r="BE1373" s="49"/>
      <c r="BF1373" s="49"/>
      <c r="BG1373" s="49"/>
      <c r="BH1373" s="49"/>
      <c r="BI1373" s="49"/>
      <c r="BJ1373" s="49"/>
      <c r="BK1373" s="49"/>
      <c r="BL1373" s="49"/>
      <c r="BM1373" s="49"/>
      <c r="BN1373" s="49"/>
      <c r="BO1373" s="49"/>
    </row>
    <row r="1374" spans="20:67" x14ac:dyDescent="0.3">
      <c r="T1374" s="49"/>
      <c r="V1374" s="49"/>
      <c r="W1374" s="49"/>
      <c r="X1374" s="49"/>
      <c r="Y1374" s="49"/>
      <c r="AA1374" s="49"/>
      <c r="AB1374" s="49"/>
      <c r="AD1374" s="49"/>
      <c r="AE1374" s="49"/>
      <c r="AF1374" s="49"/>
      <c r="AH1374" s="49"/>
      <c r="AI1374" s="49"/>
      <c r="AK1374" s="49"/>
      <c r="AL1374" s="49"/>
      <c r="AM1374" s="49"/>
      <c r="AN1374" s="49"/>
      <c r="AO1374" s="49"/>
      <c r="AP1374" s="49"/>
      <c r="AQ1374" s="49"/>
      <c r="AR1374" s="49"/>
      <c r="AS1374" s="49"/>
      <c r="AT1374" s="49"/>
      <c r="AU1374" s="49"/>
      <c r="AV1374" s="49"/>
      <c r="AW1374" s="49"/>
      <c r="AX1374" s="49"/>
      <c r="AY1374" s="49"/>
      <c r="AZ1374" s="49"/>
      <c r="BA1374" s="49"/>
      <c r="BB1374" s="49"/>
      <c r="BC1374" s="49"/>
      <c r="BD1374" s="49"/>
      <c r="BE1374" s="49"/>
      <c r="BF1374" s="49"/>
      <c r="BG1374" s="49"/>
      <c r="BH1374" s="49"/>
      <c r="BI1374" s="49"/>
      <c r="BJ1374" s="49"/>
      <c r="BK1374" s="49"/>
      <c r="BL1374" s="49"/>
      <c r="BM1374" s="49"/>
      <c r="BN1374" s="49"/>
      <c r="BO1374" s="49"/>
    </row>
    <row r="1375" spans="20:67" x14ac:dyDescent="0.3">
      <c r="T1375" s="49"/>
      <c r="V1375" s="49"/>
      <c r="W1375" s="49"/>
      <c r="X1375" s="49"/>
      <c r="Y1375" s="49"/>
      <c r="AA1375" s="49"/>
      <c r="AB1375" s="49"/>
      <c r="AD1375" s="49"/>
      <c r="AE1375" s="49"/>
      <c r="AF1375" s="49"/>
      <c r="AH1375" s="49"/>
      <c r="AI1375" s="49"/>
      <c r="AK1375" s="49"/>
      <c r="AL1375" s="49"/>
      <c r="AM1375" s="49"/>
      <c r="AN1375" s="49"/>
      <c r="AO1375" s="49"/>
      <c r="AP1375" s="49"/>
      <c r="AQ1375" s="49"/>
      <c r="AR1375" s="49"/>
      <c r="AS1375" s="49"/>
      <c r="AT1375" s="49"/>
      <c r="AU1375" s="49"/>
      <c r="AV1375" s="49"/>
      <c r="AW1375" s="49"/>
      <c r="AX1375" s="49"/>
      <c r="AY1375" s="49"/>
      <c r="AZ1375" s="49"/>
      <c r="BA1375" s="49"/>
      <c r="BB1375" s="49"/>
      <c r="BC1375" s="49"/>
      <c r="BD1375" s="49"/>
      <c r="BE1375" s="49"/>
      <c r="BF1375" s="49"/>
      <c r="BG1375" s="49"/>
      <c r="BH1375" s="49"/>
      <c r="BI1375" s="49"/>
      <c r="BJ1375" s="49"/>
      <c r="BK1375" s="49"/>
      <c r="BL1375" s="49"/>
      <c r="BM1375" s="49"/>
      <c r="BN1375" s="49"/>
      <c r="BO1375" s="49"/>
    </row>
    <row r="1376" spans="20:67" x14ac:dyDescent="0.3">
      <c r="T1376" s="49"/>
      <c r="V1376" s="49"/>
      <c r="W1376" s="49"/>
      <c r="X1376" s="49"/>
      <c r="Y1376" s="49"/>
      <c r="AA1376" s="49"/>
      <c r="AB1376" s="49"/>
      <c r="AD1376" s="49"/>
      <c r="AE1376" s="49"/>
      <c r="AF1376" s="49"/>
      <c r="AH1376" s="49"/>
      <c r="AI1376" s="49"/>
      <c r="AK1376" s="49"/>
      <c r="AL1376" s="49"/>
      <c r="AM1376" s="49"/>
      <c r="AN1376" s="49"/>
      <c r="AO1376" s="49"/>
      <c r="AP1376" s="49"/>
      <c r="AQ1376" s="49"/>
      <c r="AR1376" s="49"/>
      <c r="AS1376" s="49"/>
      <c r="AT1376" s="49"/>
      <c r="AU1376" s="49"/>
      <c r="AV1376" s="49"/>
      <c r="AW1376" s="49"/>
      <c r="AX1376" s="49"/>
      <c r="AY1376" s="49"/>
      <c r="AZ1376" s="49"/>
      <c r="BA1376" s="49"/>
      <c r="BB1376" s="49"/>
      <c r="BC1376" s="49"/>
      <c r="BD1376" s="49"/>
      <c r="BE1376" s="49"/>
      <c r="BF1376" s="49"/>
      <c r="BG1376" s="49"/>
      <c r="BH1376" s="49"/>
      <c r="BI1376" s="49"/>
      <c r="BJ1376" s="49"/>
      <c r="BK1376" s="49"/>
      <c r="BL1376" s="49"/>
      <c r="BM1376" s="49"/>
      <c r="BN1376" s="49"/>
      <c r="BO1376" s="49"/>
    </row>
    <row r="1377" spans="20:67" x14ac:dyDescent="0.3">
      <c r="T1377" s="49"/>
      <c r="V1377" s="49"/>
      <c r="W1377" s="49"/>
      <c r="X1377" s="49"/>
      <c r="Y1377" s="49"/>
      <c r="AA1377" s="49"/>
      <c r="AB1377" s="49"/>
      <c r="AD1377" s="49"/>
      <c r="AE1377" s="49"/>
      <c r="AF1377" s="49"/>
      <c r="AH1377" s="49"/>
      <c r="AI1377" s="49"/>
      <c r="AK1377" s="49"/>
      <c r="AL1377" s="49"/>
      <c r="AM1377" s="49"/>
      <c r="AN1377" s="49"/>
      <c r="AO1377" s="49"/>
      <c r="AP1377" s="49"/>
      <c r="AQ1377" s="49"/>
      <c r="AR1377" s="49"/>
      <c r="AS1377" s="49"/>
      <c r="AT1377" s="49"/>
      <c r="AU1377" s="49"/>
      <c r="AV1377" s="49"/>
      <c r="AW1377" s="49"/>
      <c r="AX1377" s="49"/>
      <c r="AY1377" s="49"/>
      <c r="AZ1377" s="49"/>
      <c r="BA1377" s="49"/>
      <c r="BB1377" s="49"/>
      <c r="BC1377" s="49"/>
      <c r="BD1377" s="49"/>
      <c r="BE1377" s="49"/>
      <c r="BF1377" s="49"/>
      <c r="BG1377" s="49"/>
      <c r="BH1377" s="49"/>
      <c r="BI1377" s="49"/>
      <c r="BJ1377" s="49"/>
      <c r="BK1377" s="49"/>
      <c r="BL1377" s="49"/>
      <c r="BM1377" s="49"/>
      <c r="BN1377" s="49"/>
      <c r="BO1377" s="49"/>
    </row>
    <row r="1378" spans="20:67" x14ac:dyDescent="0.3">
      <c r="T1378" s="49"/>
      <c r="V1378" s="49"/>
      <c r="W1378" s="49"/>
      <c r="X1378" s="49"/>
      <c r="Y1378" s="49"/>
      <c r="AA1378" s="49"/>
      <c r="AB1378" s="49"/>
      <c r="AD1378" s="49"/>
      <c r="AE1378" s="49"/>
      <c r="AF1378" s="49"/>
      <c r="AH1378" s="49"/>
      <c r="AI1378" s="49"/>
      <c r="AK1378" s="49"/>
      <c r="AL1378" s="49"/>
      <c r="AM1378" s="49"/>
      <c r="AN1378" s="49"/>
      <c r="AO1378" s="49"/>
      <c r="AP1378" s="49"/>
      <c r="AQ1378" s="49"/>
      <c r="AR1378" s="49"/>
      <c r="AS1378" s="49"/>
      <c r="AT1378" s="49"/>
      <c r="AU1378" s="49"/>
      <c r="AV1378" s="49"/>
      <c r="AW1378" s="49"/>
      <c r="AX1378" s="49"/>
      <c r="AY1378" s="49"/>
      <c r="AZ1378" s="49"/>
      <c r="BA1378" s="49"/>
      <c r="BB1378" s="49"/>
      <c r="BC1378" s="49"/>
      <c r="BD1378" s="49"/>
      <c r="BE1378" s="49"/>
      <c r="BF1378" s="49"/>
      <c r="BG1378" s="49"/>
      <c r="BH1378" s="49"/>
      <c r="BI1378" s="49"/>
      <c r="BJ1378" s="49"/>
      <c r="BK1378" s="49"/>
      <c r="BL1378" s="49"/>
      <c r="BM1378" s="49"/>
      <c r="BN1378" s="49"/>
      <c r="BO1378" s="49"/>
    </row>
    <row r="1379" spans="20:67" x14ac:dyDescent="0.3">
      <c r="T1379" s="49"/>
      <c r="V1379" s="49"/>
      <c r="W1379" s="49"/>
      <c r="X1379" s="49"/>
      <c r="Y1379" s="49"/>
      <c r="AA1379" s="49"/>
      <c r="AB1379" s="49"/>
      <c r="AD1379" s="49"/>
      <c r="AE1379" s="49"/>
      <c r="AF1379" s="49"/>
      <c r="AH1379" s="49"/>
      <c r="AI1379" s="49"/>
      <c r="AK1379" s="49"/>
      <c r="AL1379" s="49"/>
      <c r="AM1379" s="49"/>
      <c r="AN1379" s="49"/>
      <c r="AO1379" s="49"/>
      <c r="AP1379" s="49"/>
      <c r="AQ1379" s="49"/>
      <c r="AR1379" s="49"/>
      <c r="AS1379" s="49"/>
      <c r="AT1379" s="49"/>
      <c r="AU1379" s="49"/>
      <c r="AV1379" s="49"/>
      <c r="AW1379" s="49"/>
      <c r="AX1379" s="49"/>
      <c r="AY1379" s="49"/>
      <c r="AZ1379" s="49"/>
      <c r="BA1379" s="49"/>
      <c r="BB1379" s="49"/>
      <c r="BC1379" s="49"/>
      <c r="BD1379" s="49"/>
      <c r="BE1379" s="49"/>
      <c r="BF1379" s="49"/>
      <c r="BG1379" s="49"/>
      <c r="BH1379" s="49"/>
      <c r="BI1379" s="49"/>
      <c r="BJ1379" s="49"/>
      <c r="BK1379" s="49"/>
      <c r="BL1379" s="49"/>
      <c r="BM1379" s="49"/>
      <c r="BN1379" s="49"/>
      <c r="BO1379" s="49"/>
    </row>
    <row r="1380" spans="20:67" x14ac:dyDescent="0.3">
      <c r="T1380" s="49"/>
      <c r="V1380" s="49"/>
      <c r="W1380" s="49"/>
      <c r="X1380" s="49"/>
      <c r="Y1380" s="49"/>
      <c r="AA1380" s="49"/>
      <c r="AB1380" s="49"/>
      <c r="AD1380" s="49"/>
      <c r="AE1380" s="49"/>
      <c r="AF1380" s="49"/>
      <c r="AH1380" s="49"/>
      <c r="AI1380" s="49"/>
      <c r="AK1380" s="49"/>
      <c r="AL1380" s="49"/>
      <c r="AM1380" s="49"/>
      <c r="AN1380" s="49"/>
      <c r="AO1380" s="49"/>
      <c r="AP1380" s="49"/>
      <c r="AQ1380" s="49"/>
      <c r="AR1380" s="49"/>
      <c r="AS1380" s="49"/>
      <c r="AT1380" s="49"/>
      <c r="AU1380" s="49"/>
      <c r="AV1380" s="49"/>
      <c r="AW1380" s="49"/>
      <c r="AX1380" s="49"/>
      <c r="AY1380" s="49"/>
      <c r="AZ1380" s="49"/>
      <c r="BA1380" s="49"/>
      <c r="BB1380" s="49"/>
      <c r="BC1380" s="49"/>
      <c r="BD1380" s="49"/>
      <c r="BE1380" s="49"/>
      <c r="BF1380" s="49"/>
      <c r="BG1380" s="49"/>
      <c r="BH1380" s="49"/>
      <c r="BI1380" s="49"/>
      <c r="BJ1380" s="49"/>
      <c r="BK1380" s="49"/>
      <c r="BL1380" s="49"/>
      <c r="BM1380" s="49"/>
      <c r="BN1380" s="49"/>
      <c r="BO1380" s="49"/>
    </row>
    <row r="1381" spans="20:67" x14ac:dyDescent="0.3">
      <c r="T1381" s="49"/>
      <c r="V1381" s="49"/>
      <c r="W1381" s="49"/>
      <c r="X1381" s="49"/>
      <c r="Y1381" s="49"/>
      <c r="AA1381" s="49"/>
      <c r="AB1381" s="49"/>
      <c r="AD1381" s="49"/>
      <c r="AE1381" s="49"/>
      <c r="AF1381" s="49"/>
      <c r="AH1381" s="49"/>
      <c r="AI1381" s="49"/>
      <c r="AK1381" s="49"/>
      <c r="AL1381" s="49"/>
      <c r="AM1381" s="49"/>
      <c r="AN1381" s="49"/>
      <c r="AO1381" s="49"/>
      <c r="AP1381" s="49"/>
      <c r="AQ1381" s="49"/>
      <c r="AR1381" s="49"/>
      <c r="AS1381" s="49"/>
      <c r="AT1381" s="49"/>
      <c r="AU1381" s="49"/>
      <c r="AV1381" s="49"/>
      <c r="AW1381" s="49"/>
      <c r="AX1381" s="49"/>
      <c r="AY1381" s="49"/>
      <c r="AZ1381" s="49"/>
      <c r="BA1381" s="49"/>
      <c r="BB1381" s="49"/>
      <c r="BC1381" s="49"/>
      <c r="BD1381" s="49"/>
      <c r="BE1381" s="49"/>
      <c r="BF1381" s="49"/>
      <c r="BG1381" s="49"/>
      <c r="BH1381" s="49"/>
      <c r="BI1381" s="49"/>
      <c r="BJ1381" s="49"/>
      <c r="BK1381" s="49"/>
      <c r="BL1381" s="49"/>
      <c r="BM1381" s="49"/>
      <c r="BN1381" s="49"/>
      <c r="BO1381" s="49"/>
    </row>
    <row r="1382" spans="20:67" x14ac:dyDescent="0.3">
      <c r="T1382" s="49"/>
      <c r="V1382" s="49"/>
      <c r="W1382" s="49"/>
      <c r="X1382" s="49"/>
      <c r="Y1382" s="49"/>
      <c r="AA1382" s="49"/>
      <c r="AB1382" s="49"/>
      <c r="AD1382" s="49"/>
      <c r="AE1382" s="49"/>
      <c r="AF1382" s="49"/>
      <c r="AH1382" s="49"/>
      <c r="AI1382" s="49"/>
      <c r="AK1382" s="49"/>
      <c r="AL1382" s="49"/>
      <c r="AM1382" s="49"/>
      <c r="AN1382" s="49"/>
      <c r="AO1382" s="49"/>
      <c r="AP1382" s="49"/>
      <c r="AQ1382" s="49"/>
      <c r="AR1382" s="49"/>
      <c r="AS1382" s="49"/>
      <c r="AT1382" s="49"/>
      <c r="AU1382" s="49"/>
      <c r="AV1382" s="49"/>
      <c r="AW1382" s="49"/>
      <c r="AX1382" s="49"/>
      <c r="AY1382" s="49"/>
      <c r="AZ1382" s="49"/>
      <c r="BA1382" s="49"/>
      <c r="BB1382" s="49"/>
      <c r="BC1382" s="49"/>
      <c r="BD1382" s="49"/>
      <c r="BE1382" s="49"/>
      <c r="BF1382" s="49"/>
      <c r="BG1382" s="49"/>
      <c r="BH1382" s="49"/>
      <c r="BI1382" s="49"/>
      <c r="BJ1382" s="49"/>
      <c r="BK1382" s="49"/>
      <c r="BL1382" s="49"/>
      <c r="BM1382" s="49"/>
      <c r="BN1382" s="49"/>
      <c r="BO1382" s="49"/>
    </row>
    <row r="1383" spans="20:67" x14ac:dyDescent="0.3">
      <c r="T1383" s="49"/>
      <c r="V1383" s="49"/>
      <c r="W1383" s="49"/>
      <c r="X1383" s="49"/>
      <c r="Y1383" s="49"/>
      <c r="AA1383" s="49"/>
      <c r="AB1383" s="49"/>
      <c r="AD1383" s="49"/>
      <c r="AE1383" s="49"/>
      <c r="AF1383" s="49"/>
      <c r="AH1383" s="49"/>
      <c r="AI1383" s="49"/>
      <c r="AK1383" s="49"/>
      <c r="AL1383" s="49"/>
      <c r="AM1383" s="49"/>
      <c r="AN1383" s="49"/>
      <c r="AO1383" s="49"/>
      <c r="AP1383" s="49"/>
      <c r="AQ1383" s="49"/>
      <c r="AR1383" s="49"/>
      <c r="AS1383" s="49"/>
      <c r="AT1383" s="49"/>
      <c r="AU1383" s="49"/>
      <c r="AV1383" s="49"/>
      <c r="AW1383" s="49"/>
      <c r="AX1383" s="49"/>
      <c r="AY1383" s="49"/>
      <c r="AZ1383" s="49"/>
      <c r="BA1383" s="49"/>
      <c r="BB1383" s="49"/>
      <c r="BC1383" s="49"/>
      <c r="BD1383" s="49"/>
      <c r="BE1383" s="49"/>
      <c r="BF1383" s="49"/>
      <c r="BG1383" s="49"/>
      <c r="BH1383" s="49"/>
      <c r="BI1383" s="49"/>
      <c r="BJ1383" s="49"/>
      <c r="BK1383" s="49"/>
      <c r="BL1383" s="49"/>
      <c r="BM1383" s="49"/>
      <c r="BN1383" s="49"/>
      <c r="BO1383" s="49"/>
    </row>
    <row r="1384" spans="20:67" x14ac:dyDescent="0.3">
      <c r="T1384" s="49"/>
      <c r="V1384" s="49"/>
      <c r="W1384" s="49"/>
      <c r="X1384" s="49"/>
      <c r="Y1384" s="49"/>
      <c r="AA1384" s="49"/>
      <c r="AB1384" s="49"/>
      <c r="AD1384" s="49"/>
      <c r="AE1384" s="49"/>
      <c r="AF1384" s="49"/>
      <c r="AH1384" s="49"/>
      <c r="AI1384" s="49"/>
      <c r="AK1384" s="49"/>
      <c r="AL1384" s="49"/>
      <c r="AM1384" s="49"/>
      <c r="AN1384" s="49"/>
      <c r="AO1384" s="49"/>
      <c r="AP1384" s="49"/>
      <c r="AQ1384" s="49"/>
      <c r="AR1384" s="49"/>
      <c r="AS1384" s="49"/>
      <c r="AT1384" s="49"/>
      <c r="AU1384" s="49"/>
      <c r="AV1384" s="49"/>
      <c r="AW1384" s="49"/>
      <c r="AX1384" s="49"/>
      <c r="AY1384" s="49"/>
      <c r="AZ1384" s="49"/>
      <c r="BA1384" s="49"/>
      <c r="BB1384" s="49"/>
      <c r="BC1384" s="49"/>
      <c r="BD1384" s="49"/>
      <c r="BE1384" s="49"/>
      <c r="BF1384" s="49"/>
      <c r="BG1384" s="49"/>
      <c r="BH1384" s="49"/>
      <c r="BI1384" s="49"/>
      <c r="BJ1384" s="49"/>
      <c r="BK1384" s="49"/>
      <c r="BL1384" s="49"/>
      <c r="BM1384" s="49"/>
      <c r="BN1384" s="49"/>
      <c r="BO1384" s="49"/>
    </row>
    <row r="1385" spans="20:67" x14ac:dyDescent="0.3">
      <c r="T1385" s="49"/>
      <c r="V1385" s="49"/>
      <c r="W1385" s="49"/>
      <c r="X1385" s="49"/>
      <c r="Y1385" s="49"/>
      <c r="AA1385" s="49"/>
      <c r="AB1385" s="49"/>
      <c r="AD1385" s="49"/>
      <c r="AE1385" s="49"/>
      <c r="AF1385" s="49"/>
      <c r="AH1385" s="49"/>
      <c r="AI1385" s="49"/>
      <c r="AK1385" s="49"/>
      <c r="AL1385" s="49"/>
      <c r="AM1385" s="49"/>
      <c r="AN1385" s="49"/>
      <c r="AO1385" s="49"/>
      <c r="AP1385" s="49"/>
      <c r="AQ1385" s="49"/>
      <c r="AR1385" s="49"/>
      <c r="AS1385" s="49"/>
      <c r="AT1385" s="49"/>
      <c r="AU1385" s="49"/>
      <c r="AV1385" s="49"/>
      <c r="AW1385" s="49"/>
      <c r="AX1385" s="49"/>
      <c r="AY1385" s="49"/>
      <c r="AZ1385" s="49"/>
      <c r="BA1385" s="49"/>
      <c r="BB1385" s="49"/>
      <c r="BC1385" s="49"/>
      <c r="BD1385" s="49"/>
      <c r="BE1385" s="49"/>
      <c r="BF1385" s="49"/>
      <c r="BG1385" s="49"/>
      <c r="BH1385" s="49"/>
      <c r="BI1385" s="49"/>
      <c r="BJ1385" s="49"/>
      <c r="BK1385" s="49"/>
      <c r="BL1385" s="49"/>
      <c r="BM1385" s="49"/>
      <c r="BN1385" s="49"/>
      <c r="BO1385" s="49"/>
    </row>
    <row r="1386" spans="20:67" x14ac:dyDescent="0.3">
      <c r="T1386" s="49"/>
      <c r="V1386" s="49"/>
      <c r="W1386" s="49"/>
      <c r="X1386" s="49"/>
      <c r="Y1386" s="49"/>
      <c r="AA1386" s="49"/>
      <c r="AB1386" s="49"/>
      <c r="AD1386" s="49"/>
      <c r="AE1386" s="49"/>
      <c r="AF1386" s="49"/>
      <c r="AH1386" s="49"/>
      <c r="AI1386" s="49"/>
      <c r="AK1386" s="49"/>
      <c r="AL1386" s="49"/>
      <c r="AM1386" s="49"/>
      <c r="AN1386" s="49"/>
      <c r="AO1386" s="49"/>
      <c r="AP1386" s="49"/>
      <c r="AQ1386" s="49"/>
      <c r="AR1386" s="49"/>
      <c r="AS1386" s="49"/>
      <c r="AT1386" s="49"/>
      <c r="AU1386" s="49"/>
      <c r="AV1386" s="49"/>
      <c r="AW1386" s="49"/>
      <c r="AX1386" s="49"/>
      <c r="AY1386" s="49"/>
      <c r="AZ1386" s="49"/>
      <c r="BA1386" s="49"/>
      <c r="BB1386" s="49"/>
      <c r="BC1386" s="49"/>
      <c r="BD1386" s="49"/>
      <c r="BE1386" s="49"/>
      <c r="BF1386" s="49"/>
      <c r="BG1386" s="49"/>
      <c r="BH1386" s="49"/>
      <c r="BI1386" s="49"/>
      <c r="BJ1386" s="49"/>
      <c r="BK1386" s="49"/>
      <c r="BL1386" s="49"/>
      <c r="BM1386" s="49"/>
      <c r="BN1386" s="49"/>
      <c r="BO1386" s="49"/>
    </row>
    <row r="1387" spans="20:67" x14ac:dyDescent="0.3">
      <c r="T1387" s="49"/>
      <c r="V1387" s="49"/>
      <c r="W1387" s="49"/>
      <c r="X1387" s="49"/>
      <c r="Y1387" s="49"/>
      <c r="AA1387" s="49"/>
      <c r="AB1387" s="49"/>
      <c r="AD1387" s="49"/>
      <c r="AE1387" s="49"/>
      <c r="AF1387" s="49"/>
      <c r="AH1387" s="49"/>
      <c r="AI1387" s="49"/>
      <c r="AK1387" s="49"/>
      <c r="AL1387" s="49"/>
      <c r="AM1387" s="49"/>
      <c r="AN1387" s="49"/>
      <c r="AO1387" s="49"/>
      <c r="AP1387" s="49"/>
      <c r="AQ1387" s="49"/>
      <c r="AR1387" s="49"/>
      <c r="AS1387" s="49"/>
      <c r="AT1387" s="49"/>
      <c r="AU1387" s="49"/>
      <c r="AV1387" s="49"/>
      <c r="AW1387" s="49"/>
      <c r="AX1387" s="49"/>
      <c r="AY1387" s="49"/>
      <c r="AZ1387" s="49"/>
      <c r="BA1387" s="49"/>
      <c r="BB1387" s="49"/>
      <c r="BC1387" s="49"/>
      <c r="BD1387" s="49"/>
      <c r="BE1387" s="49"/>
      <c r="BF1387" s="49"/>
      <c r="BG1387" s="49"/>
      <c r="BH1387" s="49"/>
      <c r="BI1387" s="49"/>
      <c r="BJ1387" s="49"/>
      <c r="BK1387" s="49"/>
      <c r="BL1387" s="49"/>
      <c r="BM1387" s="49"/>
      <c r="BN1387" s="49"/>
      <c r="BO1387" s="49"/>
    </row>
    <row r="1388" spans="20:67" x14ac:dyDescent="0.3">
      <c r="T1388" s="49"/>
      <c r="V1388" s="49"/>
      <c r="W1388" s="49"/>
      <c r="X1388" s="49"/>
      <c r="Y1388" s="49"/>
      <c r="AA1388" s="49"/>
      <c r="AB1388" s="49"/>
      <c r="AD1388" s="49"/>
      <c r="AE1388" s="49"/>
      <c r="AF1388" s="49"/>
      <c r="AH1388" s="49"/>
      <c r="AI1388" s="49"/>
      <c r="AK1388" s="49"/>
      <c r="AL1388" s="49"/>
      <c r="AM1388" s="49"/>
      <c r="AN1388" s="49"/>
      <c r="AO1388" s="49"/>
      <c r="AP1388" s="49"/>
      <c r="AQ1388" s="49"/>
      <c r="AR1388" s="49"/>
      <c r="AS1388" s="49"/>
      <c r="AT1388" s="49"/>
      <c r="AU1388" s="49"/>
      <c r="AV1388" s="49"/>
      <c r="AW1388" s="49"/>
      <c r="AX1388" s="49"/>
      <c r="AY1388" s="49"/>
      <c r="AZ1388" s="49"/>
      <c r="BA1388" s="49"/>
      <c r="BB1388" s="49"/>
      <c r="BC1388" s="49"/>
      <c r="BD1388" s="49"/>
      <c r="BE1388" s="49"/>
      <c r="BF1388" s="49"/>
      <c r="BG1388" s="49"/>
      <c r="BH1388" s="49"/>
      <c r="BI1388" s="49"/>
      <c r="BJ1388" s="49"/>
      <c r="BK1388" s="49"/>
      <c r="BL1388" s="49"/>
      <c r="BM1388" s="49"/>
      <c r="BN1388" s="49"/>
      <c r="BO1388" s="49"/>
    </row>
    <row r="1389" spans="20:67" x14ac:dyDescent="0.3">
      <c r="T1389" s="49"/>
      <c r="V1389" s="49"/>
      <c r="W1389" s="49"/>
      <c r="X1389" s="49"/>
      <c r="Y1389" s="49"/>
      <c r="AA1389" s="49"/>
      <c r="AB1389" s="49"/>
      <c r="AD1389" s="49"/>
      <c r="AE1389" s="49"/>
      <c r="AF1389" s="49"/>
      <c r="AH1389" s="49"/>
      <c r="AI1389" s="49"/>
      <c r="AK1389" s="49"/>
      <c r="AL1389" s="49"/>
      <c r="AM1389" s="49"/>
      <c r="AN1389" s="49"/>
      <c r="AO1389" s="49"/>
      <c r="AP1389" s="49"/>
      <c r="AQ1389" s="49"/>
      <c r="AR1389" s="49"/>
      <c r="AS1389" s="49"/>
      <c r="AT1389" s="49"/>
      <c r="AU1389" s="49"/>
      <c r="AV1389" s="49"/>
      <c r="AW1389" s="49"/>
      <c r="AX1389" s="49"/>
      <c r="AY1389" s="49"/>
      <c r="AZ1389" s="49"/>
      <c r="BA1389" s="49"/>
      <c r="BB1389" s="49"/>
      <c r="BC1389" s="49"/>
      <c r="BD1389" s="49"/>
      <c r="BE1389" s="49"/>
      <c r="BF1389" s="49"/>
      <c r="BG1389" s="49"/>
      <c r="BH1389" s="49"/>
      <c r="BI1389" s="49"/>
      <c r="BJ1389" s="49"/>
      <c r="BK1389" s="49"/>
      <c r="BL1389" s="49"/>
      <c r="BM1389" s="49"/>
      <c r="BN1389" s="49"/>
      <c r="BO1389" s="49"/>
    </row>
    <row r="1390" spans="20:67" x14ac:dyDescent="0.3">
      <c r="T1390" s="49"/>
      <c r="V1390" s="49"/>
      <c r="W1390" s="49"/>
      <c r="X1390" s="49"/>
      <c r="Y1390" s="49"/>
      <c r="AA1390" s="49"/>
      <c r="AB1390" s="49"/>
      <c r="AD1390" s="49"/>
      <c r="AE1390" s="49"/>
      <c r="AF1390" s="49"/>
      <c r="AH1390" s="49"/>
      <c r="AI1390" s="49"/>
      <c r="AK1390" s="49"/>
      <c r="AL1390" s="49"/>
      <c r="AM1390" s="49"/>
      <c r="AN1390" s="49"/>
      <c r="AO1390" s="49"/>
      <c r="AP1390" s="49"/>
      <c r="AQ1390" s="49"/>
      <c r="AR1390" s="49"/>
      <c r="AS1390" s="49"/>
      <c r="AT1390" s="49"/>
      <c r="AU1390" s="49"/>
      <c r="AV1390" s="49"/>
      <c r="AW1390" s="49"/>
      <c r="AX1390" s="49"/>
      <c r="AY1390" s="49"/>
      <c r="AZ1390" s="49"/>
      <c r="BA1390" s="49"/>
      <c r="BB1390" s="49"/>
      <c r="BC1390" s="49"/>
      <c r="BD1390" s="49"/>
      <c r="BE1390" s="49"/>
      <c r="BF1390" s="49"/>
      <c r="BG1390" s="49"/>
      <c r="BH1390" s="49"/>
      <c r="BI1390" s="49"/>
      <c r="BJ1390" s="49"/>
      <c r="BK1390" s="49"/>
      <c r="BL1390" s="49"/>
      <c r="BM1390" s="49"/>
      <c r="BN1390" s="49"/>
      <c r="BO1390" s="49"/>
    </row>
    <row r="1391" spans="20:67" x14ac:dyDescent="0.3">
      <c r="T1391" s="49"/>
      <c r="V1391" s="49"/>
      <c r="W1391" s="49"/>
      <c r="X1391" s="49"/>
      <c r="Y1391" s="49"/>
      <c r="AA1391" s="49"/>
      <c r="AB1391" s="49"/>
      <c r="AD1391" s="49"/>
      <c r="AE1391" s="49"/>
      <c r="AF1391" s="49"/>
      <c r="AH1391" s="49"/>
      <c r="AI1391" s="49"/>
      <c r="AK1391" s="49"/>
      <c r="AL1391" s="49"/>
      <c r="AM1391" s="49"/>
      <c r="AN1391" s="49"/>
      <c r="AO1391" s="49"/>
      <c r="AP1391" s="49"/>
      <c r="AQ1391" s="49"/>
      <c r="AR1391" s="49"/>
      <c r="AS1391" s="49"/>
      <c r="AT1391" s="49"/>
      <c r="AU1391" s="49"/>
      <c r="AV1391" s="49"/>
      <c r="AW1391" s="49"/>
      <c r="AX1391" s="49"/>
      <c r="AY1391" s="49"/>
      <c r="AZ1391" s="49"/>
      <c r="BA1391" s="49"/>
      <c r="BB1391" s="49"/>
      <c r="BC1391" s="49"/>
      <c r="BD1391" s="49"/>
      <c r="BE1391" s="49"/>
      <c r="BF1391" s="49"/>
      <c r="BG1391" s="49"/>
      <c r="BH1391" s="49"/>
      <c r="BI1391" s="49"/>
      <c r="BJ1391" s="49"/>
      <c r="BK1391" s="49"/>
      <c r="BL1391" s="49"/>
      <c r="BM1391" s="49"/>
      <c r="BN1391" s="49"/>
      <c r="BO1391" s="49"/>
    </row>
    <row r="1392" spans="20:67" x14ac:dyDescent="0.3">
      <c r="T1392" s="49"/>
      <c r="V1392" s="49"/>
      <c r="W1392" s="49"/>
      <c r="X1392" s="49"/>
      <c r="Y1392" s="49"/>
      <c r="AA1392" s="49"/>
      <c r="AB1392" s="49"/>
      <c r="AD1392" s="49"/>
      <c r="AE1392" s="49"/>
      <c r="AF1392" s="49"/>
      <c r="AH1392" s="49"/>
      <c r="AI1392" s="49"/>
      <c r="AK1392" s="49"/>
      <c r="AL1392" s="49"/>
      <c r="AM1392" s="49"/>
      <c r="AN1392" s="49"/>
      <c r="AO1392" s="49"/>
      <c r="AP1392" s="49"/>
      <c r="AQ1392" s="49"/>
      <c r="AR1392" s="49"/>
      <c r="AS1392" s="49"/>
      <c r="AT1392" s="49"/>
      <c r="AU1392" s="49"/>
      <c r="AV1392" s="49"/>
      <c r="AW1392" s="49"/>
      <c r="AX1392" s="49"/>
      <c r="AY1392" s="49"/>
      <c r="AZ1392" s="49"/>
      <c r="BA1392" s="49"/>
      <c r="BB1392" s="49"/>
      <c r="BC1392" s="49"/>
      <c r="BD1392" s="49"/>
      <c r="BE1392" s="49"/>
      <c r="BF1392" s="49"/>
      <c r="BG1392" s="49"/>
      <c r="BH1392" s="49"/>
      <c r="BI1392" s="49"/>
      <c r="BJ1392" s="49"/>
      <c r="BK1392" s="49"/>
      <c r="BL1392" s="49"/>
      <c r="BM1392" s="49"/>
      <c r="BN1392" s="49"/>
      <c r="BO1392" s="49"/>
    </row>
    <row r="1393" spans="20:67" x14ac:dyDescent="0.3">
      <c r="T1393" s="49"/>
      <c r="V1393" s="49"/>
      <c r="W1393" s="49"/>
      <c r="X1393" s="49"/>
      <c r="Y1393" s="49"/>
      <c r="AA1393" s="49"/>
      <c r="AB1393" s="49"/>
      <c r="AD1393" s="49"/>
      <c r="AE1393" s="49"/>
      <c r="AF1393" s="49"/>
      <c r="AH1393" s="49"/>
      <c r="AI1393" s="49"/>
      <c r="AK1393" s="49"/>
      <c r="AL1393" s="49"/>
      <c r="AM1393" s="49"/>
      <c r="AN1393" s="49"/>
      <c r="AO1393" s="49"/>
      <c r="AP1393" s="49"/>
      <c r="AQ1393" s="49"/>
      <c r="AR1393" s="49"/>
      <c r="AS1393" s="49"/>
      <c r="AT1393" s="49"/>
      <c r="AU1393" s="49"/>
      <c r="AV1393" s="49"/>
      <c r="AW1393" s="49"/>
      <c r="AX1393" s="49"/>
      <c r="AY1393" s="49"/>
      <c r="AZ1393" s="49"/>
      <c r="BA1393" s="49"/>
      <c r="BB1393" s="49"/>
      <c r="BC1393" s="49"/>
      <c r="BD1393" s="49"/>
      <c r="BE1393" s="49"/>
      <c r="BF1393" s="49"/>
      <c r="BG1393" s="49"/>
      <c r="BH1393" s="49"/>
      <c r="BI1393" s="49"/>
      <c r="BJ1393" s="49"/>
      <c r="BK1393" s="49"/>
      <c r="BL1393" s="49"/>
      <c r="BM1393" s="49"/>
      <c r="BN1393" s="49"/>
      <c r="BO1393" s="49"/>
    </row>
    <row r="1394" spans="20:67" x14ac:dyDescent="0.3">
      <c r="T1394" s="49"/>
      <c r="V1394" s="49"/>
      <c r="W1394" s="49"/>
      <c r="X1394" s="49"/>
      <c r="Y1394" s="49"/>
      <c r="AA1394" s="49"/>
      <c r="AB1394" s="49"/>
      <c r="AD1394" s="49"/>
      <c r="AE1394" s="49"/>
      <c r="AF1394" s="49"/>
      <c r="AH1394" s="49"/>
      <c r="AI1394" s="49"/>
      <c r="AK1394" s="49"/>
      <c r="AL1394" s="49"/>
      <c r="AM1394" s="49"/>
      <c r="AN1394" s="49"/>
      <c r="AO1394" s="49"/>
      <c r="AP1394" s="49"/>
      <c r="AQ1394" s="49"/>
      <c r="AR1394" s="49"/>
      <c r="AS1394" s="49"/>
      <c r="AT1394" s="49"/>
      <c r="AU1394" s="49"/>
      <c r="AV1394" s="49"/>
      <c r="AW1394" s="49"/>
      <c r="AX1394" s="49"/>
      <c r="AY1394" s="49"/>
      <c r="AZ1394" s="49"/>
      <c r="BA1394" s="49"/>
      <c r="BB1394" s="49"/>
      <c r="BC1394" s="49"/>
      <c r="BD1394" s="49"/>
      <c r="BE1394" s="49"/>
      <c r="BF1394" s="49"/>
      <c r="BG1394" s="49"/>
      <c r="BH1394" s="49"/>
      <c r="BI1394" s="49"/>
      <c r="BJ1394" s="49"/>
      <c r="BK1394" s="49"/>
      <c r="BL1394" s="49"/>
      <c r="BM1394" s="49"/>
      <c r="BN1394" s="49"/>
      <c r="BO1394" s="49"/>
    </row>
    <row r="1395" spans="20:67" x14ac:dyDescent="0.3">
      <c r="T1395" s="49"/>
      <c r="V1395" s="49"/>
      <c r="W1395" s="49"/>
      <c r="X1395" s="49"/>
      <c r="Y1395" s="49"/>
      <c r="AA1395" s="49"/>
      <c r="AB1395" s="49"/>
      <c r="AD1395" s="49"/>
      <c r="AE1395" s="49"/>
      <c r="AF1395" s="49"/>
      <c r="AH1395" s="49"/>
      <c r="AI1395" s="49"/>
      <c r="AK1395" s="49"/>
      <c r="AL1395" s="49"/>
      <c r="AM1395" s="49"/>
      <c r="AN1395" s="49"/>
      <c r="AO1395" s="49"/>
      <c r="AP1395" s="49"/>
      <c r="AQ1395" s="49"/>
      <c r="AR1395" s="49"/>
      <c r="AS1395" s="49"/>
      <c r="AT1395" s="49"/>
      <c r="AU1395" s="49"/>
      <c r="AV1395" s="49"/>
      <c r="AW1395" s="49"/>
      <c r="AX1395" s="49"/>
      <c r="AY1395" s="49"/>
      <c r="AZ1395" s="49"/>
      <c r="BA1395" s="49"/>
      <c r="BB1395" s="49"/>
      <c r="BC1395" s="49"/>
      <c r="BD1395" s="49"/>
      <c r="BE1395" s="49"/>
      <c r="BF1395" s="49"/>
      <c r="BG1395" s="49"/>
      <c r="BH1395" s="49"/>
      <c r="BI1395" s="49"/>
      <c r="BJ1395" s="49"/>
      <c r="BK1395" s="49"/>
      <c r="BL1395" s="49"/>
      <c r="BM1395" s="49"/>
      <c r="BN1395" s="49"/>
      <c r="BO1395" s="49"/>
    </row>
    <row r="1396" spans="20:67" x14ac:dyDescent="0.3">
      <c r="T1396" s="49"/>
      <c r="V1396" s="49"/>
      <c r="W1396" s="49"/>
      <c r="X1396" s="49"/>
      <c r="Y1396" s="49"/>
      <c r="AA1396" s="49"/>
      <c r="AB1396" s="49"/>
      <c r="AD1396" s="49"/>
      <c r="AE1396" s="49"/>
      <c r="AF1396" s="49"/>
      <c r="AH1396" s="49"/>
      <c r="AI1396" s="49"/>
      <c r="AK1396" s="49"/>
      <c r="AL1396" s="49"/>
      <c r="AM1396" s="49"/>
      <c r="AN1396" s="49"/>
      <c r="AO1396" s="49"/>
      <c r="AP1396" s="49"/>
      <c r="AQ1396" s="49"/>
      <c r="AR1396" s="49"/>
      <c r="AS1396" s="49"/>
      <c r="AT1396" s="49"/>
      <c r="AU1396" s="49"/>
      <c r="AV1396" s="49"/>
      <c r="AW1396" s="49"/>
      <c r="AX1396" s="49"/>
      <c r="AY1396" s="49"/>
      <c r="AZ1396" s="49"/>
      <c r="BA1396" s="49"/>
      <c r="BB1396" s="49"/>
      <c r="BC1396" s="49"/>
      <c r="BD1396" s="49"/>
      <c r="BE1396" s="49"/>
      <c r="BF1396" s="49"/>
      <c r="BG1396" s="49"/>
      <c r="BH1396" s="49"/>
      <c r="BI1396" s="49"/>
      <c r="BJ1396" s="49"/>
      <c r="BK1396" s="49"/>
      <c r="BL1396" s="49"/>
      <c r="BM1396" s="49"/>
      <c r="BN1396" s="49"/>
      <c r="BO1396" s="49"/>
    </row>
    <row r="1397" spans="20:67" x14ac:dyDescent="0.3">
      <c r="T1397" s="49"/>
      <c r="V1397" s="49"/>
      <c r="W1397" s="49"/>
      <c r="X1397" s="49"/>
      <c r="Y1397" s="49"/>
      <c r="AA1397" s="49"/>
      <c r="AB1397" s="49"/>
      <c r="AD1397" s="49"/>
      <c r="AE1397" s="49"/>
      <c r="AF1397" s="49"/>
      <c r="AH1397" s="49"/>
      <c r="AI1397" s="49"/>
      <c r="AK1397" s="49"/>
      <c r="AL1397" s="49"/>
      <c r="AM1397" s="49"/>
      <c r="AN1397" s="49"/>
      <c r="AO1397" s="49"/>
      <c r="AP1397" s="49"/>
      <c r="AQ1397" s="49"/>
      <c r="AR1397" s="49"/>
      <c r="AS1397" s="49"/>
      <c r="AT1397" s="49"/>
      <c r="AU1397" s="49"/>
      <c r="AV1397" s="49"/>
      <c r="AW1397" s="49"/>
      <c r="AX1397" s="49"/>
      <c r="AY1397" s="49"/>
      <c r="AZ1397" s="49"/>
      <c r="BA1397" s="49"/>
      <c r="BB1397" s="49"/>
      <c r="BC1397" s="49"/>
      <c r="BD1397" s="49"/>
      <c r="BE1397" s="49"/>
      <c r="BF1397" s="49"/>
      <c r="BG1397" s="49"/>
      <c r="BH1397" s="49"/>
      <c r="BI1397" s="49"/>
      <c r="BJ1397" s="49"/>
      <c r="BK1397" s="49"/>
      <c r="BL1397" s="49"/>
      <c r="BM1397" s="49"/>
      <c r="BN1397" s="49"/>
      <c r="BO1397" s="49"/>
    </row>
    <row r="1398" spans="20:67" x14ac:dyDescent="0.3">
      <c r="T1398" s="49"/>
      <c r="V1398" s="49"/>
      <c r="W1398" s="49"/>
      <c r="X1398" s="49"/>
      <c r="Y1398" s="49"/>
      <c r="AA1398" s="49"/>
      <c r="AB1398" s="49"/>
      <c r="AD1398" s="49"/>
      <c r="AE1398" s="49"/>
      <c r="AF1398" s="49"/>
      <c r="AH1398" s="49"/>
      <c r="AI1398" s="49"/>
      <c r="AK1398" s="49"/>
      <c r="AL1398" s="49"/>
      <c r="AM1398" s="49"/>
      <c r="AN1398" s="49"/>
      <c r="AO1398" s="49"/>
      <c r="AP1398" s="49"/>
      <c r="AQ1398" s="49"/>
      <c r="AR1398" s="49"/>
      <c r="AS1398" s="49"/>
      <c r="AT1398" s="49"/>
      <c r="AU1398" s="49"/>
      <c r="AV1398" s="49"/>
      <c r="AW1398" s="49"/>
      <c r="AX1398" s="49"/>
      <c r="AY1398" s="49"/>
      <c r="AZ1398" s="49"/>
      <c r="BA1398" s="49"/>
      <c r="BB1398" s="49"/>
      <c r="BC1398" s="49"/>
      <c r="BD1398" s="49"/>
      <c r="BE1398" s="49"/>
      <c r="BF1398" s="49"/>
      <c r="BG1398" s="49"/>
      <c r="BH1398" s="49"/>
      <c r="BI1398" s="49"/>
      <c r="BJ1398" s="49"/>
      <c r="BK1398" s="49"/>
      <c r="BL1398" s="49"/>
      <c r="BM1398" s="49"/>
      <c r="BN1398" s="49"/>
      <c r="BO1398" s="49"/>
    </row>
    <row r="1399" spans="20:67" x14ac:dyDescent="0.3">
      <c r="T1399" s="49"/>
      <c r="V1399" s="49"/>
      <c r="W1399" s="49"/>
      <c r="X1399" s="49"/>
      <c r="Y1399" s="49"/>
      <c r="AA1399" s="49"/>
      <c r="AB1399" s="49"/>
      <c r="AD1399" s="49"/>
      <c r="AE1399" s="49"/>
      <c r="AF1399" s="49"/>
      <c r="AH1399" s="49"/>
      <c r="AI1399" s="49"/>
      <c r="AK1399" s="49"/>
      <c r="AL1399" s="49"/>
      <c r="AM1399" s="49"/>
      <c r="AN1399" s="49"/>
      <c r="AO1399" s="49"/>
      <c r="AP1399" s="49"/>
      <c r="AQ1399" s="49"/>
      <c r="AR1399" s="49"/>
      <c r="AS1399" s="49"/>
      <c r="AT1399" s="49"/>
      <c r="AU1399" s="49"/>
      <c r="AV1399" s="49"/>
      <c r="AW1399" s="49"/>
      <c r="AX1399" s="49"/>
      <c r="AY1399" s="49"/>
      <c r="AZ1399" s="49"/>
      <c r="BA1399" s="49"/>
      <c r="BB1399" s="49"/>
      <c r="BC1399" s="49"/>
      <c r="BD1399" s="49"/>
      <c r="BE1399" s="49"/>
      <c r="BF1399" s="49"/>
      <c r="BG1399" s="49"/>
      <c r="BH1399" s="49"/>
      <c r="BI1399" s="49"/>
      <c r="BJ1399" s="49"/>
      <c r="BK1399" s="49"/>
      <c r="BL1399" s="49"/>
      <c r="BM1399" s="49"/>
      <c r="BN1399" s="49"/>
      <c r="BO1399" s="49"/>
    </row>
    <row r="1400" spans="20:67" x14ac:dyDescent="0.3">
      <c r="T1400" s="49"/>
      <c r="V1400" s="49"/>
      <c r="W1400" s="49"/>
      <c r="X1400" s="49"/>
      <c r="Y1400" s="49"/>
      <c r="AA1400" s="49"/>
      <c r="AB1400" s="49"/>
      <c r="AD1400" s="49"/>
      <c r="AE1400" s="49"/>
      <c r="AF1400" s="49"/>
      <c r="AH1400" s="49"/>
      <c r="AI1400" s="49"/>
      <c r="AK1400" s="49"/>
      <c r="AL1400" s="49"/>
      <c r="AM1400" s="49"/>
      <c r="AN1400" s="49"/>
      <c r="AO1400" s="49"/>
      <c r="AP1400" s="49"/>
      <c r="AQ1400" s="49"/>
      <c r="AR1400" s="49"/>
      <c r="AS1400" s="49"/>
      <c r="AT1400" s="49"/>
      <c r="AU1400" s="49"/>
      <c r="AV1400" s="49"/>
      <c r="AW1400" s="49"/>
      <c r="AX1400" s="49"/>
      <c r="AY1400" s="49"/>
      <c r="AZ1400" s="49"/>
      <c r="BA1400" s="49"/>
      <c r="BB1400" s="49"/>
      <c r="BC1400" s="49"/>
      <c r="BD1400" s="49"/>
      <c r="BE1400" s="49"/>
      <c r="BF1400" s="49"/>
      <c r="BG1400" s="49"/>
      <c r="BH1400" s="49"/>
      <c r="BI1400" s="49"/>
      <c r="BJ1400" s="49"/>
      <c r="BK1400" s="49"/>
      <c r="BL1400" s="49"/>
      <c r="BM1400" s="49"/>
      <c r="BN1400" s="49"/>
      <c r="BO1400" s="49"/>
    </row>
    <row r="1401" spans="20:67" x14ac:dyDescent="0.3">
      <c r="T1401" s="49"/>
      <c r="V1401" s="49"/>
      <c r="W1401" s="49"/>
      <c r="X1401" s="49"/>
      <c r="Y1401" s="49"/>
      <c r="AA1401" s="49"/>
      <c r="AB1401" s="49"/>
      <c r="AD1401" s="49"/>
      <c r="AE1401" s="49"/>
      <c r="AF1401" s="49"/>
      <c r="AH1401" s="49"/>
      <c r="AI1401" s="49"/>
      <c r="AK1401" s="49"/>
      <c r="AL1401" s="49"/>
      <c r="AM1401" s="49"/>
      <c r="AN1401" s="49"/>
      <c r="AO1401" s="49"/>
      <c r="AP1401" s="49"/>
      <c r="AQ1401" s="49"/>
      <c r="AR1401" s="49"/>
      <c r="AS1401" s="49"/>
      <c r="AT1401" s="49"/>
      <c r="AU1401" s="49"/>
      <c r="AV1401" s="49"/>
      <c r="AW1401" s="49"/>
      <c r="AX1401" s="49"/>
      <c r="AY1401" s="49"/>
      <c r="AZ1401" s="49"/>
      <c r="BA1401" s="49"/>
      <c r="BB1401" s="49"/>
      <c r="BC1401" s="49"/>
      <c r="BD1401" s="49"/>
      <c r="BE1401" s="49"/>
      <c r="BF1401" s="49"/>
      <c r="BG1401" s="49"/>
      <c r="BH1401" s="49"/>
      <c r="BI1401" s="49"/>
      <c r="BJ1401" s="49"/>
      <c r="BK1401" s="49"/>
      <c r="BL1401" s="49"/>
      <c r="BM1401" s="49"/>
      <c r="BN1401" s="49"/>
      <c r="BO1401" s="49"/>
    </row>
    <row r="1402" spans="20:67" x14ac:dyDescent="0.3">
      <c r="T1402" s="49"/>
      <c r="V1402" s="49"/>
      <c r="W1402" s="49"/>
      <c r="X1402" s="49"/>
      <c r="Y1402" s="49"/>
      <c r="AA1402" s="49"/>
      <c r="AB1402" s="49"/>
      <c r="AD1402" s="49"/>
      <c r="AE1402" s="49"/>
      <c r="AF1402" s="49"/>
      <c r="AH1402" s="49"/>
      <c r="AI1402" s="49"/>
      <c r="AK1402" s="49"/>
      <c r="AL1402" s="49"/>
      <c r="AM1402" s="49"/>
      <c r="AN1402" s="49"/>
      <c r="AO1402" s="49"/>
      <c r="AP1402" s="49"/>
      <c r="AQ1402" s="49"/>
      <c r="AR1402" s="49"/>
      <c r="AS1402" s="49"/>
      <c r="AT1402" s="49"/>
      <c r="AU1402" s="49"/>
      <c r="AV1402" s="49"/>
      <c r="AW1402" s="49"/>
      <c r="AX1402" s="49"/>
      <c r="AY1402" s="49"/>
      <c r="AZ1402" s="49"/>
      <c r="BA1402" s="49"/>
      <c r="BB1402" s="49"/>
      <c r="BC1402" s="49"/>
      <c r="BD1402" s="49"/>
      <c r="BE1402" s="49"/>
      <c r="BF1402" s="49"/>
      <c r="BG1402" s="49"/>
      <c r="BH1402" s="49"/>
      <c r="BI1402" s="49"/>
      <c r="BJ1402" s="49"/>
      <c r="BK1402" s="49"/>
      <c r="BL1402" s="49"/>
      <c r="BM1402" s="49"/>
      <c r="BN1402" s="49"/>
      <c r="BO1402" s="49"/>
    </row>
    <row r="1403" spans="20:67" x14ac:dyDescent="0.3">
      <c r="T1403" s="49"/>
      <c r="V1403" s="49"/>
      <c r="W1403" s="49"/>
      <c r="X1403" s="49"/>
      <c r="Y1403" s="49"/>
      <c r="AA1403" s="49"/>
      <c r="AB1403" s="49"/>
      <c r="AD1403" s="49"/>
      <c r="AE1403" s="49"/>
      <c r="AF1403" s="49"/>
      <c r="AH1403" s="49"/>
      <c r="AI1403" s="49"/>
      <c r="AK1403" s="49"/>
      <c r="AL1403" s="49"/>
      <c r="AM1403" s="49"/>
      <c r="AN1403" s="49"/>
      <c r="AO1403" s="49"/>
      <c r="AP1403" s="49"/>
      <c r="AQ1403" s="49"/>
      <c r="AR1403" s="49"/>
      <c r="AS1403" s="49"/>
      <c r="AT1403" s="49"/>
      <c r="AU1403" s="49"/>
      <c r="AV1403" s="49"/>
      <c r="AW1403" s="49"/>
      <c r="AX1403" s="49"/>
      <c r="AY1403" s="49"/>
      <c r="AZ1403" s="49"/>
      <c r="BA1403" s="49"/>
      <c r="BB1403" s="49"/>
      <c r="BC1403" s="49"/>
      <c r="BD1403" s="49"/>
      <c r="BE1403" s="49"/>
      <c r="BF1403" s="49"/>
      <c r="BG1403" s="49"/>
      <c r="BH1403" s="49"/>
      <c r="BI1403" s="49"/>
      <c r="BJ1403" s="49"/>
      <c r="BK1403" s="49"/>
      <c r="BL1403" s="49"/>
      <c r="BM1403" s="49"/>
      <c r="BN1403" s="49"/>
      <c r="BO1403" s="49"/>
    </row>
    <row r="1404" spans="20:67" x14ac:dyDescent="0.3">
      <c r="T1404" s="49"/>
      <c r="V1404" s="49"/>
      <c r="W1404" s="49"/>
      <c r="X1404" s="49"/>
      <c r="Y1404" s="49"/>
      <c r="AA1404" s="49"/>
      <c r="AB1404" s="49"/>
      <c r="AD1404" s="49"/>
      <c r="AE1404" s="49"/>
      <c r="AF1404" s="49"/>
      <c r="AH1404" s="49"/>
      <c r="AI1404" s="49"/>
      <c r="AK1404" s="49"/>
      <c r="AL1404" s="49"/>
      <c r="AM1404" s="49"/>
      <c r="AN1404" s="49"/>
      <c r="AO1404" s="49"/>
      <c r="AP1404" s="49"/>
      <c r="AQ1404" s="49"/>
      <c r="AR1404" s="49"/>
      <c r="AS1404" s="49"/>
      <c r="AT1404" s="49"/>
      <c r="AU1404" s="49"/>
      <c r="AV1404" s="49"/>
      <c r="AW1404" s="49"/>
      <c r="AX1404" s="49"/>
      <c r="AY1404" s="49"/>
      <c r="AZ1404" s="49"/>
      <c r="BA1404" s="49"/>
      <c r="BB1404" s="49"/>
      <c r="BC1404" s="49"/>
      <c r="BD1404" s="49"/>
      <c r="BE1404" s="49"/>
      <c r="BF1404" s="49"/>
      <c r="BG1404" s="49"/>
      <c r="BH1404" s="49"/>
      <c r="BI1404" s="49"/>
      <c r="BJ1404" s="49"/>
      <c r="BK1404" s="49"/>
      <c r="BL1404" s="49"/>
      <c r="BM1404" s="49"/>
      <c r="BN1404" s="49"/>
      <c r="BO1404" s="49"/>
    </row>
    <row r="1405" spans="20:67" x14ac:dyDescent="0.3">
      <c r="T1405" s="49"/>
      <c r="V1405" s="49"/>
      <c r="W1405" s="49"/>
      <c r="X1405" s="49"/>
      <c r="Y1405" s="49"/>
      <c r="AA1405" s="49"/>
      <c r="AB1405" s="49"/>
      <c r="AD1405" s="49"/>
      <c r="AE1405" s="49"/>
      <c r="AF1405" s="49"/>
      <c r="AH1405" s="49"/>
      <c r="AI1405" s="49"/>
      <c r="AK1405" s="49"/>
      <c r="AL1405" s="49"/>
      <c r="AM1405" s="49"/>
      <c r="AN1405" s="49"/>
      <c r="AO1405" s="49"/>
      <c r="AP1405" s="49"/>
      <c r="AQ1405" s="49"/>
      <c r="AR1405" s="49"/>
      <c r="AS1405" s="49"/>
      <c r="AT1405" s="49"/>
      <c r="AU1405" s="49"/>
      <c r="AV1405" s="49"/>
      <c r="AW1405" s="49"/>
      <c r="AX1405" s="49"/>
      <c r="AY1405" s="49"/>
      <c r="AZ1405" s="49"/>
      <c r="BA1405" s="49"/>
      <c r="BB1405" s="49"/>
      <c r="BC1405" s="49"/>
      <c r="BD1405" s="49"/>
      <c r="BE1405" s="49"/>
      <c r="BF1405" s="49"/>
      <c r="BG1405" s="49"/>
      <c r="BH1405" s="49"/>
      <c r="BI1405" s="49"/>
      <c r="BJ1405" s="49"/>
      <c r="BK1405" s="49"/>
      <c r="BL1405" s="49"/>
      <c r="BM1405" s="49"/>
      <c r="BN1405" s="49"/>
      <c r="BO1405" s="49"/>
    </row>
    <row r="1406" spans="20:67" x14ac:dyDescent="0.3">
      <c r="T1406" s="49"/>
      <c r="V1406" s="49"/>
      <c r="W1406" s="49"/>
      <c r="X1406" s="49"/>
      <c r="Y1406" s="49"/>
      <c r="AA1406" s="49"/>
      <c r="AB1406" s="49"/>
      <c r="AD1406" s="49"/>
      <c r="AE1406" s="49"/>
      <c r="AF1406" s="49"/>
      <c r="AH1406" s="49"/>
      <c r="AI1406" s="49"/>
      <c r="AK1406" s="49"/>
      <c r="AL1406" s="49"/>
      <c r="AM1406" s="49"/>
      <c r="AN1406" s="49"/>
      <c r="AO1406" s="49"/>
      <c r="AP1406" s="49"/>
      <c r="AQ1406" s="49"/>
      <c r="AR1406" s="49"/>
      <c r="AS1406" s="49"/>
      <c r="AT1406" s="49"/>
      <c r="AU1406" s="49"/>
      <c r="AV1406" s="49"/>
      <c r="AW1406" s="49"/>
      <c r="AX1406" s="49"/>
      <c r="AY1406" s="49"/>
      <c r="AZ1406" s="49"/>
      <c r="BA1406" s="49"/>
      <c r="BB1406" s="49"/>
      <c r="BC1406" s="49"/>
      <c r="BD1406" s="49"/>
      <c r="BE1406" s="49"/>
      <c r="BF1406" s="49"/>
      <c r="BG1406" s="49"/>
      <c r="BH1406" s="49"/>
      <c r="BI1406" s="49"/>
      <c r="BJ1406" s="49"/>
      <c r="BK1406" s="49"/>
      <c r="BL1406" s="49"/>
      <c r="BM1406" s="49"/>
      <c r="BN1406" s="49"/>
      <c r="BO1406" s="49"/>
    </row>
    <row r="1407" spans="20:67" x14ac:dyDescent="0.3">
      <c r="T1407" s="49"/>
      <c r="V1407" s="49"/>
      <c r="W1407" s="49"/>
      <c r="X1407" s="49"/>
      <c r="Y1407" s="49"/>
      <c r="AA1407" s="49"/>
      <c r="AB1407" s="49"/>
      <c r="AD1407" s="49"/>
      <c r="AE1407" s="49"/>
      <c r="AF1407" s="49"/>
      <c r="AH1407" s="49"/>
      <c r="AI1407" s="49"/>
      <c r="AK1407" s="49"/>
      <c r="AL1407" s="49"/>
      <c r="AM1407" s="49"/>
      <c r="AN1407" s="49"/>
      <c r="AO1407" s="49"/>
      <c r="AP1407" s="49"/>
      <c r="AQ1407" s="49"/>
      <c r="AR1407" s="49"/>
      <c r="AS1407" s="49"/>
      <c r="AT1407" s="49"/>
      <c r="AU1407" s="49"/>
      <c r="AV1407" s="49"/>
      <c r="AW1407" s="49"/>
      <c r="AX1407" s="49"/>
      <c r="AY1407" s="49"/>
      <c r="AZ1407" s="49"/>
      <c r="BA1407" s="49"/>
      <c r="BB1407" s="49"/>
      <c r="BC1407" s="49"/>
      <c r="BD1407" s="49"/>
      <c r="BE1407" s="49"/>
      <c r="BF1407" s="49"/>
      <c r="BG1407" s="49"/>
      <c r="BH1407" s="49"/>
      <c r="BI1407" s="49"/>
      <c r="BJ1407" s="49"/>
      <c r="BK1407" s="49"/>
      <c r="BL1407" s="49"/>
      <c r="BM1407" s="49"/>
      <c r="BN1407" s="49"/>
      <c r="BO1407" s="49"/>
    </row>
    <row r="1408" spans="20:67" x14ac:dyDescent="0.3">
      <c r="T1408" s="49"/>
      <c r="V1408" s="49"/>
      <c r="W1408" s="49"/>
      <c r="X1408" s="49"/>
      <c r="Y1408" s="49"/>
      <c r="AA1408" s="49"/>
      <c r="AB1408" s="49"/>
      <c r="AD1408" s="49"/>
      <c r="AE1408" s="49"/>
      <c r="AF1408" s="49"/>
      <c r="AH1408" s="49"/>
      <c r="AI1408" s="49"/>
      <c r="AK1408" s="49"/>
      <c r="AL1408" s="49"/>
      <c r="AM1408" s="49"/>
      <c r="AN1408" s="49"/>
      <c r="AO1408" s="49"/>
      <c r="AP1408" s="49"/>
      <c r="AQ1408" s="49"/>
      <c r="AR1408" s="49"/>
      <c r="AS1408" s="49"/>
      <c r="AT1408" s="49"/>
      <c r="AU1408" s="49"/>
      <c r="AV1408" s="49"/>
      <c r="AW1408" s="49"/>
      <c r="AX1408" s="49"/>
      <c r="AY1408" s="49"/>
      <c r="AZ1408" s="49"/>
      <c r="BA1408" s="49"/>
      <c r="BB1408" s="49"/>
      <c r="BC1408" s="49"/>
      <c r="BD1408" s="49"/>
      <c r="BE1408" s="49"/>
      <c r="BF1408" s="49"/>
      <c r="BG1408" s="49"/>
      <c r="BH1408" s="49"/>
      <c r="BI1408" s="49"/>
      <c r="BJ1408" s="49"/>
      <c r="BK1408" s="49"/>
      <c r="BL1408" s="49"/>
      <c r="BM1408" s="49"/>
      <c r="BN1408" s="49"/>
      <c r="BO1408" s="49"/>
    </row>
    <row r="1409" spans="20:67" x14ac:dyDescent="0.3">
      <c r="T1409" s="49"/>
      <c r="V1409" s="49"/>
      <c r="W1409" s="49"/>
      <c r="X1409" s="49"/>
      <c r="Y1409" s="49"/>
      <c r="AA1409" s="49"/>
      <c r="AB1409" s="49"/>
      <c r="AD1409" s="49"/>
      <c r="AE1409" s="49"/>
      <c r="AF1409" s="49"/>
      <c r="AH1409" s="49"/>
      <c r="AI1409" s="49"/>
      <c r="AK1409" s="49"/>
      <c r="AL1409" s="49"/>
      <c r="AM1409" s="49"/>
      <c r="AN1409" s="49"/>
      <c r="AO1409" s="49"/>
      <c r="AP1409" s="49"/>
      <c r="AQ1409" s="49"/>
      <c r="AR1409" s="49"/>
      <c r="AS1409" s="49"/>
      <c r="AT1409" s="49"/>
      <c r="AU1409" s="49"/>
      <c r="AV1409" s="49"/>
      <c r="AW1409" s="49"/>
      <c r="AX1409" s="49"/>
      <c r="AY1409" s="49"/>
      <c r="AZ1409" s="49"/>
      <c r="BA1409" s="49"/>
      <c r="BB1409" s="49"/>
      <c r="BC1409" s="49"/>
      <c r="BD1409" s="49"/>
      <c r="BE1409" s="49"/>
      <c r="BF1409" s="49"/>
      <c r="BG1409" s="49"/>
      <c r="BH1409" s="49"/>
      <c r="BI1409" s="49"/>
      <c r="BJ1409" s="49"/>
      <c r="BK1409" s="49"/>
      <c r="BL1409" s="49"/>
      <c r="BM1409" s="49"/>
      <c r="BN1409" s="49"/>
      <c r="BO1409" s="49"/>
    </row>
    <row r="1410" spans="20:67" x14ac:dyDescent="0.3">
      <c r="T1410" s="49"/>
      <c r="V1410" s="49"/>
      <c r="W1410" s="49"/>
      <c r="X1410" s="49"/>
      <c r="Y1410" s="49"/>
      <c r="AA1410" s="49"/>
      <c r="AB1410" s="49"/>
      <c r="AD1410" s="49"/>
      <c r="AE1410" s="49"/>
      <c r="AF1410" s="49"/>
      <c r="AH1410" s="49"/>
      <c r="AI1410" s="49"/>
      <c r="AK1410" s="49"/>
      <c r="AL1410" s="49"/>
      <c r="AM1410" s="49"/>
      <c r="AN1410" s="49"/>
      <c r="AO1410" s="49"/>
      <c r="AP1410" s="49"/>
      <c r="AQ1410" s="49"/>
      <c r="AR1410" s="49"/>
      <c r="AS1410" s="49"/>
      <c r="AT1410" s="49"/>
      <c r="AU1410" s="49"/>
      <c r="AV1410" s="49"/>
      <c r="AW1410" s="49"/>
      <c r="AX1410" s="49"/>
      <c r="AY1410" s="49"/>
      <c r="AZ1410" s="49"/>
      <c r="BA1410" s="49"/>
      <c r="BB1410" s="49"/>
      <c r="BC1410" s="49"/>
      <c r="BD1410" s="49"/>
      <c r="BE1410" s="49"/>
      <c r="BF1410" s="49"/>
      <c r="BG1410" s="49"/>
      <c r="BH1410" s="49"/>
      <c r="BI1410" s="49"/>
      <c r="BJ1410" s="49"/>
      <c r="BK1410" s="49"/>
      <c r="BL1410" s="49"/>
      <c r="BM1410" s="49"/>
      <c r="BN1410" s="49"/>
      <c r="BO1410" s="49"/>
    </row>
    <row r="1411" spans="20:67" x14ac:dyDescent="0.3">
      <c r="T1411" s="49"/>
      <c r="V1411" s="49"/>
      <c r="W1411" s="49"/>
      <c r="X1411" s="49"/>
      <c r="Y1411" s="49"/>
      <c r="AA1411" s="49"/>
      <c r="AB1411" s="49"/>
      <c r="AD1411" s="49"/>
      <c r="AE1411" s="49"/>
      <c r="AF1411" s="49"/>
      <c r="AH1411" s="49"/>
      <c r="AI1411" s="49"/>
      <c r="AK1411" s="49"/>
      <c r="AL1411" s="49"/>
      <c r="AM1411" s="49"/>
      <c r="AN1411" s="49"/>
      <c r="AO1411" s="49"/>
      <c r="AP1411" s="49"/>
      <c r="AQ1411" s="49"/>
      <c r="AR1411" s="49"/>
      <c r="AS1411" s="49"/>
      <c r="AT1411" s="49"/>
      <c r="AU1411" s="49"/>
      <c r="AV1411" s="49"/>
      <c r="AW1411" s="49"/>
      <c r="AX1411" s="49"/>
      <c r="AY1411" s="49"/>
      <c r="AZ1411" s="49"/>
      <c r="BA1411" s="49"/>
      <c r="BB1411" s="49"/>
      <c r="BC1411" s="49"/>
      <c r="BD1411" s="49"/>
      <c r="BE1411" s="49"/>
      <c r="BF1411" s="49"/>
      <c r="BG1411" s="49"/>
      <c r="BH1411" s="49"/>
      <c r="BI1411" s="49"/>
      <c r="BJ1411" s="49"/>
      <c r="BK1411" s="49"/>
      <c r="BL1411" s="49"/>
      <c r="BM1411" s="49"/>
      <c r="BN1411" s="49"/>
      <c r="BO1411" s="49"/>
    </row>
    <row r="1412" spans="20:67" x14ac:dyDescent="0.3">
      <c r="T1412" s="49"/>
      <c r="V1412" s="49"/>
      <c r="W1412" s="49"/>
      <c r="X1412" s="49"/>
      <c r="Y1412" s="49"/>
      <c r="AA1412" s="49"/>
      <c r="AB1412" s="49"/>
      <c r="AD1412" s="49"/>
      <c r="AE1412" s="49"/>
      <c r="AF1412" s="49"/>
      <c r="AH1412" s="49"/>
      <c r="AI1412" s="49"/>
      <c r="AK1412" s="49"/>
      <c r="AL1412" s="49"/>
      <c r="AM1412" s="49"/>
      <c r="AN1412" s="49"/>
      <c r="AO1412" s="49"/>
      <c r="AP1412" s="49"/>
      <c r="AQ1412" s="49"/>
      <c r="AR1412" s="49"/>
      <c r="AS1412" s="49"/>
      <c r="AT1412" s="49"/>
      <c r="AU1412" s="49"/>
      <c r="AV1412" s="49"/>
      <c r="AW1412" s="49"/>
      <c r="AX1412" s="49"/>
      <c r="AY1412" s="49"/>
      <c r="AZ1412" s="49"/>
      <c r="BA1412" s="49"/>
      <c r="BB1412" s="49"/>
      <c r="BC1412" s="49"/>
      <c r="BD1412" s="49"/>
      <c r="BE1412" s="49"/>
      <c r="BF1412" s="49"/>
      <c r="BG1412" s="49"/>
      <c r="BH1412" s="49"/>
      <c r="BI1412" s="49"/>
      <c r="BJ1412" s="49"/>
      <c r="BK1412" s="49"/>
      <c r="BL1412" s="49"/>
      <c r="BM1412" s="49"/>
      <c r="BN1412" s="49"/>
      <c r="BO1412" s="49"/>
    </row>
    <row r="1413" spans="20:67" x14ac:dyDescent="0.3">
      <c r="T1413" s="49"/>
      <c r="V1413" s="49"/>
      <c r="W1413" s="49"/>
      <c r="X1413" s="49"/>
      <c r="Y1413" s="49"/>
      <c r="AA1413" s="49"/>
      <c r="AB1413" s="49"/>
      <c r="AD1413" s="49"/>
      <c r="AE1413" s="49"/>
      <c r="AF1413" s="49"/>
      <c r="AH1413" s="49"/>
      <c r="AI1413" s="49"/>
      <c r="AK1413" s="49"/>
      <c r="AL1413" s="49"/>
      <c r="AM1413" s="49"/>
      <c r="AN1413" s="49"/>
      <c r="AO1413" s="49"/>
      <c r="AP1413" s="49"/>
      <c r="AQ1413" s="49"/>
      <c r="AR1413" s="49"/>
      <c r="AS1413" s="49"/>
      <c r="AT1413" s="49"/>
      <c r="AU1413" s="49"/>
      <c r="AV1413" s="49"/>
      <c r="AW1413" s="49"/>
      <c r="AX1413" s="49"/>
      <c r="AY1413" s="49"/>
      <c r="AZ1413" s="49"/>
      <c r="BA1413" s="49"/>
      <c r="BB1413" s="49"/>
      <c r="BC1413" s="49"/>
      <c r="BD1413" s="49"/>
      <c r="BE1413" s="49"/>
      <c r="BF1413" s="49"/>
      <c r="BG1413" s="49"/>
      <c r="BH1413" s="49"/>
      <c r="BI1413" s="49"/>
      <c r="BJ1413" s="49"/>
      <c r="BK1413" s="49"/>
      <c r="BL1413" s="49"/>
      <c r="BM1413" s="49"/>
      <c r="BN1413" s="49"/>
      <c r="BO1413" s="49"/>
    </row>
    <row r="1414" spans="20:67" x14ac:dyDescent="0.3">
      <c r="T1414" s="49"/>
      <c r="V1414" s="49"/>
      <c r="W1414" s="49"/>
      <c r="X1414" s="49"/>
      <c r="Y1414" s="49"/>
      <c r="AA1414" s="49"/>
      <c r="AB1414" s="49"/>
      <c r="AD1414" s="49"/>
      <c r="AE1414" s="49"/>
      <c r="AF1414" s="49"/>
      <c r="AH1414" s="49"/>
      <c r="AI1414" s="49"/>
      <c r="AK1414" s="49"/>
      <c r="AL1414" s="49"/>
      <c r="AM1414" s="49"/>
      <c r="AN1414" s="49"/>
      <c r="AO1414" s="49"/>
      <c r="AP1414" s="49"/>
      <c r="AQ1414" s="49"/>
      <c r="AR1414" s="49"/>
      <c r="AS1414" s="49"/>
      <c r="AT1414" s="49"/>
      <c r="AU1414" s="49"/>
      <c r="AV1414" s="49"/>
      <c r="AW1414" s="49"/>
      <c r="AX1414" s="49"/>
      <c r="AY1414" s="49"/>
      <c r="AZ1414" s="49"/>
      <c r="BA1414" s="49"/>
      <c r="BB1414" s="49"/>
      <c r="BC1414" s="49"/>
      <c r="BD1414" s="49"/>
      <c r="BE1414" s="49"/>
      <c r="BF1414" s="49"/>
      <c r="BG1414" s="49"/>
      <c r="BH1414" s="49"/>
      <c r="BI1414" s="49"/>
      <c r="BJ1414" s="49"/>
      <c r="BK1414" s="49"/>
      <c r="BL1414" s="49"/>
      <c r="BM1414" s="49"/>
      <c r="BN1414" s="49"/>
      <c r="BO1414" s="49"/>
    </row>
    <row r="1415" spans="20:67" x14ac:dyDescent="0.3">
      <c r="T1415" s="49"/>
      <c r="V1415" s="49"/>
      <c r="W1415" s="49"/>
      <c r="X1415" s="49"/>
      <c r="Y1415" s="49"/>
      <c r="AA1415" s="49"/>
      <c r="AB1415" s="49"/>
      <c r="AD1415" s="49"/>
      <c r="AE1415" s="49"/>
      <c r="AF1415" s="49"/>
      <c r="AH1415" s="49"/>
      <c r="AI1415" s="49"/>
      <c r="AK1415" s="49"/>
      <c r="AL1415" s="49"/>
      <c r="AM1415" s="49"/>
      <c r="AN1415" s="49"/>
      <c r="AO1415" s="49"/>
      <c r="AP1415" s="49"/>
      <c r="AQ1415" s="49"/>
      <c r="AR1415" s="49"/>
      <c r="AS1415" s="49"/>
      <c r="AT1415" s="49"/>
      <c r="AU1415" s="49"/>
      <c r="AV1415" s="49"/>
      <c r="AW1415" s="49"/>
      <c r="AX1415" s="49"/>
      <c r="AY1415" s="49"/>
      <c r="AZ1415" s="49"/>
      <c r="BA1415" s="49"/>
      <c r="BB1415" s="49"/>
      <c r="BC1415" s="49"/>
      <c r="BD1415" s="49"/>
      <c r="BE1415" s="49"/>
      <c r="BF1415" s="49"/>
      <c r="BG1415" s="49"/>
      <c r="BH1415" s="49"/>
      <c r="BI1415" s="49"/>
      <c r="BJ1415" s="49"/>
      <c r="BK1415" s="49"/>
      <c r="BL1415" s="49"/>
      <c r="BM1415" s="49"/>
      <c r="BN1415" s="49"/>
      <c r="BO1415" s="49"/>
    </row>
    <row r="1416" spans="20:67" x14ac:dyDescent="0.3">
      <c r="T1416" s="49"/>
      <c r="V1416" s="49"/>
      <c r="W1416" s="49"/>
      <c r="X1416" s="49"/>
      <c r="Y1416" s="49"/>
      <c r="AA1416" s="49"/>
      <c r="AB1416" s="49"/>
      <c r="AD1416" s="49"/>
      <c r="AE1416" s="49"/>
      <c r="AF1416" s="49"/>
      <c r="AH1416" s="49"/>
      <c r="AI1416" s="49"/>
      <c r="AK1416" s="49"/>
      <c r="AL1416" s="49"/>
      <c r="AM1416" s="49"/>
      <c r="AN1416" s="49"/>
      <c r="AO1416" s="49"/>
      <c r="AP1416" s="49"/>
      <c r="AQ1416" s="49"/>
      <c r="AR1416" s="49"/>
      <c r="AS1416" s="49"/>
      <c r="AT1416" s="49"/>
      <c r="AU1416" s="49"/>
      <c r="AV1416" s="49"/>
      <c r="AW1416" s="49"/>
      <c r="AX1416" s="49"/>
      <c r="AY1416" s="49"/>
      <c r="AZ1416" s="49"/>
      <c r="BA1416" s="49"/>
      <c r="BB1416" s="49"/>
      <c r="BC1416" s="49"/>
      <c r="BD1416" s="49"/>
      <c r="BE1416" s="49"/>
      <c r="BF1416" s="49"/>
      <c r="BG1416" s="49"/>
      <c r="BH1416" s="49"/>
      <c r="BI1416" s="49"/>
      <c r="BJ1416" s="49"/>
      <c r="BK1416" s="49"/>
      <c r="BL1416" s="49"/>
      <c r="BM1416" s="49"/>
      <c r="BN1416" s="49"/>
      <c r="BO1416" s="49"/>
    </row>
    <row r="1417" spans="20:67" x14ac:dyDescent="0.3">
      <c r="T1417" s="49"/>
      <c r="V1417" s="49"/>
      <c r="W1417" s="49"/>
      <c r="X1417" s="49"/>
      <c r="Y1417" s="49"/>
      <c r="AA1417" s="49"/>
      <c r="AB1417" s="49"/>
      <c r="AD1417" s="49"/>
      <c r="AE1417" s="49"/>
      <c r="AF1417" s="49"/>
      <c r="AH1417" s="49"/>
      <c r="AI1417" s="49"/>
      <c r="AK1417" s="49"/>
      <c r="AL1417" s="49"/>
      <c r="AM1417" s="49"/>
      <c r="AN1417" s="49"/>
      <c r="AO1417" s="49"/>
      <c r="AP1417" s="49"/>
      <c r="AQ1417" s="49"/>
      <c r="AR1417" s="49"/>
      <c r="AS1417" s="49"/>
      <c r="AT1417" s="49"/>
      <c r="AU1417" s="49"/>
      <c r="AV1417" s="49"/>
      <c r="AW1417" s="49"/>
      <c r="AX1417" s="49"/>
      <c r="AY1417" s="49"/>
      <c r="AZ1417" s="49"/>
      <c r="BA1417" s="49"/>
      <c r="BB1417" s="49"/>
      <c r="BC1417" s="49"/>
      <c r="BD1417" s="49"/>
      <c r="BE1417" s="49"/>
      <c r="BF1417" s="49"/>
      <c r="BG1417" s="49"/>
      <c r="BH1417" s="49"/>
      <c r="BI1417" s="49"/>
      <c r="BJ1417" s="49"/>
      <c r="BK1417" s="49"/>
      <c r="BL1417" s="49"/>
      <c r="BM1417" s="49"/>
      <c r="BN1417" s="49"/>
      <c r="BO1417" s="49"/>
    </row>
    <row r="1418" spans="20:67" x14ac:dyDescent="0.3">
      <c r="T1418" s="49"/>
      <c r="V1418" s="49"/>
      <c r="W1418" s="49"/>
      <c r="X1418" s="49"/>
      <c r="Y1418" s="49"/>
      <c r="AA1418" s="49"/>
      <c r="AB1418" s="49"/>
      <c r="AD1418" s="49"/>
      <c r="AE1418" s="49"/>
      <c r="AF1418" s="49"/>
      <c r="AH1418" s="49"/>
      <c r="AI1418" s="49"/>
      <c r="AK1418" s="49"/>
      <c r="AL1418" s="49"/>
      <c r="AM1418" s="49"/>
      <c r="AN1418" s="49"/>
      <c r="AO1418" s="49"/>
      <c r="AP1418" s="49"/>
      <c r="AQ1418" s="49"/>
      <c r="AR1418" s="49"/>
      <c r="AS1418" s="49"/>
      <c r="AT1418" s="49"/>
      <c r="AU1418" s="49"/>
      <c r="AV1418" s="49"/>
      <c r="AW1418" s="49"/>
      <c r="AX1418" s="49"/>
      <c r="AY1418" s="49"/>
      <c r="AZ1418" s="49"/>
      <c r="BA1418" s="49"/>
      <c r="BB1418" s="49"/>
      <c r="BC1418" s="49"/>
      <c r="BD1418" s="49"/>
      <c r="BE1418" s="49"/>
      <c r="BF1418" s="49"/>
      <c r="BG1418" s="49"/>
      <c r="BH1418" s="49"/>
      <c r="BI1418" s="49"/>
      <c r="BJ1418" s="49"/>
      <c r="BK1418" s="49"/>
      <c r="BL1418" s="49"/>
      <c r="BM1418" s="49"/>
      <c r="BN1418" s="49"/>
      <c r="BO1418" s="49"/>
    </row>
    <row r="1419" spans="20:67" x14ac:dyDescent="0.3">
      <c r="T1419" s="49"/>
      <c r="V1419" s="49"/>
      <c r="W1419" s="49"/>
      <c r="X1419" s="49"/>
      <c r="Y1419" s="49"/>
      <c r="AA1419" s="49"/>
      <c r="AB1419" s="49"/>
      <c r="AD1419" s="49"/>
      <c r="AE1419" s="49"/>
      <c r="AF1419" s="49"/>
      <c r="AH1419" s="49"/>
      <c r="AI1419" s="49"/>
      <c r="AK1419" s="49"/>
      <c r="AL1419" s="49"/>
      <c r="AM1419" s="49"/>
      <c r="AN1419" s="49"/>
      <c r="AO1419" s="49"/>
      <c r="AP1419" s="49"/>
      <c r="AQ1419" s="49"/>
      <c r="AR1419" s="49"/>
      <c r="AS1419" s="49"/>
      <c r="AT1419" s="49"/>
      <c r="AU1419" s="49"/>
      <c r="AV1419" s="49"/>
      <c r="AW1419" s="49"/>
      <c r="AX1419" s="49"/>
      <c r="AY1419" s="49"/>
      <c r="AZ1419" s="49"/>
      <c r="BA1419" s="49"/>
      <c r="BB1419" s="49"/>
      <c r="BC1419" s="49"/>
      <c r="BD1419" s="49"/>
      <c r="BE1419" s="49"/>
      <c r="BF1419" s="49"/>
      <c r="BG1419" s="49"/>
      <c r="BH1419" s="49"/>
      <c r="BI1419" s="49"/>
      <c r="BJ1419" s="49"/>
      <c r="BK1419" s="49"/>
      <c r="BL1419" s="49"/>
      <c r="BM1419" s="49"/>
      <c r="BN1419" s="49"/>
      <c r="BO1419" s="49"/>
    </row>
    <row r="1420" spans="20:67" x14ac:dyDescent="0.3">
      <c r="T1420" s="49"/>
      <c r="V1420" s="49"/>
      <c r="W1420" s="49"/>
      <c r="X1420" s="49"/>
      <c r="Y1420" s="49"/>
      <c r="AA1420" s="49"/>
      <c r="AB1420" s="49"/>
      <c r="AD1420" s="49"/>
      <c r="AE1420" s="49"/>
      <c r="AF1420" s="49"/>
      <c r="AH1420" s="49"/>
      <c r="AI1420" s="49"/>
      <c r="AK1420" s="49"/>
      <c r="AL1420" s="49"/>
      <c r="AM1420" s="49"/>
      <c r="AN1420" s="49"/>
      <c r="AO1420" s="49"/>
      <c r="AP1420" s="49"/>
      <c r="AQ1420" s="49"/>
      <c r="AR1420" s="49"/>
      <c r="AS1420" s="49"/>
      <c r="AT1420" s="49"/>
      <c r="AU1420" s="49"/>
      <c r="AV1420" s="49"/>
      <c r="AW1420" s="49"/>
      <c r="AX1420" s="49"/>
      <c r="AY1420" s="49"/>
      <c r="AZ1420" s="49"/>
      <c r="BA1420" s="49"/>
      <c r="BB1420" s="49"/>
      <c r="BC1420" s="49"/>
      <c r="BD1420" s="49"/>
      <c r="BE1420" s="49"/>
      <c r="BF1420" s="49"/>
      <c r="BG1420" s="49"/>
      <c r="BH1420" s="49"/>
      <c r="BI1420" s="49"/>
      <c r="BJ1420" s="49"/>
      <c r="BK1420" s="49"/>
      <c r="BL1420" s="49"/>
      <c r="BM1420" s="49"/>
      <c r="BN1420" s="49"/>
      <c r="BO1420" s="49"/>
    </row>
    <row r="1421" spans="20:67" x14ac:dyDescent="0.3">
      <c r="T1421" s="49"/>
      <c r="V1421" s="49"/>
      <c r="W1421" s="49"/>
      <c r="X1421" s="49"/>
      <c r="Y1421" s="49"/>
      <c r="AA1421" s="49"/>
      <c r="AB1421" s="49"/>
      <c r="AD1421" s="49"/>
      <c r="AE1421" s="49"/>
      <c r="AF1421" s="49"/>
      <c r="AH1421" s="49"/>
      <c r="AI1421" s="49"/>
      <c r="AK1421" s="49"/>
      <c r="AL1421" s="49"/>
      <c r="AM1421" s="49"/>
      <c r="AN1421" s="49"/>
      <c r="AO1421" s="49"/>
      <c r="AP1421" s="49"/>
      <c r="AQ1421" s="49"/>
      <c r="AR1421" s="49"/>
      <c r="AS1421" s="49"/>
      <c r="AT1421" s="49"/>
      <c r="AU1421" s="49"/>
      <c r="AV1421" s="49"/>
      <c r="AW1421" s="49"/>
      <c r="AX1421" s="49"/>
      <c r="AY1421" s="49"/>
      <c r="AZ1421" s="49"/>
      <c r="BA1421" s="49"/>
      <c r="BB1421" s="49"/>
      <c r="BC1421" s="49"/>
      <c r="BD1421" s="49"/>
      <c r="BE1421" s="49"/>
      <c r="BF1421" s="49"/>
      <c r="BG1421" s="49"/>
      <c r="BH1421" s="49"/>
      <c r="BI1421" s="49"/>
      <c r="BJ1421" s="49"/>
      <c r="BK1421" s="49"/>
      <c r="BL1421" s="49"/>
      <c r="BM1421" s="49"/>
      <c r="BN1421" s="49"/>
      <c r="BO1421" s="49"/>
    </row>
    <row r="1422" spans="20:67" x14ac:dyDescent="0.3">
      <c r="T1422" s="49"/>
      <c r="V1422" s="49"/>
      <c r="W1422" s="49"/>
      <c r="X1422" s="49"/>
      <c r="Y1422" s="49"/>
      <c r="AA1422" s="49"/>
      <c r="AB1422" s="49"/>
      <c r="AD1422" s="49"/>
      <c r="AE1422" s="49"/>
      <c r="AF1422" s="49"/>
      <c r="AH1422" s="49"/>
      <c r="AI1422" s="49"/>
      <c r="AK1422" s="49"/>
      <c r="AL1422" s="49"/>
      <c r="AM1422" s="49"/>
      <c r="AN1422" s="49"/>
      <c r="AO1422" s="49"/>
      <c r="AP1422" s="49"/>
      <c r="AQ1422" s="49"/>
      <c r="AR1422" s="49"/>
      <c r="AS1422" s="49"/>
      <c r="AT1422" s="49"/>
      <c r="AU1422" s="49"/>
      <c r="AV1422" s="49"/>
      <c r="AW1422" s="49"/>
      <c r="AX1422" s="49"/>
      <c r="AY1422" s="49"/>
      <c r="AZ1422" s="49"/>
      <c r="BA1422" s="49"/>
      <c r="BB1422" s="49"/>
      <c r="BC1422" s="49"/>
      <c r="BD1422" s="49"/>
      <c r="BE1422" s="49"/>
      <c r="BF1422" s="49"/>
      <c r="BG1422" s="49"/>
      <c r="BH1422" s="49"/>
      <c r="BI1422" s="49"/>
      <c r="BJ1422" s="49"/>
      <c r="BK1422" s="49"/>
      <c r="BL1422" s="49"/>
      <c r="BM1422" s="49"/>
      <c r="BN1422" s="49"/>
      <c r="BO1422" s="49"/>
    </row>
    <row r="1423" spans="20:67" x14ac:dyDescent="0.3">
      <c r="T1423" s="49"/>
      <c r="V1423" s="49"/>
      <c r="W1423" s="49"/>
      <c r="X1423" s="49"/>
      <c r="Y1423" s="49"/>
      <c r="AA1423" s="49"/>
      <c r="AB1423" s="49"/>
      <c r="AD1423" s="49"/>
      <c r="AE1423" s="49"/>
      <c r="AF1423" s="49"/>
      <c r="AH1423" s="49"/>
      <c r="AI1423" s="49"/>
      <c r="AK1423" s="49"/>
      <c r="AL1423" s="49"/>
      <c r="AM1423" s="49"/>
      <c r="AN1423" s="49"/>
      <c r="AO1423" s="49"/>
      <c r="AP1423" s="49"/>
      <c r="AQ1423" s="49"/>
      <c r="AR1423" s="49"/>
      <c r="AS1423" s="49"/>
      <c r="AT1423" s="49"/>
      <c r="AU1423" s="49"/>
      <c r="AV1423" s="49"/>
      <c r="AW1423" s="49"/>
      <c r="AX1423" s="49"/>
      <c r="AY1423" s="49"/>
      <c r="AZ1423" s="49"/>
      <c r="BA1423" s="49"/>
      <c r="BB1423" s="49"/>
      <c r="BC1423" s="49"/>
      <c r="BD1423" s="49"/>
      <c r="BE1423" s="49"/>
      <c r="BF1423" s="49"/>
      <c r="BG1423" s="49"/>
      <c r="BH1423" s="49"/>
      <c r="BI1423" s="49"/>
      <c r="BJ1423" s="49"/>
      <c r="BK1423" s="49"/>
      <c r="BL1423" s="49"/>
      <c r="BM1423" s="49"/>
      <c r="BN1423" s="49"/>
      <c r="BO1423" s="49"/>
    </row>
    <row r="1424" spans="20:67" x14ac:dyDescent="0.3">
      <c r="T1424" s="49"/>
      <c r="V1424" s="49"/>
      <c r="W1424" s="49"/>
      <c r="X1424" s="49"/>
      <c r="Y1424" s="49"/>
      <c r="AA1424" s="49"/>
      <c r="AB1424" s="49"/>
      <c r="AD1424" s="49"/>
      <c r="AE1424" s="49"/>
      <c r="AF1424" s="49"/>
      <c r="AH1424" s="49"/>
      <c r="AI1424" s="49"/>
      <c r="AK1424" s="49"/>
      <c r="AL1424" s="49"/>
      <c r="AM1424" s="49"/>
      <c r="AN1424" s="49"/>
      <c r="AO1424" s="49"/>
      <c r="AP1424" s="49"/>
      <c r="AQ1424" s="49"/>
      <c r="AR1424" s="49"/>
      <c r="AS1424" s="49"/>
      <c r="AT1424" s="49"/>
      <c r="AU1424" s="49"/>
      <c r="AV1424" s="49"/>
      <c r="AW1424" s="49"/>
      <c r="AX1424" s="49"/>
      <c r="AY1424" s="49"/>
      <c r="AZ1424" s="49"/>
      <c r="BA1424" s="49"/>
      <c r="BB1424" s="49"/>
      <c r="BC1424" s="49"/>
      <c r="BD1424" s="49"/>
      <c r="BE1424" s="49"/>
      <c r="BF1424" s="49"/>
      <c r="BG1424" s="49"/>
      <c r="BH1424" s="49"/>
      <c r="BI1424" s="49"/>
      <c r="BJ1424" s="49"/>
      <c r="BK1424" s="49"/>
      <c r="BL1424" s="49"/>
      <c r="BM1424" s="49"/>
      <c r="BN1424" s="49"/>
      <c r="BO1424" s="49"/>
    </row>
    <row r="1425" spans="20:67" x14ac:dyDescent="0.3">
      <c r="T1425" s="49"/>
      <c r="V1425" s="49"/>
      <c r="W1425" s="49"/>
      <c r="X1425" s="49"/>
      <c r="Y1425" s="49"/>
      <c r="AA1425" s="49"/>
      <c r="AB1425" s="49"/>
      <c r="AD1425" s="49"/>
      <c r="AE1425" s="49"/>
      <c r="AF1425" s="49"/>
      <c r="AH1425" s="49"/>
      <c r="AI1425" s="49"/>
      <c r="AK1425" s="49"/>
      <c r="AL1425" s="49"/>
      <c r="AM1425" s="49"/>
      <c r="AN1425" s="49"/>
      <c r="AO1425" s="49"/>
      <c r="AP1425" s="49"/>
      <c r="AQ1425" s="49"/>
      <c r="AR1425" s="49"/>
      <c r="AS1425" s="49"/>
      <c r="AT1425" s="49"/>
      <c r="AU1425" s="49"/>
      <c r="AV1425" s="49"/>
      <c r="AW1425" s="49"/>
      <c r="AX1425" s="49"/>
      <c r="AY1425" s="49"/>
      <c r="AZ1425" s="49"/>
      <c r="BA1425" s="49"/>
      <c r="BB1425" s="49"/>
      <c r="BC1425" s="49"/>
      <c r="BD1425" s="49"/>
      <c r="BE1425" s="49"/>
      <c r="BF1425" s="49"/>
      <c r="BG1425" s="49"/>
      <c r="BH1425" s="49"/>
      <c r="BI1425" s="49"/>
      <c r="BJ1425" s="49"/>
      <c r="BK1425" s="49"/>
      <c r="BL1425" s="49"/>
      <c r="BM1425" s="49"/>
      <c r="BN1425" s="49"/>
      <c r="BO1425" s="49"/>
    </row>
    <row r="1426" spans="20:67" x14ac:dyDescent="0.3">
      <c r="T1426" s="49"/>
      <c r="V1426" s="49"/>
      <c r="W1426" s="49"/>
      <c r="X1426" s="49"/>
      <c r="Y1426" s="49"/>
      <c r="AA1426" s="49"/>
      <c r="AB1426" s="49"/>
      <c r="AD1426" s="49"/>
      <c r="AE1426" s="49"/>
      <c r="AF1426" s="49"/>
      <c r="AH1426" s="49"/>
      <c r="AI1426" s="49"/>
      <c r="AK1426" s="49"/>
      <c r="AL1426" s="49"/>
      <c r="AM1426" s="49"/>
      <c r="AN1426" s="49"/>
      <c r="AO1426" s="49"/>
      <c r="AP1426" s="49"/>
      <c r="AQ1426" s="49"/>
      <c r="AR1426" s="49"/>
      <c r="AS1426" s="49"/>
      <c r="AT1426" s="49"/>
      <c r="AU1426" s="49"/>
      <c r="AV1426" s="49"/>
      <c r="AW1426" s="49"/>
      <c r="AX1426" s="49"/>
      <c r="AY1426" s="49"/>
      <c r="AZ1426" s="49"/>
      <c r="BA1426" s="49"/>
      <c r="BB1426" s="49"/>
      <c r="BC1426" s="49"/>
      <c r="BD1426" s="49"/>
      <c r="BE1426" s="49"/>
      <c r="BF1426" s="49"/>
      <c r="BG1426" s="49"/>
      <c r="BH1426" s="49"/>
      <c r="BI1426" s="49"/>
      <c r="BJ1426" s="49"/>
      <c r="BK1426" s="49"/>
      <c r="BL1426" s="49"/>
      <c r="BM1426" s="49"/>
      <c r="BN1426" s="49"/>
      <c r="BO1426" s="49"/>
    </row>
    <row r="1427" spans="20:67" x14ac:dyDescent="0.3">
      <c r="T1427" s="49"/>
      <c r="V1427" s="49"/>
      <c r="W1427" s="49"/>
      <c r="X1427" s="49"/>
      <c r="Y1427" s="49"/>
      <c r="AA1427" s="49"/>
      <c r="AB1427" s="49"/>
      <c r="AD1427" s="49"/>
      <c r="AE1427" s="49"/>
      <c r="AF1427" s="49"/>
      <c r="AH1427" s="49"/>
      <c r="AI1427" s="49"/>
      <c r="AK1427" s="49"/>
      <c r="AL1427" s="49"/>
      <c r="AM1427" s="49"/>
      <c r="AN1427" s="49"/>
      <c r="AO1427" s="49"/>
      <c r="AP1427" s="49"/>
      <c r="AQ1427" s="49"/>
      <c r="AR1427" s="49"/>
      <c r="AS1427" s="49"/>
      <c r="AT1427" s="49"/>
      <c r="AU1427" s="49"/>
      <c r="AV1427" s="49"/>
      <c r="AW1427" s="49"/>
      <c r="AX1427" s="49"/>
      <c r="AY1427" s="49"/>
      <c r="AZ1427" s="49"/>
      <c r="BA1427" s="49"/>
      <c r="BB1427" s="49"/>
      <c r="BC1427" s="49"/>
      <c r="BD1427" s="49"/>
      <c r="BE1427" s="49"/>
      <c r="BF1427" s="49"/>
      <c r="BG1427" s="49"/>
      <c r="BH1427" s="49"/>
      <c r="BI1427" s="49"/>
      <c r="BJ1427" s="49"/>
      <c r="BK1427" s="49"/>
      <c r="BL1427" s="49"/>
      <c r="BM1427" s="49"/>
      <c r="BN1427" s="49"/>
      <c r="BO1427" s="49"/>
    </row>
    <row r="1428" spans="20:67" x14ac:dyDescent="0.3">
      <c r="T1428" s="49"/>
      <c r="V1428" s="49"/>
      <c r="W1428" s="49"/>
      <c r="X1428" s="49"/>
      <c r="Y1428" s="49"/>
      <c r="AA1428" s="49"/>
      <c r="AB1428" s="49"/>
      <c r="AD1428" s="49"/>
      <c r="AE1428" s="49"/>
      <c r="AF1428" s="49"/>
      <c r="AH1428" s="49"/>
      <c r="AI1428" s="49"/>
      <c r="AK1428" s="49"/>
      <c r="AL1428" s="49"/>
      <c r="AM1428" s="49"/>
      <c r="AN1428" s="49"/>
      <c r="AO1428" s="49"/>
      <c r="AP1428" s="49"/>
      <c r="AQ1428" s="49"/>
      <c r="AR1428" s="49"/>
      <c r="AS1428" s="49"/>
      <c r="AT1428" s="49"/>
      <c r="AU1428" s="49"/>
      <c r="AV1428" s="49"/>
      <c r="AW1428" s="49"/>
      <c r="AX1428" s="49"/>
      <c r="AY1428" s="49"/>
      <c r="AZ1428" s="49"/>
      <c r="BA1428" s="49"/>
      <c r="BB1428" s="49"/>
      <c r="BC1428" s="49"/>
      <c r="BD1428" s="49"/>
      <c r="BE1428" s="49"/>
      <c r="BF1428" s="49"/>
      <c r="BG1428" s="49"/>
      <c r="BH1428" s="49"/>
      <c r="BI1428" s="49"/>
      <c r="BJ1428" s="49"/>
      <c r="BK1428" s="49"/>
      <c r="BL1428" s="49"/>
      <c r="BM1428" s="49"/>
      <c r="BN1428" s="49"/>
      <c r="BO1428" s="49"/>
    </row>
    <row r="1429" spans="20:67" x14ac:dyDescent="0.3">
      <c r="T1429" s="49"/>
      <c r="V1429" s="49"/>
      <c r="W1429" s="49"/>
      <c r="X1429" s="49"/>
      <c r="Y1429" s="49"/>
      <c r="AA1429" s="49"/>
      <c r="AB1429" s="49"/>
      <c r="AD1429" s="49"/>
      <c r="AE1429" s="49"/>
      <c r="AF1429" s="49"/>
      <c r="AH1429" s="49"/>
      <c r="AI1429" s="49"/>
      <c r="AK1429" s="49"/>
      <c r="AL1429" s="49"/>
      <c r="AM1429" s="49"/>
      <c r="AN1429" s="49"/>
      <c r="AO1429" s="49"/>
      <c r="AP1429" s="49"/>
      <c r="AQ1429" s="49"/>
      <c r="AR1429" s="49"/>
      <c r="AS1429" s="49"/>
      <c r="AT1429" s="49"/>
      <c r="AU1429" s="49"/>
      <c r="AV1429" s="49"/>
      <c r="AW1429" s="49"/>
      <c r="AX1429" s="49"/>
      <c r="AY1429" s="49"/>
      <c r="AZ1429" s="49"/>
      <c r="BA1429" s="49"/>
      <c r="BB1429" s="49"/>
      <c r="BC1429" s="49"/>
      <c r="BD1429" s="49"/>
      <c r="BE1429" s="49"/>
      <c r="BF1429" s="49"/>
      <c r="BG1429" s="49"/>
      <c r="BH1429" s="49"/>
      <c r="BI1429" s="49"/>
      <c r="BJ1429" s="49"/>
      <c r="BK1429" s="49"/>
      <c r="BL1429" s="49"/>
      <c r="BM1429" s="49"/>
      <c r="BN1429" s="49"/>
      <c r="BO1429" s="49"/>
    </row>
    <row r="1430" spans="20:67" x14ac:dyDescent="0.3">
      <c r="T1430" s="49"/>
      <c r="V1430" s="49"/>
      <c r="W1430" s="49"/>
      <c r="X1430" s="49"/>
      <c r="Y1430" s="49"/>
      <c r="AA1430" s="49"/>
      <c r="AB1430" s="49"/>
      <c r="AD1430" s="49"/>
      <c r="AE1430" s="49"/>
      <c r="AF1430" s="49"/>
      <c r="AH1430" s="49"/>
      <c r="AI1430" s="49"/>
      <c r="AK1430" s="49"/>
      <c r="AL1430" s="49"/>
      <c r="AM1430" s="49"/>
      <c r="AN1430" s="49"/>
      <c r="AO1430" s="49"/>
      <c r="AP1430" s="49"/>
      <c r="AQ1430" s="49"/>
      <c r="AR1430" s="49"/>
      <c r="AS1430" s="49"/>
      <c r="AT1430" s="49"/>
      <c r="AU1430" s="49"/>
      <c r="AV1430" s="49"/>
      <c r="AW1430" s="49"/>
      <c r="AX1430" s="49"/>
      <c r="AY1430" s="49"/>
      <c r="AZ1430" s="49"/>
      <c r="BA1430" s="49"/>
      <c r="BB1430" s="49"/>
      <c r="BC1430" s="49"/>
      <c r="BD1430" s="49"/>
      <c r="BE1430" s="49"/>
      <c r="BF1430" s="49"/>
      <c r="BG1430" s="49"/>
      <c r="BH1430" s="49"/>
      <c r="BI1430" s="49"/>
      <c r="BJ1430" s="49"/>
      <c r="BK1430" s="49"/>
      <c r="BL1430" s="49"/>
      <c r="BM1430" s="49"/>
      <c r="BN1430" s="49"/>
      <c r="BO1430" s="49"/>
    </row>
    <row r="1431" spans="20:67" x14ac:dyDescent="0.3">
      <c r="T1431" s="49"/>
      <c r="V1431" s="49"/>
      <c r="W1431" s="49"/>
      <c r="X1431" s="49"/>
      <c r="Y1431" s="49"/>
      <c r="AA1431" s="49"/>
      <c r="AB1431" s="49"/>
      <c r="AD1431" s="49"/>
      <c r="AE1431" s="49"/>
      <c r="AF1431" s="49"/>
      <c r="AH1431" s="49"/>
      <c r="AI1431" s="49"/>
      <c r="AK1431" s="49"/>
      <c r="AL1431" s="49"/>
      <c r="AM1431" s="49"/>
      <c r="AN1431" s="49"/>
      <c r="AO1431" s="49"/>
      <c r="AP1431" s="49"/>
      <c r="AQ1431" s="49"/>
      <c r="AR1431" s="49"/>
      <c r="AS1431" s="49"/>
      <c r="AT1431" s="49"/>
      <c r="AU1431" s="49"/>
      <c r="AV1431" s="49"/>
      <c r="AW1431" s="49"/>
      <c r="AX1431" s="49"/>
      <c r="AY1431" s="49"/>
      <c r="AZ1431" s="49"/>
      <c r="BA1431" s="49"/>
      <c r="BB1431" s="49"/>
      <c r="BC1431" s="49"/>
      <c r="BD1431" s="49"/>
      <c r="BE1431" s="49"/>
      <c r="BF1431" s="49"/>
      <c r="BG1431" s="49"/>
      <c r="BH1431" s="49"/>
      <c r="BI1431" s="49"/>
      <c r="BJ1431" s="49"/>
      <c r="BK1431" s="49"/>
      <c r="BL1431" s="49"/>
      <c r="BM1431" s="49"/>
      <c r="BN1431" s="49"/>
      <c r="BO1431" s="49"/>
    </row>
    <row r="1432" spans="20:67" x14ac:dyDescent="0.3">
      <c r="T1432" s="49"/>
      <c r="V1432" s="49"/>
      <c r="W1432" s="49"/>
      <c r="X1432" s="49"/>
      <c r="Y1432" s="49"/>
      <c r="AA1432" s="49"/>
      <c r="AB1432" s="49"/>
      <c r="AD1432" s="49"/>
      <c r="AE1432" s="49"/>
      <c r="AF1432" s="49"/>
      <c r="AH1432" s="49"/>
      <c r="AI1432" s="49"/>
      <c r="AK1432" s="49"/>
      <c r="AL1432" s="49"/>
      <c r="AM1432" s="49"/>
      <c r="AN1432" s="49"/>
      <c r="AO1432" s="49"/>
      <c r="AP1432" s="49"/>
      <c r="AQ1432" s="49"/>
      <c r="AR1432" s="49"/>
      <c r="AS1432" s="49"/>
      <c r="AT1432" s="49"/>
      <c r="AU1432" s="49"/>
      <c r="AV1432" s="49"/>
      <c r="AW1432" s="49"/>
      <c r="AX1432" s="49"/>
      <c r="AY1432" s="49"/>
      <c r="AZ1432" s="49"/>
      <c r="BA1432" s="49"/>
      <c r="BB1432" s="49"/>
      <c r="BC1432" s="49"/>
      <c r="BD1432" s="49"/>
      <c r="BE1432" s="49"/>
      <c r="BF1432" s="49"/>
      <c r="BG1432" s="49"/>
      <c r="BH1432" s="49"/>
      <c r="BI1432" s="49"/>
      <c r="BJ1432" s="49"/>
      <c r="BK1432" s="49"/>
      <c r="BL1432" s="49"/>
      <c r="BM1432" s="49"/>
      <c r="BN1432" s="49"/>
      <c r="BO1432" s="49"/>
    </row>
    <row r="1433" spans="20:67" x14ac:dyDescent="0.3">
      <c r="T1433" s="49"/>
      <c r="V1433" s="49"/>
      <c r="W1433" s="49"/>
      <c r="X1433" s="49"/>
      <c r="Y1433" s="49"/>
      <c r="AA1433" s="49"/>
      <c r="AB1433" s="49"/>
      <c r="AD1433" s="49"/>
      <c r="AE1433" s="49"/>
      <c r="AF1433" s="49"/>
      <c r="AH1433" s="49"/>
      <c r="AI1433" s="49"/>
      <c r="AK1433" s="49"/>
      <c r="AL1433" s="49"/>
      <c r="AM1433" s="49"/>
      <c r="AN1433" s="49"/>
      <c r="AO1433" s="49"/>
      <c r="AP1433" s="49"/>
      <c r="AQ1433" s="49"/>
      <c r="AR1433" s="49"/>
      <c r="AS1433" s="49"/>
      <c r="AT1433" s="49"/>
      <c r="AU1433" s="49"/>
      <c r="AV1433" s="49"/>
      <c r="AW1433" s="49"/>
      <c r="AX1433" s="49"/>
      <c r="AY1433" s="49"/>
      <c r="AZ1433" s="49"/>
      <c r="BA1433" s="49"/>
      <c r="BB1433" s="49"/>
      <c r="BC1433" s="49"/>
      <c r="BD1433" s="49"/>
      <c r="BE1433" s="49"/>
      <c r="BF1433" s="49"/>
      <c r="BG1433" s="49"/>
      <c r="BH1433" s="49"/>
      <c r="BI1433" s="49"/>
      <c r="BJ1433" s="49"/>
      <c r="BK1433" s="49"/>
      <c r="BL1433" s="49"/>
      <c r="BM1433" s="49"/>
      <c r="BN1433" s="49"/>
      <c r="BO1433" s="49"/>
    </row>
    <row r="1434" spans="20:67" x14ac:dyDescent="0.3">
      <c r="T1434" s="49"/>
      <c r="V1434" s="49"/>
      <c r="W1434" s="49"/>
      <c r="X1434" s="49"/>
      <c r="Y1434" s="49"/>
      <c r="AA1434" s="49"/>
      <c r="AB1434" s="49"/>
      <c r="AD1434" s="49"/>
      <c r="AE1434" s="49"/>
      <c r="AF1434" s="49"/>
      <c r="AH1434" s="49"/>
      <c r="AI1434" s="49"/>
      <c r="AK1434" s="49"/>
      <c r="AL1434" s="49"/>
      <c r="AM1434" s="49"/>
      <c r="AN1434" s="49"/>
      <c r="AO1434" s="49"/>
      <c r="AP1434" s="49"/>
      <c r="AQ1434" s="49"/>
      <c r="AR1434" s="49"/>
      <c r="AS1434" s="49"/>
      <c r="AT1434" s="49"/>
      <c r="AU1434" s="49"/>
      <c r="AV1434" s="49"/>
      <c r="AW1434" s="49"/>
      <c r="AX1434" s="49"/>
      <c r="AY1434" s="49"/>
      <c r="AZ1434" s="49"/>
      <c r="BA1434" s="49"/>
      <c r="BB1434" s="49"/>
      <c r="BC1434" s="49"/>
      <c r="BD1434" s="49"/>
      <c r="BE1434" s="49"/>
      <c r="BF1434" s="49"/>
      <c r="BG1434" s="49"/>
      <c r="BH1434" s="49"/>
      <c r="BI1434" s="49"/>
      <c r="BJ1434" s="49"/>
      <c r="BK1434" s="49"/>
      <c r="BL1434" s="49"/>
      <c r="BM1434" s="49"/>
      <c r="BN1434" s="49"/>
      <c r="BO1434" s="49"/>
    </row>
    <row r="1435" spans="20:67" x14ac:dyDescent="0.3">
      <c r="T1435" s="49"/>
      <c r="V1435" s="49"/>
      <c r="W1435" s="49"/>
      <c r="X1435" s="49"/>
      <c r="Y1435" s="49"/>
      <c r="AA1435" s="49"/>
      <c r="AB1435" s="49"/>
      <c r="AD1435" s="49"/>
      <c r="AE1435" s="49"/>
      <c r="AF1435" s="49"/>
      <c r="AH1435" s="49"/>
      <c r="AI1435" s="49"/>
      <c r="AK1435" s="49"/>
      <c r="AL1435" s="49"/>
      <c r="AM1435" s="49"/>
      <c r="AN1435" s="49"/>
      <c r="AO1435" s="49"/>
      <c r="AP1435" s="49"/>
      <c r="AQ1435" s="49"/>
      <c r="AR1435" s="49"/>
      <c r="AS1435" s="49"/>
      <c r="AT1435" s="49"/>
      <c r="AU1435" s="49"/>
      <c r="AV1435" s="49"/>
      <c r="AW1435" s="49"/>
      <c r="AX1435" s="49"/>
      <c r="AY1435" s="49"/>
      <c r="AZ1435" s="49"/>
      <c r="BA1435" s="49"/>
      <c r="BB1435" s="49"/>
      <c r="BC1435" s="49"/>
      <c r="BD1435" s="49"/>
      <c r="BE1435" s="49"/>
      <c r="BF1435" s="49"/>
      <c r="BG1435" s="49"/>
      <c r="BH1435" s="49"/>
      <c r="BI1435" s="49"/>
      <c r="BJ1435" s="49"/>
      <c r="BK1435" s="49"/>
      <c r="BL1435" s="49"/>
      <c r="BM1435" s="49"/>
      <c r="BN1435" s="49"/>
      <c r="BO1435" s="49"/>
    </row>
    <row r="1436" spans="20:67" x14ac:dyDescent="0.3">
      <c r="T1436" s="49"/>
      <c r="V1436" s="49"/>
      <c r="W1436" s="49"/>
      <c r="X1436" s="49"/>
      <c r="Y1436" s="49"/>
      <c r="AA1436" s="49"/>
      <c r="AB1436" s="49"/>
      <c r="AD1436" s="49"/>
      <c r="AE1436" s="49"/>
      <c r="AF1436" s="49"/>
      <c r="AH1436" s="49"/>
      <c r="AI1436" s="49"/>
      <c r="AK1436" s="49"/>
      <c r="AL1436" s="49"/>
      <c r="AM1436" s="49"/>
      <c r="AN1436" s="49"/>
      <c r="AO1436" s="49"/>
      <c r="AP1436" s="49"/>
      <c r="AQ1436" s="49"/>
      <c r="AR1436" s="49"/>
      <c r="AS1436" s="49"/>
      <c r="AT1436" s="49"/>
      <c r="AU1436" s="49"/>
      <c r="AV1436" s="49"/>
      <c r="AW1436" s="49"/>
      <c r="AX1436" s="49"/>
      <c r="AY1436" s="49"/>
      <c r="AZ1436" s="49"/>
      <c r="BA1436" s="49"/>
      <c r="BB1436" s="49"/>
      <c r="BC1436" s="49"/>
      <c r="BD1436" s="49"/>
      <c r="BE1436" s="49"/>
      <c r="BF1436" s="49"/>
      <c r="BG1436" s="49"/>
      <c r="BH1436" s="49"/>
      <c r="BI1436" s="49"/>
      <c r="BJ1436" s="49"/>
      <c r="BK1436" s="49"/>
      <c r="BL1436" s="49"/>
      <c r="BM1436" s="49"/>
      <c r="BN1436" s="49"/>
      <c r="BO1436" s="49"/>
    </row>
    <row r="1437" spans="20:67" x14ac:dyDescent="0.3">
      <c r="T1437" s="49"/>
      <c r="V1437" s="49"/>
      <c r="W1437" s="49"/>
      <c r="X1437" s="49"/>
      <c r="Y1437" s="49"/>
      <c r="AA1437" s="49"/>
      <c r="AB1437" s="49"/>
      <c r="AD1437" s="49"/>
      <c r="AE1437" s="49"/>
      <c r="AF1437" s="49"/>
      <c r="AH1437" s="49"/>
      <c r="AI1437" s="49"/>
      <c r="AK1437" s="49"/>
      <c r="AL1437" s="49"/>
      <c r="AM1437" s="49"/>
      <c r="AN1437" s="49"/>
      <c r="AO1437" s="49"/>
      <c r="AP1437" s="49"/>
      <c r="AQ1437" s="49"/>
      <c r="AR1437" s="49"/>
      <c r="AS1437" s="49"/>
      <c r="AT1437" s="49"/>
      <c r="AU1437" s="49"/>
      <c r="AV1437" s="49"/>
      <c r="AW1437" s="49"/>
      <c r="AX1437" s="49"/>
      <c r="AY1437" s="49"/>
      <c r="AZ1437" s="49"/>
      <c r="BA1437" s="49"/>
      <c r="BB1437" s="49"/>
      <c r="BC1437" s="49"/>
      <c r="BD1437" s="49"/>
      <c r="BE1437" s="49"/>
      <c r="BF1437" s="49"/>
      <c r="BG1437" s="49"/>
      <c r="BH1437" s="49"/>
      <c r="BI1437" s="49"/>
      <c r="BJ1437" s="49"/>
      <c r="BK1437" s="49"/>
      <c r="BL1437" s="49"/>
      <c r="BM1437" s="49"/>
      <c r="BN1437" s="49"/>
      <c r="BO1437" s="49"/>
    </row>
    <row r="1438" spans="20:67" x14ac:dyDescent="0.3">
      <c r="T1438" s="49"/>
      <c r="V1438" s="49"/>
      <c r="W1438" s="49"/>
      <c r="X1438" s="49"/>
      <c r="Y1438" s="49"/>
      <c r="AA1438" s="49"/>
      <c r="AB1438" s="49"/>
      <c r="AD1438" s="49"/>
      <c r="AE1438" s="49"/>
      <c r="AF1438" s="49"/>
      <c r="AH1438" s="49"/>
      <c r="AI1438" s="49"/>
      <c r="AK1438" s="49"/>
      <c r="AL1438" s="49"/>
      <c r="AM1438" s="49"/>
      <c r="AN1438" s="49"/>
      <c r="AO1438" s="49"/>
      <c r="AP1438" s="49"/>
      <c r="AQ1438" s="49"/>
      <c r="AR1438" s="49"/>
      <c r="AS1438" s="49"/>
      <c r="AT1438" s="49"/>
      <c r="AU1438" s="49"/>
      <c r="AV1438" s="49"/>
      <c r="AW1438" s="49"/>
      <c r="AX1438" s="49"/>
      <c r="AY1438" s="49"/>
      <c r="AZ1438" s="49"/>
      <c r="BA1438" s="49"/>
      <c r="BB1438" s="49"/>
      <c r="BC1438" s="49"/>
      <c r="BD1438" s="49"/>
      <c r="BE1438" s="49"/>
      <c r="BF1438" s="49"/>
      <c r="BG1438" s="49"/>
      <c r="BH1438" s="49"/>
      <c r="BI1438" s="49"/>
      <c r="BJ1438" s="49"/>
      <c r="BK1438" s="49"/>
      <c r="BL1438" s="49"/>
      <c r="BM1438" s="49"/>
      <c r="BN1438" s="49"/>
      <c r="BO1438" s="49"/>
    </row>
    <row r="1439" spans="20:67" x14ac:dyDescent="0.3">
      <c r="T1439" s="49"/>
      <c r="V1439" s="49"/>
      <c r="W1439" s="49"/>
      <c r="X1439" s="49"/>
      <c r="Y1439" s="49"/>
      <c r="AA1439" s="49"/>
      <c r="AB1439" s="49"/>
      <c r="AD1439" s="49"/>
      <c r="AE1439" s="49"/>
      <c r="AF1439" s="49"/>
      <c r="AH1439" s="49"/>
      <c r="AI1439" s="49"/>
      <c r="AK1439" s="49"/>
      <c r="AL1439" s="49"/>
      <c r="AM1439" s="49"/>
      <c r="AN1439" s="49"/>
      <c r="AO1439" s="49"/>
      <c r="AP1439" s="49"/>
      <c r="AQ1439" s="49"/>
      <c r="AR1439" s="49"/>
      <c r="AS1439" s="49"/>
      <c r="AT1439" s="49"/>
      <c r="AU1439" s="49"/>
      <c r="AV1439" s="49"/>
      <c r="AW1439" s="49"/>
      <c r="AX1439" s="49"/>
      <c r="AY1439" s="49"/>
      <c r="AZ1439" s="49"/>
      <c r="BA1439" s="49"/>
      <c r="BB1439" s="49"/>
      <c r="BC1439" s="49"/>
      <c r="BD1439" s="49"/>
      <c r="BE1439" s="49"/>
      <c r="BF1439" s="49"/>
      <c r="BG1439" s="49"/>
      <c r="BH1439" s="49"/>
      <c r="BI1439" s="49"/>
      <c r="BJ1439" s="49"/>
      <c r="BK1439" s="49"/>
      <c r="BL1439" s="49"/>
      <c r="BM1439" s="49"/>
      <c r="BN1439" s="49"/>
      <c r="BO1439" s="49"/>
    </row>
    <row r="1440" spans="20:67" x14ac:dyDescent="0.3">
      <c r="T1440" s="49"/>
      <c r="V1440" s="49"/>
      <c r="W1440" s="49"/>
      <c r="X1440" s="49"/>
      <c r="Y1440" s="49"/>
      <c r="AA1440" s="49"/>
      <c r="AB1440" s="49"/>
      <c r="AD1440" s="49"/>
      <c r="AE1440" s="49"/>
      <c r="AF1440" s="49"/>
      <c r="AH1440" s="49"/>
      <c r="AI1440" s="49"/>
      <c r="AK1440" s="49"/>
      <c r="AL1440" s="49"/>
      <c r="AM1440" s="49"/>
      <c r="AN1440" s="49"/>
      <c r="AO1440" s="49"/>
      <c r="AP1440" s="49"/>
      <c r="AQ1440" s="49"/>
      <c r="AR1440" s="49"/>
      <c r="AS1440" s="49"/>
      <c r="AT1440" s="49"/>
      <c r="AU1440" s="49"/>
      <c r="AV1440" s="49"/>
      <c r="AW1440" s="49"/>
      <c r="AX1440" s="49"/>
      <c r="AY1440" s="49"/>
      <c r="AZ1440" s="49"/>
      <c r="BA1440" s="49"/>
      <c r="BB1440" s="49"/>
      <c r="BC1440" s="49"/>
      <c r="BD1440" s="49"/>
      <c r="BE1440" s="49"/>
      <c r="BF1440" s="49"/>
      <c r="BG1440" s="49"/>
      <c r="BH1440" s="49"/>
      <c r="BI1440" s="49"/>
      <c r="BJ1440" s="49"/>
      <c r="BK1440" s="49"/>
      <c r="BL1440" s="49"/>
      <c r="BM1440" s="49"/>
      <c r="BN1440" s="49"/>
      <c r="BO1440" s="49"/>
    </row>
    <row r="1441" spans="20:67" x14ac:dyDescent="0.3">
      <c r="T1441" s="49"/>
      <c r="V1441" s="49"/>
      <c r="W1441" s="49"/>
      <c r="X1441" s="49"/>
      <c r="Y1441" s="49"/>
      <c r="AA1441" s="49"/>
      <c r="AB1441" s="49"/>
      <c r="AD1441" s="49"/>
      <c r="AE1441" s="49"/>
      <c r="AF1441" s="49"/>
      <c r="AH1441" s="49"/>
      <c r="AI1441" s="49"/>
      <c r="AK1441" s="49"/>
      <c r="AL1441" s="49"/>
      <c r="AM1441" s="49"/>
      <c r="AN1441" s="49"/>
      <c r="AO1441" s="49"/>
      <c r="AP1441" s="49"/>
      <c r="AQ1441" s="49"/>
      <c r="AR1441" s="49"/>
      <c r="AS1441" s="49"/>
      <c r="AT1441" s="49"/>
      <c r="AU1441" s="49"/>
      <c r="AV1441" s="49"/>
      <c r="AW1441" s="49"/>
      <c r="AX1441" s="49"/>
      <c r="AY1441" s="49"/>
      <c r="AZ1441" s="49"/>
      <c r="BA1441" s="49"/>
      <c r="BB1441" s="49"/>
      <c r="BC1441" s="49"/>
      <c r="BD1441" s="49"/>
      <c r="BE1441" s="49"/>
      <c r="BF1441" s="49"/>
      <c r="BG1441" s="49"/>
      <c r="BH1441" s="49"/>
      <c r="BI1441" s="49"/>
      <c r="BJ1441" s="49"/>
      <c r="BK1441" s="49"/>
      <c r="BL1441" s="49"/>
      <c r="BM1441" s="49"/>
      <c r="BN1441" s="49"/>
      <c r="BO1441" s="49"/>
    </row>
    <row r="1442" spans="20:67" x14ac:dyDescent="0.3">
      <c r="T1442" s="49"/>
      <c r="V1442" s="49"/>
      <c r="W1442" s="49"/>
      <c r="X1442" s="49"/>
      <c r="Y1442" s="49"/>
      <c r="AA1442" s="49"/>
      <c r="AB1442" s="49"/>
      <c r="AD1442" s="49"/>
      <c r="AE1442" s="49"/>
      <c r="AF1442" s="49"/>
      <c r="AH1442" s="49"/>
      <c r="AI1442" s="49"/>
      <c r="AK1442" s="49"/>
      <c r="AL1442" s="49"/>
      <c r="AM1442" s="49"/>
      <c r="AN1442" s="49"/>
      <c r="AO1442" s="49"/>
      <c r="AP1442" s="49"/>
      <c r="AQ1442" s="49"/>
      <c r="AR1442" s="49"/>
      <c r="AS1442" s="49"/>
      <c r="AT1442" s="49"/>
      <c r="AU1442" s="49"/>
      <c r="AV1442" s="49"/>
      <c r="AW1442" s="49"/>
      <c r="AX1442" s="49"/>
      <c r="AY1442" s="49"/>
      <c r="AZ1442" s="49"/>
      <c r="BA1442" s="49"/>
      <c r="BB1442" s="49"/>
      <c r="BC1442" s="49"/>
      <c r="BD1442" s="49"/>
      <c r="BE1442" s="49"/>
      <c r="BF1442" s="49"/>
      <c r="BG1442" s="49"/>
      <c r="BH1442" s="49"/>
      <c r="BI1442" s="49"/>
      <c r="BJ1442" s="49"/>
      <c r="BK1442" s="49"/>
      <c r="BL1442" s="49"/>
      <c r="BM1442" s="49"/>
      <c r="BN1442" s="49"/>
      <c r="BO1442" s="49"/>
    </row>
    <row r="1443" spans="20:67" x14ac:dyDescent="0.3">
      <c r="T1443" s="49"/>
      <c r="V1443" s="49"/>
      <c r="W1443" s="49"/>
      <c r="X1443" s="49"/>
      <c r="Y1443" s="49"/>
      <c r="AA1443" s="49"/>
      <c r="AB1443" s="49"/>
      <c r="AD1443" s="49"/>
      <c r="AE1443" s="49"/>
      <c r="AF1443" s="49"/>
      <c r="AH1443" s="49"/>
      <c r="AI1443" s="49"/>
      <c r="AK1443" s="49"/>
      <c r="AL1443" s="49"/>
      <c r="AM1443" s="49"/>
      <c r="AN1443" s="49"/>
      <c r="AO1443" s="49"/>
      <c r="AP1443" s="49"/>
      <c r="AQ1443" s="49"/>
      <c r="AR1443" s="49"/>
      <c r="AS1443" s="49"/>
      <c r="AT1443" s="49"/>
      <c r="AU1443" s="49"/>
      <c r="AV1443" s="49"/>
      <c r="AW1443" s="49"/>
      <c r="AX1443" s="49"/>
      <c r="AY1443" s="49"/>
      <c r="AZ1443" s="49"/>
      <c r="BA1443" s="49"/>
      <c r="BB1443" s="49"/>
      <c r="BC1443" s="49"/>
      <c r="BD1443" s="49"/>
      <c r="BE1443" s="49"/>
      <c r="BF1443" s="49"/>
      <c r="BG1443" s="49"/>
      <c r="BH1443" s="49"/>
      <c r="BI1443" s="49"/>
      <c r="BJ1443" s="49"/>
      <c r="BK1443" s="49"/>
      <c r="BL1443" s="49"/>
      <c r="BM1443" s="49"/>
      <c r="BN1443" s="49"/>
      <c r="BO1443" s="49"/>
    </row>
    <row r="1444" spans="20:67" x14ac:dyDescent="0.3">
      <c r="T1444" s="49"/>
      <c r="V1444" s="49"/>
      <c r="W1444" s="49"/>
      <c r="X1444" s="49"/>
      <c r="Y1444" s="49"/>
      <c r="AA1444" s="49"/>
      <c r="AB1444" s="49"/>
      <c r="AD1444" s="49"/>
      <c r="AE1444" s="49"/>
      <c r="AF1444" s="49"/>
      <c r="AH1444" s="49"/>
      <c r="AI1444" s="49"/>
      <c r="AK1444" s="49"/>
      <c r="AL1444" s="49"/>
      <c r="AM1444" s="49"/>
      <c r="AN1444" s="49"/>
      <c r="AO1444" s="49"/>
      <c r="AP1444" s="49"/>
      <c r="AQ1444" s="49"/>
      <c r="AR1444" s="49"/>
      <c r="AS1444" s="49"/>
      <c r="AT1444" s="49"/>
      <c r="AU1444" s="49"/>
      <c r="AV1444" s="49"/>
      <c r="AW1444" s="49"/>
      <c r="AX1444" s="49"/>
      <c r="AY1444" s="49"/>
      <c r="AZ1444" s="49"/>
      <c r="BA1444" s="49"/>
      <c r="BB1444" s="49"/>
      <c r="BC1444" s="49"/>
      <c r="BD1444" s="49"/>
      <c r="BE1444" s="49"/>
      <c r="BF1444" s="49"/>
      <c r="BG1444" s="49"/>
      <c r="BH1444" s="49"/>
      <c r="BI1444" s="49"/>
      <c r="BJ1444" s="49"/>
      <c r="BK1444" s="49"/>
      <c r="BL1444" s="49"/>
      <c r="BM1444" s="49"/>
      <c r="BN1444" s="49"/>
      <c r="BO1444" s="49"/>
    </row>
    <row r="1445" spans="20:67" x14ac:dyDescent="0.3">
      <c r="T1445" s="49"/>
      <c r="V1445" s="49"/>
      <c r="W1445" s="49"/>
      <c r="X1445" s="49"/>
      <c r="Y1445" s="49"/>
      <c r="AA1445" s="49"/>
      <c r="AB1445" s="49"/>
      <c r="AD1445" s="49"/>
      <c r="AE1445" s="49"/>
      <c r="AF1445" s="49"/>
      <c r="AH1445" s="49"/>
      <c r="AI1445" s="49"/>
      <c r="AK1445" s="49"/>
      <c r="AL1445" s="49"/>
      <c r="AM1445" s="49"/>
      <c r="AN1445" s="49"/>
      <c r="AO1445" s="49"/>
      <c r="AP1445" s="49"/>
      <c r="AQ1445" s="49"/>
      <c r="AR1445" s="49"/>
      <c r="AS1445" s="49"/>
      <c r="AT1445" s="49"/>
      <c r="AU1445" s="49"/>
      <c r="AV1445" s="49"/>
      <c r="AW1445" s="49"/>
      <c r="AX1445" s="49"/>
      <c r="AY1445" s="49"/>
      <c r="AZ1445" s="49"/>
      <c r="BA1445" s="49"/>
      <c r="BB1445" s="49"/>
      <c r="BC1445" s="49"/>
      <c r="BD1445" s="49"/>
      <c r="BE1445" s="49"/>
      <c r="BF1445" s="49"/>
      <c r="BG1445" s="49"/>
      <c r="BH1445" s="49"/>
      <c r="BI1445" s="49"/>
      <c r="BJ1445" s="49"/>
      <c r="BK1445" s="49"/>
      <c r="BL1445" s="49"/>
      <c r="BM1445" s="49"/>
      <c r="BN1445" s="49"/>
      <c r="BO1445" s="49"/>
    </row>
    <row r="1446" spans="20:67" x14ac:dyDescent="0.3">
      <c r="T1446" s="49"/>
      <c r="V1446" s="49"/>
      <c r="W1446" s="49"/>
      <c r="X1446" s="49"/>
      <c r="Y1446" s="49"/>
      <c r="AA1446" s="49"/>
      <c r="AB1446" s="49"/>
      <c r="AD1446" s="49"/>
      <c r="AE1446" s="49"/>
      <c r="AF1446" s="49"/>
      <c r="AH1446" s="49"/>
      <c r="AI1446" s="49"/>
      <c r="AK1446" s="49"/>
      <c r="AL1446" s="49"/>
      <c r="AM1446" s="49"/>
      <c r="AN1446" s="49"/>
      <c r="AO1446" s="49"/>
      <c r="AP1446" s="49"/>
      <c r="AQ1446" s="49"/>
      <c r="AR1446" s="49"/>
      <c r="AS1446" s="49"/>
      <c r="AT1446" s="49"/>
      <c r="AU1446" s="49"/>
      <c r="AV1446" s="49"/>
      <c r="AW1446" s="49"/>
      <c r="AX1446" s="49"/>
      <c r="AY1446" s="49"/>
      <c r="AZ1446" s="49"/>
      <c r="BA1446" s="49"/>
      <c r="BB1446" s="49"/>
      <c r="BC1446" s="49"/>
      <c r="BD1446" s="49"/>
      <c r="BE1446" s="49"/>
      <c r="BF1446" s="49"/>
      <c r="BG1446" s="49"/>
      <c r="BH1446" s="49"/>
      <c r="BI1446" s="49"/>
      <c r="BJ1446" s="49"/>
      <c r="BK1446" s="49"/>
      <c r="BL1446" s="49"/>
      <c r="BM1446" s="49"/>
      <c r="BN1446" s="49"/>
      <c r="BO1446" s="49"/>
    </row>
    <row r="1447" spans="20:67" x14ac:dyDescent="0.3">
      <c r="T1447" s="49"/>
      <c r="V1447" s="49"/>
      <c r="W1447" s="49"/>
      <c r="X1447" s="49"/>
      <c r="Y1447" s="49"/>
      <c r="AA1447" s="49"/>
      <c r="AB1447" s="49"/>
      <c r="AD1447" s="49"/>
      <c r="AE1447" s="49"/>
      <c r="AF1447" s="49"/>
      <c r="AH1447" s="49"/>
      <c r="AI1447" s="49"/>
      <c r="AK1447" s="49"/>
      <c r="AL1447" s="49"/>
      <c r="AM1447" s="49"/>
      <c r="AN1447" s="49"/>
      <c r="AO1447" s="49"/>
      <c r="AP1447" s="49"/>
      <c r="AQ1447" s="49"/>
      <c r="AR1447" s="49"/>
      <c r="AS1447" s="49"/>
      <c r="AT1447" s="49"/>
      <c r="AU1447" s="49"/>
      <c r="AV1447" s="49"/>
      <c r="AW1447" s="49"/>
      <c r="AX1447" s="49"/>
      <c r="AY1447" s="49"/>
      <c r="AZ1447" s="49"/>
      <c r="BA1447" s="49"/>
      <c r="BB1447" s="49"/>
      <c r="BC1447" s="49"/>
      <c r="BD1447" s="49"/>
      <c r="BE1447" s="49"/>
      <c r="BF1447" s="49"/>
      <c r="BG1447" s="49"/>
      <c r="BH1447" s="49"/>
      <c r="BI1447" s="49"/>
      <c r="BJ1447" s="49"/>
      <c r="BK1447" s="49"/>
      <c r="BL1447" s="49"/>
      <c r="BM1447" s="49"/>
      <c r="BN1447" s="49"/>
      <c r="BO1447" s="49"/>
    </row>
    <row r="1448" spans="20:67" x14ac:dyDescent="0.3">
      <c r="T1448" s="49"/>
      <c r="V1448" s="49"/>
      <c r="W1448" s="49"/>
      <c r="X1448" s="49"/>
      <c r="Y1448" s="49"/>
      <c r="AA1448" s="49"/>
      <c r="AB1448" s="49"/>
      <c r="AD1448" s="49"/>
      <c r="AE1448" s="49"/>
      <c r="AF1448" s="49"/>
      <c r="AH1448" s="49"/>
      <c r="AI1448" s="49"/>
      <c r="AK1448" s="49"/>
      <c r="AL1448" s="49"/>
      <c r="AM1448" s="49"/>
      <c r="AN1448" s="49"/>
      <c r="AO1448" s="49"/>
      <c r="AP1448" s="49"/>
      <c r="AQ1448" s="49"/>
      <c r="AR1448" s="49"/>
      <c r="AS1448" s="49"/>
      <c r="AT1448" s="49"/>
      <c r="AU1448" s="49"/>
      <c r="AV1448" s="49"/>
      <c r="AW1448" s="49"/>
      <c r="AX1448" s="49"/>
      <c r="AY1448" s="49"/>
      <c r="AZ1448" s="49"/>
      <c r="BA1448" s="49"/>
      <c r="BB1448" s="49"/>
      <c r="BC1448" s="49"/>
      <c r="BD1448" s="49"/>
      <c r="BE1448" s="49"/>
      <c r="BF1448" s="49"/>
      <c r="BG1448" s="49"/>
      <c r="BH1448" s="49"/>
      <c r="BI1448" s="49"/>
      <c r="BJ1448" s="49"/>
      <c r="BK1448" s="49"/>
      <c r="BL1448" s="49"/>
      <c r="BM1448" s="49"/>
      <c r="BN1448" s="49"/>
      <c r="BO1448" s="49"/>
    </row>
    <row r="1449" spans="20:67" x14ac:dyDescent="0.3">
      <c r="T1449" s="49"/>
      <c r="V1449" s="49"/>
      <c r="W1449" s="49"/>
      <c r="X1449" s="49"/>
      <c r="Y1449" s="49"/>
      <c r="AA1449" s="49"/>
      <c r="AB1449" s="49"/>
      <c r="AD1449" s="49"/>
      <c r="AE1449" s="49"/>
      <c r="AF1449" s="49"/>
      <c r="AH1449" s="49"/>
      <c r="AI1449" s="49"/>
      <c r="AK1449" s="49"/>
      <c r="AL1449" s="49"/>
      <c r="AM1449" s="49"/>
      <c r="AN1449" s="49"/>
      <c r="AO1449" s="49"/>
      <c r="AP1449" s="49"/>
      <c r="AQ1449" s="49"/>
      <c r="AR1449" s="49"/>
      <c r="AS1449" s="49"/>
      <c r="AT1449" s="49"/>
      <c r="AU1449" s="49"/>
      <c r="AV1449" s="49"/>
      <c r="AW1449" s="49"/>
      <c r="AX1449" s="49"/>
      <c r="AY1449" s="49"/>
      <c r="AZ1449" s="49"/>
      <c r="BA1449" s="49"/>
      <c r="BB1449" s="49"/>
      <c r="BC1449" s="49"/>
      <c r="BD1449" s="49"/>
      <c r="BE1449" s="49"/>
      <c r="BF1449" s="49"/>
      <c r="BG1449" s="49"/>
      <c r="BH1449" s="49"/>
      <c r="BI1449" s="49"/>
      <c r="BJ1449" s="49"/>
      <c r="BK1449" s="49"/>
      <c r="BL1449" s="49"/>
      <c r="BM1449" s="49"/>
      <c r="BN1449" s="49"/>
      <c r="BO1449" s="49"/>
    </row>
    <row r="1450" spans="20:67" x14ac:dyDescent="0.3">
      <c r="T1450" s="49"/>
      <c r="V1450" s="49"/>
      <c r="W1450" s="49"/>
      <c r="X1450" s="49"/>
      <c r="Y1450" s="49"/>
      <c r="AA1450" s="49"/>
      <c r="AB1450" s="49"/>
      <c r="AD1450" s="49"/>
      <c r="AE1450" s="49"/>
      <c r="AF1450" s="49"/>
      <c r="AH1450" s="49"/>
      <c r="AI1450" s="49"/>
      <c r="AK1450" s="49"/>
      <c r="AL1450" s="49"/>
      <c r="AM1450" s="49"/>
      <c r="AN1450" s="49"/>
      <c r="AO1450" s="49"/>
      <c r="AP1450" s="49"/>
      <c r="AQ1450" s="49"/>
      <c r="AR1450" s="49"/>
      <c r="AS1450" s="49"/>
      <c r="AT1450" s="49"/>
      <c r="AU1450" s="49"/>
      <c r="AV1450" s="49"/>
      <c r="AW1450" s="49"/>
      <c r="AX1450" s="49"/>
      <c r="AY1450" s="49"/>
      <c r="AZ1450" s="49"/>
      <c r="BA1450" s="49"/>
      <c r="BB1450" s="49"/>
      <c r="BC1450" s="49"/>
      <c r="BD1450" s="49"/>
      <c r="BE1450" s="49"/>
      <c r="BF1450" s="49"/>
      <c r="BG1450" s="49"/>
      <c r="BH1450" s="49"/>
      <c r="BI1450" s="49"/>
      <c r="BJ1450" s="49"/>
      <c r="BK1450" s="49"/>
      <c r="BL1450" s="49"/>
      <c r="BM1450" s="49"/>
      <c r="BN1450" s="49"/>
      <c r="BO1450" s="49"/>
    </row>
    <row r="1451" spans="20:67" x14ac:dyDescent="0.3">
      <c r="T1451" s="49"/>
      <c r="V1451" s="49"/>
      <c r="W1451" s="49"/>
      <c r="X1451" s="49"/>
      <c r="Y1451" s="49"/>
      <c r="AA1451" s="49"/>
      <c r="AB1451" s="49"/>
      <c r="AD1451" s="49"/>
      <c r="AE1451" s="49"/>
      <c r="AF1451" s="49"/>
      <c r="AH1451" s="49"/>
      <c r="AI1451" s="49"/>
      <c r="AK1451" s="49"/>
      <c r="AL1451" s="49"/>
      <c r="AM1451" s="49"/>
      <c r="AN1451" s="49"/>
      <c r="AO1451" s="49"/>
      <c r="AP1451" s="49"/>
      <c r="AQ1451" s="49"/>
      <c r="AR1451" s="49"/>
      <c r="AS1451" s="49"/>
      <c r="AT1451" s="49"/>
      <c r="AU1451" s="49"/>
      <c r="AV1451" s="49"/>
      <c r="AW1451" s="49"/>
      <c r="AX1451" s="49"/>
      <c r="AY1451" s="49"/>
      <c r="AZ1451" s="49"/>
      <c r="BA1451" s="49"/>
      <c r="BB1451" s="49"/>
      <c r="BC1451" s="49"/>
      <c r="BD1451" s="49"/>
      <c r="BE1451" s="49"/>
      <c r="BF1451" s="49"/>
      <c r="BG1451" s="49"/>
      <c r="BH1451" s="49"/>
      <c r="BI1451" s="49"/>
      <c r="BJ1451" s="49"/>
      <c r="BK1451" s="49"/>
      <c r="BL1451" s="49"/>
      <c r="BM1451" s="49"/>
      <c r="BN1451" s="49"/>
      <c r="BO1451" s="49"/>
    </row>
    <row r="1452" spans="20:67" x14ac:dyDescent="0.3">
      <c r="T1452" s="49"/>
      <c r="V1452" s="49"/>
      <c r="W1452" s="49"/>
      <c r="X1452" s="49"/>
      <c r="Y1452" s="49"/>
      <c r="AA1452" s="49"/>
      <c r="AB1452" s="49"/>
      <c r="AD1452" s="49"/>
      <c r="AE1452" s="49"/>
      <c r="AF1452" s="49"/>
      <c r="AH1452" s="49"/>
      <c r="AI1452" s="49"/>
      <c r="AK1452" s="49"/>
      <c r="AL1452" s="49"/>
      <c r="AM1452" s="49"/>
      <c r="AN1452" s="49"/>
      <c r="AO1452" s="49"/>
      <c r="AP1452" s="49"/>
      <c r="AQ1452" s="49"/>
      <c r="AR1452" s="49"/>
      <c r="AS1452" s="49"/>
      <c r="AT1452" s="49"/>
      <c r="AU1452" s="49"/>
      <c r="AV1452" s="49"/>
      <c r="AW1452" s="49"/>
      <c r="AX1452" s="49"/>
      <c r="AY1452" s="49"/>
      <c r="AZ1452" s="49"/>
      <c r="BA1452" s="49"/>
      <c r="BB1452" s="49"/>
      <c r="BC1452" s="49"/>
      <c r="BD1452" s="49"/>
      <c r="BE1452" s="49"/>
      <c r="BF1452" s="49"/>
      <c r="BG1452" s="49"/>
      <c r="BH1452" s="49"/>
      <c r="BI1452" s="49"/>
      <c r="BJ1452" s="49"/>
      <c r="BK1452" s="49"/>
      <c r="BL1452" s="49"/>
      <c r="BM1452" s="49"/>
      <c r="BN1452" s="49"/>
      <c r="BO1452" s="49"/>
    </row>
    <row r="1453" spans="20:67" x14ac:dyDescent="0.3">
      <c r="T1453" s="49"/>
      <c r="V1453" s="49"/>
      <c r="W1453" s="49"/>
      <c r="X1453" s="49"/>
      <c r="Y1453" s="49"/>
      <c r="AA1453" s="49"/>
      <c r="AB1453" s="49"/>
      <c r="AD1453" s="49"/>
      <c r="AE1453" s="49"/>
      <c r="AF1453" s="49"/>
      <c r="AH1453" s="49"/>
      <c r="AI1453" s="49"/>
      <c r="AK1453" s="49"/>
      <c r="AL1453" s="49"/>
      <c r="AM1453" s="49"/>
      <c r="AN1453" s="49"/>
      <c r="AO1453" s="49"/>
      <c r="AP1453" s="49"/>
      <c r="AQ1453" s="49"/>
      <c r="AR1453" s="49"/>
      <c r="AS1453" s="49"/>
      <c r="AT1453" s="49"/>
      <c r="AU1453" s="49"/>
      <c r="AV1453" s="49"/>
      <c r="AW1453" s="49"/>
      <c r="AX1453" s="49"/>
      <c r="AY1453" s="49"/>
      <c r="AZ1453" s="49"/>
      <c r="BA1453" s="49"/>
      <c r="BB1453" s="49"/>
      <c r="BC1453" s="49"/>
      <c r="BD1453" s="49"/>
      <c r="BE1453" s="49"/>
      <c r="BF1453" s="49"/>
      <c r="BG1453" s="49"/>
      <c r="BH1453" s="49"/>
      <c r="BI1453" s="49"/>
      <c r="BJ1453" s="49"/>
      <c r="BK1453" s="49"/>
      <c r="BL1453" s="49"/>
      <c r="BM1453" s="49"/>
      <c r="BN1453" s="49"/>
      <c r="BO1453" s="49"/>
    </row>
    <row r="1454" spans="20:67" x14ac:dyDescent="0.3">
      <c r="T1454" s="49"/>
      <c r="V1454" s="49"/>
      <c r="W1454" s="49"/>
      <c r="X1454" s="49"/>
      <c r="Y1454" s="49"/>
      <c r="AA1454" s="49"/>
      <c r="AB1454" s="49"/>
      <c r="AD1454" s="49"/>
      <c r="AE1454" s="49"/>
      <c r="AF1454" s="49"/>
      <c r="AH1454" s="49"/>
      <c r="AI1454" s="49"/>
      <c r="AK1454" s="49"/>
      <c r="AL1454" s="49"/>
      <c r="AM1454" s="49"/>
      <c r="AN1454" s="49"/>
      <c r="AO1454" s="49"/>
      <c r="AP1454" s="49"/>
      <c r="AQ1454" s="49"/>
      <c r="AR1454" s="49"/>
      <c r="AS1454" s="49"/>
      <c r="AT1454" s="49"/>
      <c r="AU1454" s="49"/>
      <c r="AV1454" s="49"/>
      <c r="AW1454" s="49"/>
      <c r="AX1454" s="49"/>
      <c r="AY1454" s="49"/>
      <c r="AZ1454" s="49"/>
      <c r="BA1454" s="49"/>
      <c r="BB1454" s="49"/>
      <c r="BC1454" s="49"/>
      <c r="BD1454" s="49"/>
      <c r="BE1454" s="49"/>
      <c r="BF1454" s="49"/>
      <c r="BG1454" s="49"/>
      <c r="BH1454" s="49"/>
      <c r="BI1454" s="49"/>
      <c r="BJ1454" s="49"/>
      <c r="BK1454" s="49"/>
      <c r="BL1454" s="49"/>
      <c r="BM1454" s="49"/>
      <c r="BN1454" s="49"/>
      <c r="BO1454" s="49"/>
    </row>
    <row r="1455" spans="20:67" x14ac:dyDescent="0.3">
      <c r="T1455" s="49"/>
      <c r="V1455" s="49"/>
      <c r="W1455" s="49"/>
      <c r="X1455" s="49"/>
      <c r="Y1455" s="49"/>
      <c r="AA1455" s="49"/>
      <c r="AB1455" s="49"/>
      <c r="AD1455" s="49"/>
      <c r="AE1455" s="49"/>
      <c r="AF1455" s="49"/>
      <c r="AH1455" s="49"/>
      <c r="AI1455" s="49"/>
      <c r="AK1455" s="49"/>
      <c r="AL1455" s="49"/>
      <c r="AM1455" s="49"/>
      <c r="AN1455" s="49"/>
      <c r="AO1455" s="49"/>
      <c r="AP1455" s="49"/>
      <c r="AQ1455" s="49"/>
      <c r="AR1455" s="49"/>
      <c r="AS1455" s="49"/>
      <c r="AT1455" s="49"/>
      <c r="AU1455" s="49"/>
      <c r="AV1455" s="49"/>
      <c r="AW1455" s="49"/>
      <c r="AX1455" s="49"/>
      <c r="AY1455" s="49"/>
      <c r="AZ1455" s="49"/>
      <c r="BA1455" s="49"/>
      <c r="BB1455" s="49"/>
      <c r="BC1455" s="49"/>
      <c r="BD1455" s="49"/>
      <c r="BE1455" s="49"/>
      <c r="BF1455" s="49"/>
      <c r="BG1455" s="49"/>
      <c r="BH1455" s="49"/>
      <c r="BI1455" s="49"/>
      <c r="BJ1455" s="49"/>
      <c r="BK1455" s="49"/>
      <c r="BL1455" s="49"/>
      <c r="BM1455" s="49"/>
      <c r="BN1455" s="49"/>
      <c r="BO1455" s="49"/>
    </row>
    <row r="1456" spans="20:67" x14ac:dyDescent="0.3">
      <c r="T1456" s="49"/>
      <c r="V1456" s="49"/>
      <c r="W1456" s="49"/>
      <c r="X1456" s="49"/>
      <c r="Y1456" s="49"/>
      <c r="AA1456" s="49"/>
      <c r="AB1456" s="49"/>
      <c r="AD1456" s="49"/>
      <c r="AE1456" s="49"/>
      <c r="AF1456" s="49"/>
      <c r="AH1456" s="49"/>
      <c r="AI1456" s="49"/>
      <c r="AK1456" s="49"/>
      <c r="AL1456" s="49"/>
      <c r="AM1456" s="49"/>
      <c r="AN1456" s="49"/>
      <c r="AO1456" s="49"/>
      <c r="AP1456" s="49"/>
      <c r="AQ1456" s="49"/>
      <c r="AR1456" s="49"/>
      <c r="AS1456" s="49"/>
      <c r="AT1456" s="49"/>
      <c r="AU1456" s="49"/>
      <c r="AV1456" s="49"/>
      <c r="AW1456" s="49"/>
      <c r="AX1456" s="49"/>
      <c r="AY1456" s="49"/>
      <c r="AZ1456" s="49"/>
      <c r="BA1456" s="49"/>
      <c r="BB1456" s="49"/>
      <c r="BC1456" s="49"/>
      <c r="BD1456" s="49"/>
      <c r="BE1456" s="49"/>
      <c r="BF1456" s="49"/>
      <c r="BG1456" s="49"/>
      <c r="BH1456" s="49"/>
      <c r="BI1456" s="49"/>
      <c r="BJ1456" s="49"/>
      <c r="BK1456" s="49"/>
      <c r="BL1456" s="49"/>
      <c r="BM1456" s="49"/>
      <c r="BN1456" s="49"/>
      <c r="BO1456" s="49"/>
    </row>
    <row r="1457" spans="20:67" x14ac:dyDescent="0.3">
      <c r="T1457" s="49"/>
      <c r="V1457" s="49"/>
      <c r="W1457" s="49"/>
      <c r="X1457" s="49"/>
      <c r="Y1457" s="49"/>
      <c r="AA1457" s="49"/>
      <c r="AB1457" s="49"/>
      <c r="AD1457" s="49"/>
      <c r="AE1457" s="49"/>
      <c r="AF1457" s="49"/>
      <c r="AH1457" s="49"/>
      <c r="AI1457" s="49"/>
      <c r="AK1457" s="49"/>
      <c r="AL1457" s="49"/>
      <c r="AM1457" s="49"/>
      <c r="AN1457" s="49"/>
      <c r="AO1457" s="49"/>
      <c r="AP1457" s="49"/>
      <c r="AQ1457" s="49"/>
      <c r="AR1457" s="49"/>
      <c r="AS1457" s="49"/>
      <c r="AT1457" s="49"/>
      <c r="AU1457" s="49"/>
      <c r="AV1457" s="49"/>
      <c r="AW1457" s="49"/>
      <c r="AX1457" s="49"/>
      <c r="AY1457" s="49"/>
      <c r="AZ1457" s="49"/>
      <c r="BA1457" s="49"/>
      <c r="BB1457" s="49"/>
      <c r="BC1457" s="49"/>
      <c r="BD1457" s="49"/>
      <c r="BE1457" s="49"/>
      <c r="BF1457" s="49"/>
      <c r="BG1457" s="49"/>
      <c r="BH1457" s="49"/>
      <c r="BI1457" s="49"/>
      <c r="BJ1457" s="49"/>
      <c r="BK1457" s="49"/>
      <c r="BL1457" s="49"/>
      <c r="BM1457" s="49"/>
      <c r="BN1457" s="49"/>
      <c r="BO1457" s="49"/>
    </row>
    <row r="1458" spans="20:67" x14ac:dyDescent="0.3">
      <c r="T1458" s="49"/>
      <c r="V1458" s="49"/>
      <c r="W1458" s="49"/>
      <c r="X1458" s="49"/>
      <c r="Y1458" s="49"/>
      <c r="AA1458" s="49"/>
      <c r="AB1458" s="49"/>
      <c r="AD1458" s="49"/>
      <c r="AE1458" s="49"/>
      <c r="AF1458" s="49"/>
      <c r="AH1458" s="49"/>
      <c r="AI1458" s="49"/>
      <c r="AK1458" s="49"/>
      <c r="AL1458" s="49"/>
      <c r="AM1458" s="49"/>
      <c r="AN1458" s="49"/>
      <c r="AO1458" s="49"/>
      <c r="AP1458" s="49"/>
      <c r="AQ1458" s="49"/>
      <c r="AR1458" s="49"/>
      <c r="AS1458" s="49"/>
      <c r="AT1458" s="49"/>
      <c r="AU1458" s="49"/>
      <c r="AV1458" s="49"/>
      <c r="AW1458" s="49"/>
      <c r="AX1458" s="49"/>
      <c r="AY1458" s="49"/>
      <c r="AZ1458" s="49"/>
      <c r="BA1458" s="49"/>
      <c r="BB1458" s="49"/>
      <c r="BC1458" s="49"/>
      <c r="BD1458" s="49"/>
      <c r="BE1458" s="49"/>
      <c r="BF1458" s="49"/>
      <c r="BG1458" s="49"/>
      <c r="BH1458" s="49"/>
      <c r="BI1458" s="49"/>
      <c r="BJ1458" s="49"/>
      <c r="BK1458" s="49"/>
      <c r="BL1458" s="49"/>
      <c r="BM1458" s="49"/>
      <c r="BN1458" s="49"/>
      <c r="BO1458" s="49"/>
    </row>
    <row r="1459" spans="20:67" x14ac:dyDescent="0.3">
      <c r="T1459" s="49"/>
      <c r="V1459" s="49"/>
      <c r="W1459" s="49"/>
      <c r="X1459" s="49"/>
      <c r="Y1459" s="49"/>
      <c r="AA1459" s="49"/>
      <c r="AB1459" s="49"/>
      <c r="AD1459" s="49"/>
      <c r="AE1459" s="49"/>
      <c r="AF1459" s="49"/>
      <c r="AH1459" s="49"/>
      <c r="AI1459" s="49"/>
      <c r="AK1459" s="49"/>
      <c r="AL1459" s="49"/>
      <c r="AM1459" s="49"/>
      <c r="AN1459" s="49"/>
      <c r="AO1459" s="49"/>
      <c r="AP1459" s="49"/>
      <c r="AQ1459" s="49"/>
      <c r="AR1459" s="49"/>
      <c r="AS1459" s="49"/>
      <c r="AT1459" s="49"/>
      <c r="AU1459" s="49"/>
      <c r="AV1459" s="49"/>
      <c r="AW1459" s="49"/>
      <c r="AX1459" s="49"/>
      <c r="AY1459" s="49"/>
      <c r="AZ1459" s="49"/>
      <c r="BA1459" s="49"/>
      <c r="BB1459" s="49"/>
      <c r="BC1459" s="49"/>
      <c r="BD1459" s="49"/>
      <c r="BE1459" s="49"/>
      <c r="BF1459" s="49"/>
      <c r="BG1459" s="49"/>
      <c r="BH1459" s="49"/>
      <c r="BI1459" s="49"/>
      <c r="BJ1459" s="49"/>
      <c r="BK1459" s="49"/>
      <c r="BL1459" s="49"/>
      <c r="BM1459" s="49"/>
      <c r="BN1459" s="49"/>
      <c r="BO1459" s="49"/>
    </row>
    <row r="1460" spans="20:67" x14ac:dyDescent="0.3">
      <c r="T1460" s="49"/>
      <c r="V1460" s="49"/>
      <c r="W1460" s="49"/>
      <c r="X1460" s="49"/>
      <c r="Y1460" s="49"/>
      <c r="AA1460" s="49"/>
      <c r="AB1460" s="49"/>
      <c r="AD1460" s="49"/>
      <c r="AE1460" s="49"/>
      <c r="AF1460" s="49"/>
      <c r="AH1460" s="49"/>
      <c r="AI1460" s="49"/>
      <c r="AK1460" s="49"/>
      <c r="AL1460" s="49"/>
      <c r="AM1460" s="49"/>
      <c r="AN1460" s="49"/>
      <c r="AO1460" s="49"/>
      <c r="AP1460" s="49"/>
      <c r="AQ1460" s="49"/>
      <c r="AR1460" s="49"/>
      <c r="AS1460" s="49"/>
      <c r="AT1460" s="49"/>
      <c r="AU1460" s="49"/>
      <c r="AV1460" s="49"/>
      <c r="AW1460" s="49"/>
      <c r="AX1460" s="49"/>
      <c r="AY1460" s="49"/>
      <c r="AZ1460" s="49"/>
      <c r="BA1460" s="49"/>
      <c r="BB1460" s="49"/>
      <c r="BC1460" s="49"/>
      <c r="BD1460" s="49"/>
      <c r="BE1460" s="49"/>
      <c r="BF1460" s="49"/>
      <c r="BG1460" s="49"/>
      <c r="BH1460" s="49"/>
      <c r="BI1460" s="49"/>
      <c r="BJ1460" s="49"/>
      <c r="BK1460" s="49"/>
      <c r="BL1460" s="49"/>
      <c r="BM1460" s="49"/>
      <c r="BN1460" s="49"/>
      <c r="BO1460" s="49"/>
    </row>
    <row r="1461" spans="20:67" x14ac:dyDescent="0.3">
      <c r="T1461" s="49"/>
      <c r="V1461" s="49"/>
      <c r="W1461" s="49"/>
      <c r="X1461" s="49"/>
      <c r="Y1461" s="49"/>
      <c r="AA1461" s="49"/>
      <c r="AB1461" s="49"/>
      <c r="AD1461" s="49"/>
      <c r="AE1461" s="49"/>
      <c r="AF1461" s="49"/>
      <c r="AH1461" s="49"/>
      <c r="AI1461" s="49"/>
      <c r="AK1461" s="49"/>
      <c r="AL1461" s="49"/>
      <c r="AM1461" s="49"/>
      <c r="AN1461" s="49"/>
      <c r="AO1461" s="49"/>
      <c r="AP1461" s="49"/>
      <c r="AQ1461" s="49"/>
      <c r="AR1461" s="49"/>
      <c r="AS1461" s="49"/>
      <c r="AT1461" s="49"/>
      <c r="AU1461" s="49"/>
      <c r="AV1461" s="49"/>
      <c r="AW1461" s="49"/>
      <c r="AX1461" s="49"/>
      <c r="AY1461" s="49"/>
      <c r="AZ1461" s="49"/>
      <c r="BA1461" s="49"/>
      <c r="BB1461" s="49"/>
      <c r="BC1461" s="49"/>
      <c r="BD1461" s="49"/>
      <c r="BE1461" s="49"/>
      <c r="BF1461" s="49"/>
      <c r="BG1461" s="49"/>
      <c r="BH1461" s="49"/>
      <c r="BI1461" s="49"/>
      <c r="BJ1461" s="49"/>
      <c r="BK1461" s="49"/>
      <c r="BL1461" s="49"/>
      <c r="BM1461" s="49"/>
      <c r="BN1461" s="49"/>
      <c r="BO1461" s="49"/>
    </row>
    <row r="1462" spans="20:67" x14ac:dyDescent="0.3">
      <c r="T1462" s="49"/>
      <c r="V1462" s="49"/>
      <c r="W1462" s="49"/>
      <c r="X1462" s="49"/>
      <c r="Y1462" s="49"/>
      <c r="AA1462" s="49"/>
      <c r="AB1462" s="49"/>
      <c r="AD1462" s="49"/>
      <c r="AE1462" s="49"/>
      <c r="AF1462" s="49"/>
      <c r="AH1462" s="49"/>
      <c r="AI1462" s="49"/>
      <c r="AK1462" s="49"/>
      <c r="AL1462" s="49"/>
      <c r="AM1462" s="49"/>
      <c r="AN1462" s="49"/>
      <c r="AO1462" s="49"/>
      <c r="AP1462" s="49"/>
      <c r="AQ1462" s="49"/>
      <c r="AR1462" s="49"/>
      <c r="AS1462" s="49"/>
      <c r="AT1462" s="49"/>
      <c r="AU1462" s="49"/>
      <c r="AV1462" s="49"/>
      <c r="AW1462" s="49"/>
      <c r="AX1462" s="49"/>
      <c r="AY1462" s="49"/>
      <c r="AZ1462" s="49"/>
      <c r="BA1462" s="49"/>
      <c r="BB1462" s="49"/>
      <c r="BC1462" s="49"/>
      <c r="BD1462" s="49"/>
      <c r="BE1462" s="49"/>
      <c r="BF1462" s="49"/>
      <c r="BG1462" s="49"/>
      <c r="BH1462" s="49"/>
      <c r="BI1462" s="49"/>
      <c r="BJ1462" s="49"/>
      <c r="BK1462" s="49"/>
      <c r="BL1462" s="49"/>
      <c r="BM1462" s="49"/>
      <c r="BN1462" s="49"/>
      <c r="BO1462" s="49"/>
    </row>
    <row r="1463" spans="20:67" x14ac:dyDescent="0.3">
      <c r="T1463" s="49"/>
      <c r="V1463" s="49"/>
      <c r="W1463" s="49"/>
      <c r="X1463" s="49"/>
      <c r="Y1463" s="49"/>
      <c r="AA1463" s="49"/>
      <c r="AB1463" s="49"/>
      <c r="AD1463" s="49"/>
      <c r="AE1463" s="49"/>
      <c r="AF1463" s="49"/>
      <c r="AH1463" s="49"/>
      <c r="AI1463" s="49"/>
      <c r="AK1463" s="49"/>
      <c r="AL1463" s="49"/>
      <c r="AM1463" s="49"/>
      <c r="AN1463" s="49"/>
      <c r="AO1463" s="49"/>
      <c r="AP1463" s="49"/>
      <c r="AQ1463" s="49"/>
      <c r="AR1463" s="49"/>
      <c r="AS1463" s="49"/>
      <c r="AT1463" s="49"/>
      <c r="AU1463" s="49"/>
      <c r="AV1463" s="49"/>
      <c r="AW1463" s="49"/>
      <c r="AX1463" s="49"/>
      <c r="AY1463" s="49"/>
      <c r="AZ1463" s="49"/>
      <c r="BA1463" s="49"/>
      <c r="BB1463" s="49"/>
      <c r="BC1463" s="49"/>
      <c r="BD1463" s="49"/>
      <c r="BE1463" s="49"/>
      <c r="BF1463" s="49"/>
      <c r="BG1463" s="49"/>
      <c r="BH1463" s="49"/>
      <c r="BI1463" s="49"/>
      <c r="BJ1463" s="49"/>
      <c r="BK1463" s="49"/>
      <c r="BL1463" s="49"/>
      <c r="BM1463" s="49"/>
      <c r="BN1463" s="49"/>
      <c r="BO1463" s="49"/>
    </row>
    <row r="1464" spans="20:67" x14ac:dyDescent="0.3">
      <c r="T1464" s="49"/>
      <c r="V1464" s="49"/>
      <c r="W1464" s="49"/>
      <c r="X1464" s="49"/>
      <c r="Y1464" s="49"/>
      <c r="AA1464" s="49"/>
      <c r="AB1464" s="49"/>
      <c r="AD1464" s="49"/>
      <c r="AE1464" s="49"/>
      <c r="AF1464" s="49"/>
      <c r="AH1464" s="49"/>
      <c r="AI1464" s="49"/>
      <c r="AK1464" s="49"/>
      <c r="AL1464" s="49"/>
      <c r="AM1464" s="49"/>
      <c r="AN1464" s="49"/>
      <c r="AO1464" s="49"/>
      <c r="AP1464" s="49"/>
      <c r="AQ1464" s="49"/>
      <c r="AR1464" s="49"/>
      <c r="AS1464" s="49"/>
      <c r="AT1464" s="49"/>
      <c r="AU1464" s="49"/>
      <c r="AV1464" s="49"/>
      <c r="AW1464" s="49"/>
      <c r="AX1464" s="49"/>
      <c r="AY1464" s="49"/>
      <c r="AZ1464" s="49"/>
      <c r="BA1464" s="49"/>
      <c r="BB1464" s="49"/>
      <c r="BC1464" s="49"/>
      <c r="BD1464" s="49"/>
      <c r="BE1464" s="49"/>
      <c r="BF1464" s="49"/>
      <c r="BG1464" s="49"/>
      <c r="BH1464" s="49"/>
      <c r="BI1464" s="49"/>
      <c r="BJ1464" s="49"/>
      <c r="BK1464" s="49"/>
      <c r="BL1464" s="49"/>
      <c r="BM1464" s="49"/>
      <c r="BN1464" s="49"/>
      <c r="BO1464" s="49"/>
    </row>
    <row r="1465" spans="20:67" x14ac:dyDescent="0.3">
      <c r="T1465" s="49"/>
      <c r="V1465" s="49"/>
      <c r="W1465" s="49"/>
      <c r="X1465" s="49"/>
      <c r="Y1465" s="49"/>
      <c r="AA1465" s="49"/>
      <c r="AB1465" s="49"/>
      <c r="AD1465" s="49"/>
      <c r="AE1465" s="49"/>
      <c r="AF1465" s="49"/>
      <c r="AH1465" s="49"/>
      <c r="AI1465" s="49"/>
      <c r="AK1465" s="49"/>
      <c r="AL1465" s="49"/>
      <c r="AM1465" s="49"/>
      <c r="AN1465" s="49"/>
      <c r="AO1465" s="49"/>
      <c r="AP1465" s="49"/>
      <c r="AQ1465" s="49"/>
      <c r="AR1465" s="49"/>
      <c r="AS1465" s="49"/>
      <c r="AT1465" s="49"/>
      <c r="AU1465" s="49"/>
      <c r="AV1465" s="49"/>
      <c r="AW1465" s="49"/>
      <c r="AX1465" s="49"/>
      <c r="AY1465" s="49"/>
      <c r="AZ1465" s="49"/>
      <c r="BA1465" s="49"/>
      <c r="BB1465" s="49"/>
      <c r="BC1465" s="49"/>
      <c r="BD1465" s="49"/>
      <c r="BE1465" s="49"/>
      <c r="BF1465" s="49"/>
      <c r="BG1465" s="49"/>
      <c r="BH1465" s="49"/>
      <c r="BI1465" s="49"/>
      <c r="BJ1465" s="49"/>
      <c r="BK1465" s="49"/>
      <c r="BL1465" s="49"/>
      <c r="BM1465" s="49"/>
      <c r="BN1465" s="49"/>
      <c r="BO1465" s="49"/>
    </row>
    <row r="1466" spans="20:67" x14ac:dyDescent="0.3">
      <c r="T1466" s="49"/>
      <c r="V1466" s="49"/>
      <c r="W1466" s="49"/>
      <c r="X1466" s="49"/>
      <c r="Y1466" s="49"/>
      <c r="AA1466" s="49"/>
      <c r="AB1466" s="49"/>
      <c r="AD1466" s="49"/>
      <c r="AE1466" s="49"/>
      <c r="AF1466" s="49"/>
      <c r="AH1466" s="49"/>
      <c r="AI1466" s="49"/>
      <c r="AK1466" s="49"/>
      <c r="AL1466" s="49"/>
      <c r="AM1466" s="49"/>
      <c r="AN1466" s="49"/>
      <c r="AO1466" s="49"/>
      <c r="AP1466" s="49"/>
      <c r="AQ1466" s="49"/>
      <c r="AR1466" s="49"/>
      <c r="AS1466" s="49"/>
      <c r="AT1466" s="49"/>
      <c r="AU1466" s="49"/>
      <c r="AV1466" s="49"/>
      <c r="AW1466" s="49"/>
      <c r="AX1466" s="49"/>
      <c r="AY1466" s="49"/>
      <c r="AZ1466" s="49"/>
      <c r="BA1466" s="49"/>
      <c r="BB1466" s="49"/>
      <c r="BC1466" s="49"/>
      <c r="BD1466" s="49"/>
      <c r="BE1466" s="49"/>
      <c r="BF1466" s="49"/>
      <c r="BG1466" s="49"/>
      <c r="BH1466" s="49"/>
      <c r="BI1466" s="49"/>
      <c r="BJ1466" s="49"/>
      <c r="BK1466" s="49"/>
      <c r="BL1466" s="49"/>
      <c r="BM1466" s="49"/>
      <c r="BN1466" s="49"/>
      <c r="BO1466" s="49"/>
    </row>
    <row r="1467" spans="20:67" x14ac:dyDescent="0.3">
      <c r="T1467" s="49"/>
      <c r="V1467" s="49"/>
      <c r="W1467" s="49"/>
      <c r="X1467" s="49"/>
      <c r="Y1467" s="49"/>
      <c r="AA1467" s="49"/>
      <c r="AB1467" s="49"/>
      <c r="AD1467" s="49"/>
      <c r="AE1467" s="49"/>
      <c r="AF1467" s="49"/>
      <c r="AH1467" s="49"/>
      <c r="AI1467" s="49"/>
      <c r="AK1467" s="49"/>
      <c r="AL1467" s="49"/>
      <c r="AM1467" s="49"/>
      <c r="AN1467" s="49"/>
      <c r="AO1467" s="49"/>
      <c r="AP1467" s="49"/>
      <c r="AQ1467" s="49"/>
      <c r="AR1467" s="49"/>
      <c r="AS1467" s="49"/>
      <c r="AT1467" s="49"/>
      <c r="AU1467" s="49"/>
      <c r="AV1467" s="49"/>
      <c r="AW1467" s="49"/>
      <c r="AX1467" s="49"/>
      <c r="AY1467" s="49"/>
      <c r="AZ1467" s="49"/>
      <c r="BA1467" s="49"/>
      <c r="BB1467" s="49"/>
      <c r="BC1467" s="49"/>
      <c r="BD1467" s="49"/>
      <c r="BE1467" s="49"/>
      <c r="BF1467" s="49"/>
      <c r="BG1467" s="49"/>
      <c r="BH1467" s="49"/>
      <c r="BI1467" s="49"/>
      <c r="BJ1467" s="49"/>
      <c r="BK1467" s="49"/>
      <c r="BL1467" s="49"/>
      <c r="BM1467" s="49"/>
      <c r="BN1467" s="49"/>
      <c r="BO1467" s="49"/>
    </row>
    <row r="1468" spans="20:67" x14ac:dyDescent="0.3">
      <c r="T1468" s="49"/>
      <c r="V1468" s="49"/>
      <c r="W1468" s="49"/>
      <c r="X1468" s="49"/>
      <c r="Y1468" s="49"/>
      <c r="AA1468" s="49"/>
      <c r="AB1468" s="49"/>
      <c r="AD1468" s="49"/>
      <c r="AE1468" s="49"/>
      <c r="AF1468" s="49"/>
      <c r="AH1468" s="49"/>
      <c r="AI1468" s="49"/>
      <c r="AK1468" s="49"/>
      <c r="AL1468" s="49"/>
      <c r="AM1468" s="49"/>
      <c r="AN1468" s="49"/>
      <c r="AO1468" s="49"/>
      <c r="AP1468" s="49"/>
      <c r="AQ1468" s="49"/>
      <c r="AR1468" s="49"/>
      <c r="AS1468" s="49"/>
      <c r="AT1468" s="49"/>
      <c r="AU1468" s="49"/>
      <c r="AV1468" s="49"/>
      <c r="AW1468" s="49"/>
      <c r="AX1468" s="49"/>
      <c r="AY1468" s="49"/>
      <c r="AZ1468" s="49"/>
      <c r="BA1468" s="49"/>
      <c r="BB1468" s="49"/>
      <c r="BC1468" s="49"/>
      <c r="BD1468" s="49"/>
      <c r="BE1468" s="49"/>
      <c r="BF1468" s="49"/>
      <c r="BG1468" s="49"/>
      <c r="BH1468" s="49"/>
      <c r="BI1468" s="49"/>
      <c r="BJ1468" s="49"/>
      <c r="BK1468" s="49"/>
      <c r="BL1468" s="49"/>
      <c r="BM1468" s="49"/>
      <c r="BN1468" s="49"/>
      <c r="BO1468" s="49"/>
    </row>
    <row r="1469" spans="20:67" x14ac:dyDescent="0.3">
      <c r="T1469" s="49"/>
      <c r="V1469" s="49"/>
      <c r="W1469" s="49"/>
      <c r="X1469" s="49"/>
      <c r="Y1469" s="49"/>
      <c r="AA1469" s="49"/>
      <c r="AB1469" s="49"/>
      <c r="AD1469" s="49"/>
      <c r="AE1469" s="49"/>
      <c r="AF1469" s="49"/>
      <c r="AH1469" s="49"/>
      <c r="AI1469" s="49"/>
      <c r="AK1469" s="49"/>
      <c r="AL1469" s="49"/>
      <c r="AM1469" s="49"/>
      <c r="AN1469" s="49"/>
      <c r="AO1469" s="49"/>
      <c r="AP1469" s="49"/>
      <c r="AQ1469" s="49"/>
      <c r="AR1469" s="49"/>
      <c r="AS1469" s="49"/>
      <c r="AT1469" s="49"/>
      <c r="AU1469" s="49"/>
      <c r="AV1469" s="49"/>
      <c r="AW1469" s="49"/>
      <c r="AX1469" s="49"/>
      <c r="AY1469" s="49"/>
      <c r="AZ1469" s="49"/>
      <c r="BA1469" s="49"/>
      <c r="BB1469" s="49"/>
      <c r="BC1469" s="49"/>
      <c r="BD1469" s="49"/>
      <c r="BE1469" s="49"/>
      <c r="BF1469" s="49"/>
      <c r="BG1469" s="49"/>
      <c r="BH1469" s="49"/>
      <c r="BI1469" s="49"/>
      <c r="BJ1469" s="49"/>
      <c r="BK1469" s="49"/>
      <c r="BL1469" s="49"/>
      <c r="BM1469" s="49"/>
      <c r="BN1469" s="49"/>
      <c r="BO1469" s="49"/>
    </row>
    <row r="1470" spans="20:67" x14ac:dyDescent="0.3">
      <c r="T1470" s="49"/>
      <c r="V1470" s="49"/>
      <c r="W1470" s="49"/>
      <c r="X1470" s="49"/>
      <c r="Y1470" s="49"/>
      <c r="AA1470" s="49"/>
      <c r="AB1470" s="49"/>
      <c r="AD1470" s="49"/>
      <c r="AE1470" s="49"/>
      <c r="AF1470" s="49"/>
      <c r="AH1470" s="49"/>
      <c r="AI1470" s="49"/>
      <c r="AK1470" s="49"/>
      <c r="AL1470" s="49"/>
      <c r="AM1470" s="49"/>
      <c r="AN1470" s="49"/>
      <c r="AO1470" s="49"/>
      <c r="AP1470" s="49"/>
      <c r="AQ1470" s="49"/>
      <c r="AR1470" s="49"/>
      <c r="AS1470" s="49"/>
      <c r="AT1470" s="49"/>
      <c r="AU1470" s="49"/>
      <c r="AV1470" s="49"/>
      <c r="AW1470" s="49"/>
      <c r="AX1470" s="49"/>
      <c r="AY1470" s="49"/>
      <c r="AZ1470" s="49"/>
      <c r="BA1470" s="49"/>
      <c r="BB1470" s="49"/>
      <c r="BC1470" s="49"/>
      <c r="BD1470" s="49"/>
      <c r="BE1470" s="49"/>
      <c r="BF1470" s="49"/>
      <c r="BG1470" s="49"/>
      <c r="BH1470" s="49"/>
      <c r="BI1470" s="49"/>
      <c r="BJ1470" s="49"/>
      <c r="BK1470" s="49"/>
      <c r="BL1470" s="49"/>
      <c r="BM1470" s="49"/>
      <c r="BN1470" s="49"/>
      <c r="BO1470" s="49"/>
    </row>
    <row r="1471" spans="20:67" x14ac:dyDescent="0.3">
      <c r="T1471" s="49"/>
      <c r="V1471" s="49"/>
      <c r="W1471" s="49"/>
      <c r="X1471" s="49"/>
      <c r="Y1471" s="49"/>
      <c r="AA1471" s="49"/>
      <c r="AB1471" s="49"/>
      <c r="AD1471" s="49"/>
      <c r="AE1471" s="49"/>
      <c r="AF1471" s="49"/>
      <c r="AH1471" s="49"/>
      <c r="AI1471" s="49"/>
      <c r="AK1471" s="49"/>
      <c r="AL1471" s="49"/>
      <c r="AM1471" s="49"/>
      <c r="AN1471" s="49"/>
      <c r="AO1471" s="49"/>
      <c r="AP1471" s="49"/>
      <c r="AQ1471" s="49"/>
      <c r="AR1471" s="49"/>
      <c r="AS1471" s="49"/>
      <c r="AT1471" s="49"/>
      <c r="AU1471" s="49"/>
      <c r="AV1471" s="49"/>
      <c r="AW1471" s="49"/>
      <c r="AX1471" s="49"/>
      <c r="AY1471" s="49"/>
      <c r="AZ1471" s="49"/>
      <c r="BA1471" s="49"/>
      <c r="BB1471" s="49"/>
      <c r="BC1471" s="49"/>
      <c r="BD1471" s="49"/>
      <c r="BE1471" s="49"/>
      <c r="BF1471" s="49"/>
      <c r="BG1471" s="49"/>
      <c r="BH1471" s="49"/>
      <c r="BI1471" s="49"/>
      <c r="BJ1471" s="49"/>
      <c r="BK1471" s="49"/>
      <c r="BL1471" s="49"/>
      <c r="BM1471" s="49"/>
      <c r="BN1471" s="49"/>
      <c r="BO1471" s="49"/>
    </row>
    <row r="1472" spans="20:67" x14ac:dyDescent="0.3">
      <c r="T1472" s="49"/>
      <c r="V1472" s="49"/>
      <c r="W1472" s="49"/>
      <c r="X1472" s="49"/>
      <c r="Y1472" s="49"/>
      <c r="AA1472" s="49"/>
      <c r="AB1472" s="49"/>
      <c r="AD1472" s="49"/>
      <c r="AE1472" s="49"/>
      <c r="AF1472" s="49"/>
      <c r="AH1472" s="49"/>
      <c r="AI1472" s="49"/>
      <c r="AK1472" s="49"/>
      <c r="AL1472" s="49"/>
      <c r="AM1472" s="49"/>
      <c r="AN1472" s="49"/>
      <c r="AO1472" s="49"/>
      <c r="AP1472" s="49"/>
      <c r="AQ1472" s="49"/>
      <c r="AR1472" s="49"/>
      <c r="AS1472" s="49"/>
      <c r="AT1472" s="49"/>
      <c r="AU1472" s="49"/>
      <c r="AV1472" s="49"/>
      <c r="AW1472" s="49"/>
      <c r="AX1472" s="49"/>
      <c r="AY1472" s="49"/>
      <c r="AZ1472" s="49"/>
      <c r="BA1472" s="49"/>
      <c r="BB1472" s="49"/>
      <c r="BC1472" s="49"/>
      <c r="BD1472" s="49"/>
      <c r="BE1472" s="49"/>
      <c r="BF1472" s="49"/>
      <c r="BG1472" s="49"/>
      <c r="BH1472" s="49"/>
      <c r="BI1472" s="49"/>
      <c r="BJ1472" s="49"/>
      <c r="BK1472" s="49"/>
      <c r="BL1472" s="49"/>
      <c r="BM1472" s="49"/>
      <c r="BN1472" s="49"/>
      <c r="BO1472" s="49"/>
    </row>
    <row r="1473" spans="20:67" x14ac:dyDescent="0.3">
      <c r="T1473" s="49"/>
      <c r="V1473" s="49"/>
      <c r="W1473" s="49"/>
      <c r="X1473" s="49"/>
      <c r="Y1473" s="49"/>
      <c r="AA1473" s="49"/>
      <c r="AB1473" s="49"/>
      <c r="AD1473" s="49"/>
      <c r="AE1473" s="49"/>
      <c r="AF1473" s="49"/>
      <c r="AH1473" s="49"/>
      <c r="AI1473" s="49"/>
      <c r="AK1473" s="49"/>
      <c r="AL1473" s="49"/>
      <c r="AM1473" s="49"/>
      <c r="AN1473" s="49"/>
      <c r="AO1473" s="49"/>
      <c r="AP1473" s="49"/>
      <c r="AQ1473" s="49"/>
      <c r="AR1473" s="49"/>
      <c r="AS1473" s="49"/>
      <c r="AT1473" s="49"/>
      <c r="AU1473" s="49"/>
      <c r="AV1473" s="49"/>
      <c r="AW1473" s="49"/>
      <c r="AX1473" s="49"/>
      <c r="AY1473" s="49"/>
      <c r="AZ1473" s="49"/>
      <c r="BA1473" s="49"/>
      <c r="BB1473" s="49"/>
      <c r="BC1473" s="49"/>
      <c r="BD1473" s="49"/>
      <c r="BE1473" s="49"/>
      <c r="BF1473" s="49"/>
      <c r="BG1473" s="49"/>
      <c r="BH1473" s="49"/>
      <c r="BI1473" s="49"/>
      <c r="BJ1473" s="49"/>
      <c r="BK1473" s="49"/>
      <c r="BL1473" s="49"/>
      <c r="BM1473" s="49"/>
      <c r="BN1473" s="49"/>
      <c r="BO1473" s="49"/>
    </row>
    <row r="1474" spans="20:67" x14ac:dyDescent="0.3">
      <c r="T1474" s="49"/>
      <c r="V1474" s="49"/>
      <c r="W1474" s="49"/>
      <c r="X1474" s="49"/>
      <c r="Y1474" s="49"/>
      <c r="AA1474" s="49"/>
      <c r="AB1474" s="49"/>
      <c r="AD1474" s="49"/>
      <c r="AE1474" s="49"/>
      <c r="AF1474" s="49"/>
      <c r="AH1474" s="49"/>
      <c r="AI1474" s="49"/>
      <c r="AK1474" s="49"/>
      <c r="AL1474" s="49"/>
      <c r="AM1474" s="49"/>
      <c r="AN1474" s="49"/>
      <c r="AO1474" s="49"/>
      <c r="AP1474" s="49"/>
      <c r="AQ1474" s="49"/>
      <c r="AR1474" s="49"/>
      <c r="AS1474" s="49"/>
      <c r="AT1474" s="49"/>
      <c r="AU1474" s="49"/>
      <c r="AV1474" s="49"/>
      <c r="AW1474" s="49"/>
      <c r="AX1474" s="49"/>
      <c r="AY1474" s="49"/>
      <c r="AZ1474" s="49"/>
      <c r="BA1474" s="49"/>
      <c r="BB1474" s="49"/>
      <c r="BC1474" s="49"/>
      <c r="BD1474" s="49"/>
      <c r="BE1474" s="49"/>
      <c r="BF1474" s="49"/>
      <c r="BG1474" s="49"/>
      <c r="BH1474" s="49"/>
      <c r="BI1474" s="49"/>
      <c r="BJ1474" s="49"/>
      <c r="BK1474" s="49"/>
      <c r="BL1474" s="49"/>
      <c r="BM1474" s="49"/>
      <c r="BN1474" s="49"/>
      <c r="BO1474" s="49"/>
    </row>
    <row r="1475" spans="20:67" x14ac:dyDescent="0.3">
      <c r="T1475" s="49"/>
      <c r="V1475" s="49"/>
      <c r="W1475" s="49"/>
      <c r="X1475" s="49"/>
      <c r="Y1475" s="49"/>
      <c r="AA1475" s="49"/>
      <c r="AB1475" s="49"/>
      <c r="AD1475" s="49"/>
      <c r="AE1475" s="49"/>
      <c r="AF1475" s="49"/>
      <c r="AH1475" s="49"/>
      <c r="AI1475" s="49"/>
      <c r="AK1475" s="49"/>
      <c r="AL1475" s="49"/>
      <c r="AM1475" s="49"/>
      <c r="AN1475" s="49"/>
      <c r="AO1475" s="49"/>
      <c r="AP1475" s="49"/>
      <c r="AQ1475" s="49"/>
      <c r="AR1475" s="49"/>
      <c r="AS1475" s="49"/>
      <c r="AT1475" s="49"/>
      <c r="AU1475" s="49"/>
      <c r="AV1475" s="49"/>
      <c r="AW1475" s="49"/>
      <c r="AX1475" s="49"/>
      <c r="AY1475" s="49"/>
      <c r="AZ1475" s="49"/>
      <c r="BA1475" s="49"/>
      <c r="BB1475" s="49"/>
      <c r="BC1475" s="49"/>
      <c r="BD1475" s="49"/>
      <c r="BE1475" s="49"/>
      <c r="BF1475" s="49"/>
      <c r="BG1475" s="49"/>
      <c r="BH1475" s="49"/>
      <c r="BI1475" s="49"/>
      <c r="BJ1475" s="49"/>
      <c r="BK1475" s="49"/>
      <c r="BL1475" s="49"/>
      <c r="BM1475" s="49"/>
      <c r="BN1475" s="49"/>
      <c r="BO1475" s="49"/>
    </row>
    <row r="1476" spans="20:67" x14ac:dyDescent="0.3">
      <c r="T1476" s="49"/>
      <c r="V1476" s="49"/>
      <c r="W1476" s="49"/>
      <c r="X1476" s="49"/>
      <c r="Y1476" s="49"/>
      <c r="AA1476" s="49"/>
      <c r="AB1476" s="49"/>
      <c r="AD1476" s="49"/>
      <c r="AE1476" s="49"/>
      <c r="AF1476" s="49"/>
      <c r="AH1476" s="49"/>
      <c r="AI1476" s="49"/>
      <c r="AK1476" s="49"/>
      <c r="AL1476" s="49"/>
      <c r="AM1476" s="49"/>
      <c r="AN1476" s="49"/>
      <c r="AO1476" s="49"/>
      <c r="AP1476" s="49"/>
      <c r="AQ1476" s="49"/>
      <c r="AR1476" s="49"/>
      <c r="AS1476" s="49"/>
      <c r="AT1476" s="49"/>
      <c r="AU1476" s="49"/>
      <c r="AV1476" s="49"/>
      <c r="AW1476" s="49"/>
      <c r="AX1476" s="49"/>
      <c r="AY1476" s="49"/>
      <c r="AZ1476" s="49"/>
      <c r="BA1476" s="49"/>
      <c r="BB1476" s="49"/>
      <c r="BC1476" s="49"/>
      <c r="BD1476" s="49"/>
      <c r="BE1476" s="49"/>
      <c r="BF1476" s="49"/>
      <c r="BG1476" s="49"/>
      <c r="BH1476" s="49"/>
      <c r="BI1476" s="49"/>
      <c r="BJ1476" s="49"/>
      <c r="BK1476" s="49"/>
      <c r="BL1476" s="49"/>
      <c r="BM1476" s="49"/>
      <c r="BN1476" s="49"/>
      <c r="BO1476" s="49"/>
    </row>
    <row r="1477" spans="20:67" x14ac:dyDescent="0.3">
      <c r="T1477" s="49"/>
      <c r="V1477" s="49"/>
      <c r="W1477" s="49"/>
      <c r="X1477" s="49"/>
      <c r="Y1477" s="49"/>
      <c r="AA1477" s="49"/>
      <c r="AB1477" s="49"/>
      <c r="AD1477" s="49"/>
      <c r="AE1477" s="49"/>
      <c r="AF1477" s="49"/>
      <c r="AH1477" s="49"/>
      <c r="AI1477" s="49"/>
      <c r="AK1477" s="49"/>
      <c r="AL1477" s="49"/>
      <c r="AM1477" s="49"/>
      <c r="AN1477" s="49"/>
      <c r="AO1477" s="49"/>
      <c r="AP1477" s="49"/>
      <c r="AQ1477" s="49"/>
      <c r="AR1477" s="49"/>
      <c r="AS1477" s="49"/>
      <c r="AT1477" s="49"/>
      <c r="AU1477" s="49"/>
      <c r="AV1477" s="49"/>
      <c r="AW1477" s="49"/>
      <c r="AX1477" s="49"/>
      <c r="AY1477" s="49"/>
      <c r="AZ1477" s="49"/>
      <c r="BA1477" s="49"/>
      <c r="BB1477" s="49"/>
      <c r="BC1477" s="49"/>
      <c r="BD1477" s="49"/>
      <c r="BE1477" s="49"/>
      <c r="BF1477" s="49"/>
      <c r="BG1477" s="49"/>
      <c r="BH1477" s="49"/>
      <c r="BI1477" s="49"/>
      <c r="BJ1477" s="49"/>
      <c r="BK1477" s="49"/>
      <c r="BL1477" s="49"/>
      <c r="BM1477" s="49"/>
      <c r="BN1477" s="49"/>
      <c r="BO1477" s="49"/>
    </row>
    <row r="1478" spans="20:67" x14ac:dyDescent="0.3">
      <c r="T1478" s="49"/>
      <c r="V1478" s="49"/>
      <c r="W1478" s="49"/>
      <c r="X1478" s="49"/>
      <c r="Y1478" s="49"/>
      <c r="AA1478" s="49"/>
      <c r="AB1478" s="49"/>
      <c r="AD1478" s="49"/>
      <c r="AE1478" s="49"/>
      <c r="AF1478" s="49"/>
      <c r="AH1478" s="49"/>
      <c r="AI1478" s="49"/>
      <c r="AK1478" s="49"/>
      <c r="AL1478" s="49"/>
      <c r="AM1478" s="49"/>
      <c r="AN1478" s="49"/>
      <c r="AO1478" s="49"/>
      <c r="AP1478" s="49"/>
      <c r="AQ1478" s="49"/>
      <c r="AR1478" s="49"/>
      <c r="AS1478" s="49"/>
      <c r="AT1478" s="49"/>
      <c r="AU1478" s="49"/>
      <c r="AV1478" s="49"/>
      <c r="AW1478" s="49"/>
      <c r="AX1478" s="49"/>
      <c r="AY1478" s="49"/>
      <c r="AZ1478" s="49"/>
      <c r="BA1478" s="49"/>
      <c r="BB1478" s="49"/>
      <c r="BC1478" s="49"/>
      <c r="BD1478" s="49"/>
      <c r="BE1478" s="49"/>
      <c r="BF1478" s="49"/>
      <c r="BG1478" s="49"/>
      <c r="BH1478" s="49"/>
      <c r="BI1478" s="49"/>
      <c r="BJ1478" s="49"/>
      <c r="BK1478" s="49"/>
      <c r="BL1478" s="49"/>
      <c r="BM1478" s="49"/>
      <c r="BN1478" s="49"/>
      <c r="BO1478" s="49"/>
    </row>
    <row r="1479" spans="20:67" x14ac:dyDescent="0.3">
      <c r="T1479" s="49"/>
      <c r="V1479" s="49"/>
      <c r="W1479" s="49"/>
      <c r="X1479" s="49"/>
      <c r="Y1479" s="49"/>
      <c r="AA1479" s="49"/>
      <c r="AB1479" s="49"/>
      <c r="AD1479" s="49"/>
      <c r="AE1479" s="49"/>
      <c r="AF1479" s="49"/>
      <c r="AH1479" s="49"/>
      <c r="AI1479" s="49"/>
      <c r="AK1479" s="49"/>
      <c r="AL1479" s="49"/>
      <c r="AM1479" s="49"/>
      <c r="AN1479" s="49"/>
      <c r="AO1479" s="49"/>
      <c r="AP1479" s="49"/>
      <c r="AQ1479" s="49"/>
      <c r="AR1479" s="49"/>
      <c r="AS1479" s="49"/>
      <c r="AT1479" s="49"/>
      <c r="AU1479" s="49"/>
      <c r="AV1479" s="49"/>
      <c r="AW1479" s="49"/>
      <c r="AX1479" s="49"/>
      <c r="AY1479" s="49"/>
      <c r="AZ1479" s="49"/>
      <c r="BA1479" s="49"/>
      <c r="BB1479" s="49"/>
      <c r="BC1479" s="49"/>
      <c r="BD1479" s="49"/>
      <c r="BE1479" s="49"/>
      <c r="BF1479" s="49"/>
      <c r="BG1479" s="49"/>
      <c r="BH1479" s="49"/>
      <c r="BI1479" s="49"/>
      <c r="BJ1479" s="49"/>
      <c r="BK1479" s="49"/>
      <c r="BL1479" s="49"/>
      <c r="BM1479" s="49"/>
      <c r="BN1479" s="49"/>
      <c r="BO1479" s="49"/>
    </row>
    <row r="1480" spans="20:67" x14ac:dyDescent="0.3">
      <c r="T1480" s="49"/>
      <c r="V1480" s="49"/>
      <c r="W1480" s="49"/>
      <c r="X1480" s="49"/>
      <c r="Y1480" s="49"/>
      <c r="AA1480" s="49"/>
      <c r="AB1480" s="49"/>
      <c r="AD1480" s="49"/>
      <c r="AE1480" s="49"/>
      <c r="AF1480" s="49"/>
      <c r="AH1480" s="49"/>
      <c r="AI1480" s="49"/>
      <c r="AK1480" s="49"/>
      <c r="AL1480" s="49"/>
      <c r="AM1480" s="49"/>
      <c r="AN1480" s="49"/>
      <c r="AO1480" s="49"/>
      <c r="AP1480" s="49"/>
      <c r="AQ1480" s="49"/>
      <c r="AR1480" s="49"/>
      <c r="AS1480" s="49"/>
      <c r="AT1480" s="49"/>
      <c r="AU1480" s="49"/>
      <c r="AV1480" s="49"/>
      <c r="AW1480" s="49"/>
      <c r="AX1480" s="49"/>
      <c r="AY1480" s="49"/>
      <c r="AZ1480" s="49"/>
      <c r="BA1480" s="49"/>
      <c r="BB1480" s="49"/>
      <c r="BC1480" s="49"/>
      <c r="BD1480" s="49"/>
      <c r="BE1480" s="49"/>
      <c r="BF1480" s="49"/>
      <c r="BG1480" s="49"/>
      <c r="BH1480" s="49"/>
      <c r="BI1480" s="49"/>
      <c r="BJ1480" s="49"/>
      <c r="BK1480" s="49"/>
      <c r="BL1480" s="49"/>
      <c r="BM1480" s="49"/>
      <c r="BN1480" s="49"/>
      <c r="BO1480" s="49"/>
    </row>
    <row r="1481" spans="20:67" x14ac:dyDescent="0.3">
      <c r="T1481" s="49"/>
      <c r="V1481" s="49"/>
      <c r="W1481" s="49"/>
      <c r="X1481" s="49"/>
      <c r="Y1481" s="49"/>
      <c r="AA1481" s="49"/>
      <c r="AB1481" s="49"/>
      <c r="AD1481" s="49"/>
      <c r="AE1481" s="49"/>
      <c r="AF1481" s="49"/>
      <c r="AH1481" s="49"/>
      <c r="AI1481" s="49"/>
      <c r="AK1481" s="49"/>
      <c r="AL1481" s="49"/>
      <c r="AM1481" s="49"/>
      <c r="AN1481" s="49"/>
      <c r="AO1481" s="49"/>
      <c r="AP1481" s="49"/>
      <c r="AQ1481" s="49"/>
      <c r="AR1481" s="49"/>
      <c r="AS1481" s="49"/>
      <c r="AT1481" s="49"/>
      <c r="AU1481" s="49"/>
      <c r="AV1481" s="49"/>
      <c r="AW1481" s="49"/>
      <c r="AX1481" s="49"/>
      <c r="AY1481" s="49"/>
      <c r="AZ1481" s="49"/>
      <c r="BA1481" s="49"/>
      <c r="BB1481" s="49"/>
      <c r="BC1481" s="49"/>
      <c r="BD1481" s="49"/>
      <c r="BE1481" s="49"/>
      <c r="BF1481" s="49"/>
      <c r="BG1481" s="49"/>
      <c r="BH1481" s="49"/>
      <c r="BI1481" s="49"/>
      <c r="BJ1481" s="49"/>
      <c r="BK1481" s="49"/>
      <c r="BL1481" s="49"/>
      <c r="BM1481" s="49"/>
      <c r="BN1481" s="49"/>
      <c r="BO1481" s="49"/>
    </row>
    <row r="1482" spans="20:67" x14ac:dyDescent="0.3">
      <c r="T1482" s="49"/>
      <c r="V1482" s="49"/>
      <c r="W1482" s="49"/>
      <c r="X1482" s="49"/>
      <c r="Y1482" s="49"/>
      <c r="AA1482" s="49"/>
      <c r="AB1482" s="49"/>
      <c r="AD1482" s="49"/>
      <c r="AE1482" s="49"/>
      <c r="AF1482" s="49"/>
      <c r="AH1482" s="49"/>
      <c r="AI1482" s="49"/>
      <c r="AK1482" s="49"/>
      <c r="AL1482" s="49"/>
      <c r="AM1482" s="49"/>
      <c r="AN1482" s="49"/>
      <c r="AO1482" s="49"/>
      <c r="AP1482" s="49"/>
      <c r="AQ1482" s="49"/>
      <c r="AR1482" s="49"/>
      <c r="AS1482" s="49"/>
      <c r="AT1482" s="49"/>
      <c r="AU1482" s="49"/>
      <c r="AV1482" s="49"/>
      <c r="AW1482" s="49"/>
      <c r="AX1482" s="49"/>
      <c r="AY1482" s="49"/>
      <c r="AZ1482" s="49"/>
      <c r="BA1482" s="49"/>
      <c r="BB1482" s="49"/>
      <c r="BC1482" s="49"/>
      <c r="BD1482" s="49"/>
      <c r="BE1482" s="49"/>
      <c r="BF1482" s="49"/>
      <c r="BG1482" s="49"/>
      <c r="BH1482" s="49"/>
      <c r="BI1482" s="49"/>
      <c r="BJ1482" s="49"/>
      <c r="BK1482" s="49"/>
      <c r="BL1482" s="49"/>
      <c r="BM1482" s="49"/>
      <c r="BN1482" s="49"/>
      <c r="BO1482" s="49"/>
    </row>
    <row r="1483" spans="20:67" x14ac:dyDescent="0.3">
      <c r="T1483" s="49"/>
      <c r="V1483" s="49"/>
      <c r="W1483" s="49"/>
      <c r="X1483" s="49"/>
      <c r="Y1483" s="49"/>
      <c r="AA1483" s="49"/>
      <c r="AB1483" s="49"/>
      <c r="AD1483" s="49"/>
      <c r="AE1483" s="49"/>
      <c r="AF1483" s="49"/>
      <c r="AH1483" s="49"/>
      <c r="AI1483" s="49"/>
      <c r="AK1483" s="49"/>
      <c r="AL1483" s="49"/>
      <c r="AM1483" s="49"/>
      <c r="AN1483" s="49"/>
      <c r="AO1483" s="49"/>
      <c r="AP1483" s="49"/>
      <c r="AQ1483" s="49"/>
      <c r="AR1483" s="49"/>
      <c r="AS1483" s="49"/>
      <c r="AT1483" s="49"/>
      <c r="AU1483" s="49"/>
      <c r="AV1483" s="49"/>
      <c r="AW1483" s="49"/>
      <c r="AX1483" s="49"/>
      <c r="AY1483" s="49"/>
      <c r="AZ1483" s="49"/>
      <c r="BA1483" s="49"/>
      <c r="BB1483" s="49"/>
      <c r="BC1483" s="49"/>
      <c r="BD1483" s="49"/>
      <c r="BE1483" s="49"/>
      <c r="BF1483" s="49"/>
      <c r="BG1483" s="49"/>
      <c r="BH1483" s="49"/>
      <c r="BI1483" s="49"/>
      <c r="BJ1483" s="49"/>
      <c r="BK1483" s="49"/>
      <c r="BL1483" s="49"/>
      <c r="BM1483" s="49"/>
      <c r="BN1483" s="49"/>
      <c r="BO1483" s="49"/>
    </row>
    <row r="1484" spans="20:67" x14ac:dyDescent="0.3">
      <c r="T1484" s="49"/>
      <c r="V1484" s="49"/>
      <c r="W1484" s="49"/>
      <c r="X1484" s="49"/>
      <c r="Y1484" s="49"/>
      <c r="AA1484" s="49"/>
      <c r="AB1484" s="49"/>
      <c r="AD1484" s="49"/>
      <c r="AE1484" s="49"/>
      <c r="AF1484" s="49"/>
      <c r="AH1484" s="49"/>
      <c r="AI1484" s="49"/>
      <c r="AK1484" s="49"/>
      <c r="AL1484" s="49"/>
      <c r="AM1484" s="49"/>
      <c r="AN1484" s="49"/>
      <c r="AO1484" s="49"/>
      <c r="AP1484" s="49"/>
      <c r="AQ1484" s="49"/>
      <c r="AR1484" s="49"/>
      <c r="AS1484" s="49"/>
      <c r="AT1484" s="49"/>
      <c r="AU1484" s="49"/>
      <c r="AV1484" s="49"/>
      <c r="AW1484" s="49"/>
      <c r="AX1484" s="49"/>
      <c r="AY1484" s="49"/>
      <c r="AZ1484" s="49"/>
      <c r="BA1484" s="49"/>
      <c r="BB1484" s="49"/>
      <c r="BC1484" s="49"/>
      <c r="BD1484" s="49"/>
      <c r="BE1484" s="49"/>
      <c r="BF1484" s="49"/>
      <c r="BG1484" s="49"/>
      <c r="BH1484" s="49"/>
      <c r="BI1484" s="49"/>
      <c r="BJ1484" s="49"/>
      <c r="BK1484" s="49"/>
      <c r="BL1484" s="49"/>
      <c r="BM1484" s="49"/>
      <c r="BN1484" s="49"/>
      <c r="BO1484" s="49"/>
    </row>
    <row r="1485" spans="20:67" x14ac:dyDescent="0.3">
      <c r="T1485" s="49"/>
      <c r="V1485" s="49"/>
      <c r="W1485" s="49"/>
      <c r="X1485" s="49"/>
      <c r="Y1485" s="49"/>
      <c r="AA1485" s="49"/>
      <c r="AB1485" s="49"/>
      <c r="AD1485" s="49"/>
      <c r="AE1485" s="49"/>
      <c r="AF1485" s="49"/>
      <c r="AH1485" s="49"/>
      <c r="AI1485" s="49"/>
      <c r="AK1485" s="49"/>
      <c r="AL1485" s="49"/>
      <c r="AM1485" s="49"/>
      <c r="AN1485" s="49"/>
      <c r="AO1485" s="49"/>
      <c r="AP1485" s="49"/>
      <c r="AQ1485" s="49"/>
      <c r="AR1485" s="49"/>
      <c r="AS1485" s="49"/>
      <c r="AT1485" s="49"/>
      <c r="AU1485" s="49"/>
      <c r="AV1485" s="49"/>
      <c r="AW1485" s="49"/>
      <c r="AX1485" s="49"/>
      <c r="AY1485" s="49"/>
      <c r="AZ1485" s="49"/>
      <c r="BA1485" s="49"/>
      <c r="BB1485" s="49"/>
      <c r="BC1485" s="49"/>
      <c r="BD1485" s="49"/>
      <c r="BE1485" s="49"/>
      <c r="BF1485" s="49"/>
      <c r="BG1485" s="49"/>
      <c r="BH1485" s="49"/>
      <c r="BI1485" s="49"/>
      <c r="BJ1485" s="49"/>
      <c r="BK1485" s="49"/>
      <c r="BL1485" s="49"/>
      <c r="BM1485" s="49"/>
      <c r="BN1485" s="49"/>
      <c r="BO1485" s="49"/>
    </row>
    <row r="1486" spans="20:67" x14ac:dyDescent="0.3">
      <c r="T1486" s="49"/>
      <c r="V1486" s="49"/>
      <c r="W1486" s="49"/>
      <c r="X1486" s="49"/>
      <c r="Y1486" s="49"/>
      <c r="AA1486" s="49"/>
      <c r="AB1486" s="49"/>
      <c r="AD1486" s="49"/>
      <c r="AE1486" s="49"/>
      <c r="AF1486" s="49"/>
      <c r="AH1486" s="49"/>
      <c r="AI1486" s="49"/>
      <c r="AK1486" s="49"/>
      <c r="AL1486" s="49"/>
      <c r="AM1486" s="49"/>
      <c r="AN1486" s="49"/>
      <c r="AO1486" s="49"/>
      <c r="AP1486" s="49"/>
      <c r="AQ1486" s="49"/>
      <c r="AR1486" s="49"/>
      <c r="AS1486" s="49"/>
      <c r="AT1486" s="49"/>
      <c r="AU1486" s="49"/>
      <c r="AV1486" s="49"/>
      <c r="AW1486" s="49"/>
      <c r="AX1486" s="49"/>
      <c r="AY1486" s="49"/>
      <c r="AZ1486" s="49"/>
      <c r="BA1486" s="49"/>
      <c r="BB1486" s="49"/>
      <c r="BC1486" s="49"/>
      <c r="BD1486" s="49"/>
      <c r="BE1486" s="49"/>
      <c r="BF1486" s="49"/>
      <c r="BG1486" s="49"/>
      <c r="BH1486" s="49"/>
      <c r="BI1486" s="49"/>
      <c r="BJ1486" s="49"/>
      <c r="BK1486" s="49"/>
      <c r="BL1486" s="49"/>
      <c r="BM1486" s="49"/>
      <c r="BN1486" s="49"/>
      <c r="BO1486" s="49"/>
    </row>
    <row r="1487" spans="20:67" x14ac:dyDescent="0.3">
      <c r="T1487" s="49"/>
      <c r="V1487" s="49"/>
      <c r="W1487" s="49"/>
      <c r="X1487" s="49"/>
      <c r="Y1487" s="49"/>
      <c r="AA1487" s="49"/>
      <c r="AB1487" s="49"/>
      <c r="AD1487" s="49"/>
      <c r="AE1487" s="49"/>
      <c r="AF1487" s="49"/>
      <c r="AH1487" s="49"/>
      <c r="AI1487" s="49"/>
      <c r="AK1487" s="49"/>
      <c r="AL1487" s="49"/>
      <c r="AM1487" s="49"/>
      <c r="AN1487" s="49"/>
      <c r="AO1487" s="49"/>
      <c r="AP1487" s="49"/>
      <c r="AQ1487" s="49"/>
      <c r="AR1487" s="49"/>
      <c r="AS1487" s="49"/>
      <c r="AT1487" s="49"/>
      <c r="AU1487" s="49"/>
      <c r="AV1487" s="49"/>
      <c r="AW1487" s="49"/>
      <c r="AX1487" s="49"/>
      <c r="AY1487" s="49"/>
      <c r="AZ1487" s="49"/>
      <c r="BA1487" s="49"/>
      <c r="BB1487" s="49"/>
      <c r="BC1487" s="49"/>
      <c r="BD1487" s="49"/>
      <c r="BE1487" s="49"/>
      <c r="BF1487" s="49"/>
      <c r="BG1487" s="49"/>
      <c r="BH1487" s="49"/>
      <c r="BI1487" s="49"/>
      <c r="BJ1487" s="49"/>
      <c r="BK1487" s="49"/>
      <c r="BL1487" s="49"/>
      <c r="BM1487" s="49"/>
      <c r="BN1487" s="49"/>
      <c r="BO1487" s="49"/>
    </row>
    <row r="1488" spans="20:67" x14ac:dyDescent="0.3">
      <c r="T1488" s="49"/>
      <c r="V1488" s="49"/>
      <c r="W1488" s="49"/>
      <c r="X1488" s="49"/>
      <c r="Y1488" s="49"/>
      <c r="AA1488" s="49"/>
      <c r="AB1488" s="49"/>
      <c r="AD1488" s="49"/>
      <c r="AE1488" s="49"/>
      <c r="AF1488" s="49"/>
      <c r="AH1488" s="49"/>
      <c r="AI1488" s="49"/>
      <c r="AK1488" s="49"/>
      <c r="AL1488" s="49"/>
      <c r="AM1488" s="49"/>
      <c r="AN1488" s="49"/>
      <c r="AO1488" s="49"/>
      <c r="AP1488" s="49"/>
      <c r="AQ1488" s="49"/>
      <c r="AR1488" s="49"/>
      <c r="AS1488" s="49"/>
      <c r="AT1488" s="49"/>
      <c r="AU1488" s="49"/>
      <c r="AV1488" s="49"/>
      <c r="AW1488" s="49"/>
      <c r="AX1488" s="49"/>
      <c r="AY1488" s="49"/>
      <c r="AZ1488" s="49"/>
      <c r="BA1488" s="49"/>
      <c r="BB1488" s="49"/>
      <c r="BC1488" s="49"/>
      <c r="BD1488" s="49"/>
      <c r="BE1488" s="49"/>
      <c r="BF1488" s="49"/>
      <c r="BG1488" s="49"/>
      <c r="BH1488" s="49"/>
      <c r="BI1488" s="49"/>
      <c r="BJ1488" s="49"/>
      <c r="BK1488" s="49"/>
      <c r="BL1488" s="49"/>
      <c r="BM1488" s="49"/>
      <c r="BN1488" s="49"/>
      <c r="BO1488" s="49"/>
    </row>
    <row r="1489" spans="20:67" x14ac:dyDescent="0.3">
      <c r="T1489" s="49"/>
      <c r="V1489" s="49"/>
      <c r="W1489" s="49"/>
      <c r="X1489" s="49"/>
      <c r="Y1489" s="49"/>
      <c r="AA1489" s="49"/>
      <c r="AB1489" s="49"/>
      <c r="AD1489" s="49"/>
      <c r="AE1489" s="49"/>
      <c r="AF1489" s="49"/>
      <c r="AH1489" s="49"/>
      <c r="AI1489" s="49"/>
      <c r="AK1489" s="49"/>
      <c r="AL1489" s="49"/>
      <c r="AM1489" s="49"/>
      <c r="AN1489" s="49"/>
      <c r="AO1489" s="49"/>
      <c r="AP1489" s="49"/>
      <c r="AQ1489" s="49"/>
      <c r="AR1489" s="49"/>
      <c r="AS1489" s="49"/>
      <c r="AT1489" s="49"/>
      <c r="AU1489" s="49"/>
      <c r="AV1489" s="49"/>
      <c r="AW1489" s="49"/>
      <c r="AX1489" s="49"/>
      <c r="AY1489" s="49"/>
      <c r="AZ1489" s="49"/>
      <c r="BA1489" s="49"/>
      <c r="BB1489" s="49"/>
      <c r="BC1489" s="49"/>
      <c r="BD1489" s="49"/>
      <c r="BE1489" s="49"/>
      <c r="BF1489" s="49"/>
      <c r="BG1489" s="49"/>
      <c r="BH1489" s="49"/>
      <c r="BI1489" s="49"/>
      <c r="BJ1489" s="49"/>
      <c r="BK1489" s="49"/>
      <c r="BL1489" s="49"/>
      <c r="BM1489" s="49"/>
      <c r="BN1489" s="49"/>
      <c r="BO1489" s="49"/>
    </row>
    <row r="1490" spans="20:67" x14ac:dyDescent="0.3">
      <c r="T1490" s="49"/>
      <c r="V1490" s="49"/>
      <c r="W1490" s="49"/>
      <c r="X1490" s="49"/>
      <c r="Y1490" s="49"/>
      <c r="AA1490" s="49"/>
      <c r="AB1490" s="49"/>
      <c r="AD1490" s="49"/>
      <c r="AE1490" s="49"/>
      <c r="AF1490" s="49"/>
      <c r="AH1490" s="49"/>
      <c r="AI1490" s="49"/>
      <c r="AK1490" s="49"/>
      <c r="AL1490" s="49"/>
      <c r="AM1490" s="49"/>
      <c r="AN1490" s="49"/>
      <c r="AO1490" s="49"/>
      <c r="AP1490" s="49"/>
      <c r="AQ1490" s="49"/>
      <c r="AR1490" s="49"/>
      <c r="AS1490" s="49"/>
      <c r="AT1490" s="49"/>
      <c r="AU1490" s="49"/>
      <c r="AV1490" s="49"/>
      <c r="AW1490" s="49"/>
      <c r="AX1490" s="49"/>
      <c r="AY1490" s="49"/>
      <c r="AZ1490" s="49"/>
      <c r="BA1490" s="49"/>
      <c r="BB1490" s="49"/>
      <c r="BC1490" s="49"/>
      <c r="BD1490" s="49"/>
      <c r="BE1490" s="49"/>
      <c r="BF1490" s="49"/>
      <c r="BG1490" s="49"/>
      <c r="BH1490" s="49"/>
      <c r="BI1490" s="49"/>
      <c r="BJ1490" s="49"/>
      <c r="BK1490" s="49"/>
      <c r="BL1490" s="49"/>
      <c r="BM1490" s="49"/>
      <c r="BN1490" s="49"/>
      <c r="BO1490" s="49"/>
    </row>
    <row r="1491" spans="20:67" x14ac:dyDescent="0.3">
      <c r="T1491" s="49"/>
      <c r="V1491" s="49"/>
      <c r="W1491" s="49"/>
      <c r="X1491" s="49"/>
      <c r="Y1491" s="49"/>
      <c r="AA1491" s="49"/>
      <c r="AB1491" s="49"/>
      <c r="AD1491" s="49"/>
      <c r="AE1491" s="49"/>
      <c r="AF1491" s="49"/>
      <c r="AH1491" s="49"/>
      <c r="AI1491" s="49"/>
      <c r="AK1491" s="49"/>
      <c r="AL1491" s="49"/>
      <c r="AM1491" s="49"/>
      <c r="AN1491" s="49"/>
      <c r="AO1491" s="49"/>
      <c r="AP1491" s="49"/>
      <c r="AQ1491" s="49"/>
      <c r="AR1491" s="49"/>
      <c r="AS1491" s="49"/>
      <c r="AT1491" s="49"/>
      <c r="AU1491" s="49"/>
      <c r="AV1491" s="49"/>
      <c r="AW1491" s="49"/>
      <c r="AX1491" s="49"/>
      <c r="AY1491" s="49"/>
      <c r="AZ1491" s="49"/>
      <c r="BA1491" s="49"/>
      <c r="BB1491" s="49"/>
      <c r="BC1491" s="49"/>
      <c r="BD1491" s="49"/>
      <c r="BE1491" s="49"/>
      <c r="BF1491" s="49"/>
      <c r="BG1491" s="49"/>
      <c r="BH1491" s="49"/>
      <c r="BI1491" s="49"/>
      <c r="BJ1491" s="49"/>
      <c r="BK1491" s="49"/>
      <c r="BL1491" s="49"/>
      <c r="BM1491" s="49"/>
      <c r="BN1491" s="49"/>
      <c r="BO1491" s="49"/>
    </row>
    <row r="1492" spans="20:67" x14ac:dyDescent="0.3">
      <c r="T1492" s="49"/>
      <c r="V1492" s="49"/>
      <c r="W1492" s="49"/>
      <c r="X1492" s="49"/>
      <c r="Y1492" s="49"/>
      <c r="AA1492" s="49"/>
      <c r="AB1492" s="49"/>
      <c r="AD1492" s="49"/>
      <c r="AE1492" s="49"/>
      <c r="AF1492" s="49"/>
      <c r="AH1492" s="49"/>
      <c r="AI1492" s="49"/>
      <c r="AK1492" s="49"/>
      <c r="AL1492" s="49"/>
      <c r="AM1492" s="49"/>
      <c r="AN1492" s="49"/>
      <c r="AO1492" s="49"/>
      <c r="AP1492" s="49"/>
      <c r="AQ1492" s="49"/>
      <c r="AR1492" s="49"/>
      <c r="AS1492" s="49"/>
      <c r="AT1492" s="49"/>
      <c r="AU1492" s="49"/>
      <c r="AV1492" s="49"/>
      <c r="AW1492" s="49"/>
      <c r="AX1492" s="49"/>
      <c r="AY1492" s="49"/>
      <c r="AZ1492" s="49"/>
      <c r="BA1492" s="49"/>
      <c r="BB1492" s="49"/>
      <c r="BC1492" s="49"/>
      <c r="BD1492" s="49"/>
      <c r="BE1492" s="49"/>
      <c r="BF1492" s="49"/>
      <c r="BG1492" s="49"/>
      <c r="BH1492" s="49"/>
      <c r="BI1492" s="49"/>
      <c r="BJ1492" s="49"/>
      <c r="BK1492" s="49"/>
      <c r="BL1492" s="49"/>
      <c r="BM1492" s="49"/>
      <c r="BN1492" s="49"/>
      <c r="BO1492" s="49"/>
    </row>
    <row r="1493" spans="20:67" x14ac:dyDescent="0.3">
      <c r="T1493" s="49"/>
      <c r="V1493" s="49"/>
      <c r="W1493" s="49"/>
      <c r="X1493" s="49"/>
      <c r="Y1493" s="49"/>
      <c r="AA1493" s="49"/>
      <c r="AB1493" s="49"/>
      <c r="AD1493" s="49"/>
      <c r="AE1493" s="49"/>
      <c r="AF1493" s="49"/>
      <c r="AH1493" s="49"/>
      <c r="AI1493" s="49"/>
      <c r="AK1493" s="49"/>
      <c r="AL1493" s="49"/>
      <c r="AM1493" s="49"/>
      <c r="AN1493" s="49"/>
      <c r="AO1493" s="49"/>
      <c r="AP1493" s="49"/>
      <c r="AQ1493" s="49"/>
      <c r="AR1493" s="49"/>
      <c r="AS1493" s="49"/>
      <c r="AT1493" s="49"/>
      <c r="AU1493" s="49"/>
      <c r="AV1493" s="49"/>
      <c r="AW1493" s="49"/>
      <c r="AX1493" s="49"/>
      <c r="AY1493" s="49"/>
      <c r="AZ1493" s="49"/>
      <c r="BA1493" s="49"/>
      <c r="BB1493" s="49"/>
      <c r="BC1493" s="49"/>
      <c r="BD1493" s="49"/>
      <c r="BE1493" s="49"/>
      <c r="BF1493" s="49"/>
      <c r="BG1493" s="49"/>
      <c r="BH1493" s="49"/>
      <c r="BI1493" s="49"/>
      <c r="BJ1493" s="49"/>
      <c r="BK1493" s="49"/>
      <c r="BL1493" s="49"/>
      <c r="BM1493" s="49"/>
      <c r="BN1493" s="49"/>
      <c r="BO1493" s="49"/>
    </row>
    <row r="1494" spans="20:67" x14ac:dyDescent="0.3">
      <c r="T1494" s="49"/>
      <c r="V1494" s="49"/>
      <c r="W1494" s="49"/>
      <c r="X1494" s="49"/>
      <c r="Y1494" s="49"/>
      <c r="AA1494" s="49"/>
      <c r="AB1494" s="49"/>
      <c r="AD1494" s="49"/>
      <c r="AE1494" s="49"/>
      <c r="AF1494" s="49"/>
      <c r="AH1494" s="49"/>
      <c r="AI1494" s="49"/>
      <c r="AK1494" s="49"/>
      <c r="AL1494" s="49"/>
      <c r="AM1494" s="49"/>
      <c r="AN1494" s="49"/>
      <c r="AO1494" s="49"/>
      <c r="AP1494" s="49"/>
      <c r="AQ1494" s="49"/>
      <c r="AR1494" s="49"/>
      <c r="AS1494" s="49"/>
      <c r="AT1494" s="49"/>
      <c r="AU1494" s="49"/>
      <c r="AV1494" s="49"/>
      <c r="AW1494" s="49"/>
      <c r="AX1494" s="49"/>
      <c r="AY1494" s="49"/>
      <c r="AZ1494" s="49"/>
      <c r="BA1494" s="49"/>
      <c r="BB1494" s="49"/>
      <c r="BC1494" s="49"/>
      <c r="BD1494" s="49"/>
      <c r="BE1494" s="49"/>
      <c r="BF1494" s="49"/>
      <c r="BG1494" s="49"/>
      <c r="BH1494" s="49"/>
      <c r="BI1494" s="49"/>
      <c r="BJ1494" s="49"/>
      <c r="BK1494" s="49"/>
      <c r="BL1494" s="49"/>
      <c r="BM1494" s="49"/>
      <c r="BN1494" s="49"/>
      <c r="BO1494" s="49"/>
    </row>
    <row r="1495" spans="20:67" x14ac:dyDescent="0.3">
      <c r="T1495" s="49"/>
      <c r="V1495" s="49"/>
      <c r="W1495" s="49"/>
      <c r="X1495" s="49"/>
      <c r="Y1495" s="49"/>
      <c r="AA1495" s="49"/>
      <c r="AB1495" s="49"/>
      <c r="AD1495" s="49"/>
      <c r="AE1495" s="49"/>
      <c r="AF1495" s="49"/>
      <c r="AH1495" s="49"/>
      <c r="AI1495" s="49"/>
      <c r="AK1495" s="49"/>
      <c r="AL1495" s="49"/>
      <c r="AM1495" s="49"/>
      <c r="AN1495" s="49"/>
      <c r="AO1495" s="49"/>
      <c r="AP1495" s="49"/>
      <c r="AQ1495" s="49"/>
      <c r="AR1495" s="49"/>
      <c r="AS1495" s="49"/>
      <c r="AT1495" s="49"/>
      <c r="AU1495" s="49"/>
      <c r="AV1495" s="49"/>
      <c r="AW1495" s="49"/>
      <c r="AX1495" s="49"/>
      <c r="AY1495" s="49"/>
      <c r="AZ1495" s="49"/>
      <c r="BA1495" s="49"/>
      <c r="BB1495" s="49"/>
      <c r="BC1495" s="49"/>
      <c r="BD1495" s="49"/>
      <c r="BE1495" s="49"/>
      <c r="BF1495" s="49"/>
      <c r="BG1495" s="49"/>
      <c r="BH1495" s="49"/>
      <c r="BI1495" s="49"/>
      <c r="BJ1495" s="49"/>
      <c r="BK1495" s="49"/>
      <c r="BL1495" s="49"/>
      <c r="BM1495" s="49"/>
      <c r="BN1495" s="49"/>
      <c r="BO1495" s="49"/>
    </row>
    <row r="1496" spans="20:67" x14ac:dyDescent="0.3">
      <c r="T1496" s="49"/>
      <c r="V1496" s="49"/>
      <c r="W1496" s="49"/>
      <c r="X1496" s="49"/>
      <c r="Y1496" s="49"/>
      <c r="AA1496" s="49"/>
      <c r="AB1496" s="49"/>
      <c r="AD1496" s="49"/>
      <c r="AE1496" s="49"/>
      <c r="AF1496" s="49"/>
      <c r="AH1496" s="49"/>
      <c r="AI1496" s="49"/>
      <c r="AK1496" s="49"/>
      <c r="AL1496" s="49"/>
      <c r="AM1496" s="49"/>
      <c r="AN1496" s="49"/>
      <c r="AO1496" s="49"/>
      <c r="AP1496" s="49"/>
      <c r="AQ1496" s="49"/>
      <c r="AR1496" s="49"/>
      <c r="AS1496" s="49"/>
      <c r="AT1496" s="49"/>
      <c r="AU1496" s="49"/>
      <c r="AV1496" s="49"/>
      <c r="AW1496" s="49"/>
      <c r="AX1496" s="49"/>
      <c r="AY1496" s="49"/>
      <c r="AZ1496" s="49"/>
      <c r="BA1496" s="49"/>
      <c r="BB1496" s="49"/>
      <c r="BC1496" s="49"/>
      <c r="BD1496" s="49"/>
      <c r="BE1496" s="49"/>
      <c r="BF1496" s="49"/>
      <c r="BG1496" s="49"/>
      <c r="BH1496" s="49"/>
      <c r="BI1496" s="49"/>
      <c r="BJ1496" s="49"/>
      <c r="BK1496" s="49"/>
      <c r="BL1496" s="49"/>
      <c r="BM1496" s="49"/>
      <c r="BN1496" s="49"/>
      <c r="BO1496" s="49"/>
    </row>
    <row r="1497" spans="20:67" x14ac:dyDescent="0.3">
      <c r="T1497" s="49"/>
      <c r="V1497" s="49"/>
      <c r="W1497" s="49"/>
      <c r="X1497" s="49"/>
      <c r="Y1497" s="49"/>
      <c r="AA1497" s="49"/>
      <c r="AB1497" s="49"/>
      <c r="AD1497" s="49"/>
      <c r="AE1497" s="49"/>
      <c r="AF1497" s="49"/>
      <c r="AH1497" s="49"/>
      <c r="AI1497" s="49"/>
      <c r="AK1497" s="49"/>
      <c r="AL1497" s="49"/>
      <c r="AM1497" s="49"/>
      <c r="AN1497" s="49"/>
      <c r="AO1497" s="49"/>
      <c r="AP1497" s="49"/>
      <c r="AQ1497" s="49"/>
      <c r="AR1497" s="49"/>
      <c r="AS1497" s="49"/>
      <c r="AT1497" s="49"/>
      <c r="AU1497" s="49"/>
      <c r="AV1497" s="49"/>
      <c r="AW1497" s="49"/>
      <c r="AX1497" s="49"/>
      <c r="AY1497" s="49"/>
      <c r="AZ1497" s="49"/>
      <c r="BA1497" s="49"/>
      <c r="BB1497" s="49"/>
      <c r="BC1497" s="49"/>
      <c r="BD1497" s="49"/>
      <c r="BE1497" s="49"/>
      <c r="BF1497" s="49"/>
      <c r="BG1497" s="49"/>
      <c r="BH1497" s="49"/>
      <c r="BI1497" s="49"/>
      <c r="BJ1497" s="49"/>
      <c r="BK1497" s="49"/>
      <c r="BL1497" s="49"/>
      <c r="BM1497" s="49"/>
      <c r="BN1497" s="49"/>
      <c r="BO1497" s="49"/>
    </row>
    <row r="1498" spans="20:67" x14ac:dyDescent="0.3">
      <c r="T1498" s="49"/>
      <c r="V1498" s="49"/>
      <c r="W1498" s="49"/>
      <c r="X1498" s="49"/>
      <c r="Y1498" s="49"/>
      <c r="AA1498" s="49"/>
      <c r="AB1498" s="49"/>
      <c r="AD1498" s="49"/>
      <c r="AE1498" s="49"/>
      <c r="AF1498" s="49"/>
      <c r="AH1498" s="49"/>
      <c r="AI1498" s="49"/>
      <c r="AK1498" s="49"/>
      <c r="AL1498" s="49"/>
      <c r="AM1498" s="49"/>
      <c r="AN1498" s="49"/>
      <c r="AO1498" s="49"/>
      <c r="AP1498" s="49"/>
      <c r="AQ1498" s="49"/>
      <c r="AR1498" s="49"/>
      <c r="AS1498" s="49"/>
      <c r="AT1498" s="49"/>
      <c r="AU1498" s="49"/>
      <c r="AV1498" s="49"/>
      <c r="AW1498" s="49"/>
      <c r="AX1498" s="49"/>
      <c r="AY1498" s="49"/>
      <c r="AZ1498" s="49"/>
      <c r="BA1498" s="49"/>
      <c r="BB1498" s="49"/>
      <c r="BC1498" s="49"/>
      <c r="BD1498" s="49"/>
      <c r="BE1498" s="49"/>
      <c r="BF1498" s="49"/>
      <c r="BG1498" s="49"/>
      <c r="BH1498" s="49"/>
      <c r="BI1498" s="49"/>
      <c r="BJ1498" s="49"/>
      <c r="BK1498" s="49"/>
      <c r="BL1498" s="49"/>
      <c r="BM1498" s="49"/>
      <c r="BN1498" s="49"/>
      <c r="BO1498" s="49"/>
    </row>
    <row r="1499" spans="20:67" x14ac:dyDescent="0.3">
      <c r="T1499" s="49"/>
      <c r="V1499" s="49"/>
      <c r="W1499" s="49"/>
      <c r="X1499" s="49"/>
      <c r="Y1499" s="49"/>
      <c r="AA1499" s="49"/>
      <c r="AB1499" s="49"/>
      <c r="AD1499" s="49"/>
      <c r="AE1499" s="49"/>
      <c r="AF1499" s="49"/>
      <c r="AH1499" s="49"/>
      <c r="AI1499" s="49"/>
      <c r="AK1499" s="49"/>
      <c r="AL1499" s="49"/>
      <c r="AM1499" s="49"/>
      <c r="AN1499" s="49"/>
      <c r="AO1499" s="49"/>
      <c r="AP1499" s="49"/>
      <c r="AQ1499" s="49"/>
      <c r="AR1499" s="49"/>
      <c r="AS1499" s="49"/>
      <c r="AT1499" s="49"/>
      <c r="AU1499" s="49"/>
      <c r="AV1499" s="49"/>
      <c r="AW1499" s="49"/>
      <c r="AX1499" s="49"/>
      <c r="AY1499" s="49"/>
      <c r="AZ1499" s="49"/>
      <c r="BA1499" s="49"/>
      <c r="BB1499" s="49"/>
      <c r="BC1499" s="49"/>
      <c r="BD1499" s="49"/>
      <c r="BE1499" s="49"/>
      <c r="BF1499" s="49"/>
      <c r="BG1499" s="49"/>
      <c r="BH1499" s="49"/>
      <c r="BI1499" s="49"/>
      <c r="BJ1499" s="49"/>
      <c r="BK1499" s="49"/>
      <c r="BL1499" s="49"/>
      <c r="BM1499" s="49"/>
      <c r="BN1499" s="49"/>
      <c r="BO1499" s="49"/>
    </row>
    <row r="1500" spans="20:67" x14ac:dyDescent="0.3">
      <c r="T1500" s="49"/>
      <c r="V1500" s="49"/>
      <c r="W1500" s="49"/>
      <c r="X1500" s="49"/>
      <c r="Y1500" s="49"/>
      <c r="AA1500" s="49"/>
      <c r="AB1500" s="49"/>
      <c r="AD1500" s="49"/>
      <c r="AE1500" s="49"/>
      <c r="AF1500" s="49"/>
      <c r="AH1500" s="49"/>
      <c r="AI1500" s="49"/>
      <c r="AK1500" s="49"/>
      <c r="AL1500" s="49"/>
      <c r="AM1500" s="49"/>
      <c r="AN1500" s="49"/>
      <c r="AO1500" s="49"/>
      <c r="AP1500" s="49"/>
      <c r="AQ1500" s="49"/>
      <c r="AR1500" s="49"/>
      <c r="AS1500" s="49"/>
      <c r="AT1500" s="49"/>
      <c r="AU1500" s="49"/>
      <c r="AV1500" s="49"/>
      <c r="AW1500" s="49"/>
      <c r="AX1500" s="49"/>
      <c r="AY1500" s="49"/>
      <c r="AZ1500" s="49"/>
      <c r="BA1500" s="49"/>
      <c r="BB1500" s="49"/>
      <c r="BC1500" s="49"/>
      <c r="BD1500" s="49"/>
      <c r="BE1500" s="49"/>
      <c r="BF1500" s="49"/>
      <c r="BG1500" s="49"/>
      <c r="BH1500" s="49"/>
      <c r="BI1500" s="49"/>
      <c r="BJ1500" s="49"/>
      <c r="BK1500" s="49"/>
      <c r="BL1500" s="49"/>
      <c r="BM1500" s="49"/>
      <c r="BN1500" s="49"/>
      <c r="BO1500" s="49"/>
    </row>
    <row r="1501" spans="20:67" x14ac:dyDescent="0.3">
      <c r="T1501" s="49"/>
      <c r="V1501" s="49"/>
      <c r="W1501" s="49"/>
      <c r="X1501" s="49"/>
      <c r="Y1501" s="49"/>
      <c r="AA1501" s="49"/>
      <c r="AB1501" s="49"/>
      <c r="AD1501" s="49"/>
      <c r="AE1501" s="49"/>
      <c r="AF1501" s="49"/>
      <c r="AH1501" s="49"/>
      <c r="AI1501" s="49"/>
      <c r="AK1501" s="49"/>
      <c r="AL1501" s="49"/>
      <c r="AM1501" s="49"/>
      <c r="AN1501" s="49"/>
      <c r="AO1501" s="49"/>
      <c r="AP1501" s="49"/>
      <c r="AQ1501" s="49"/>
      <c r="AR1501" s="49"/>
      <c r="AS1501" s="49"/>
      <c r="AT1501" s="49"/>
      <c r="AU1501" s="49"/>
      <c r="AV1501" s="49"/>
      <c r="AW1501" s="49"/>
      <c r="AX1501" s="49"/>
      <c r="AY1501" s="49"/>
      <c r="AZ1501" s="49"/>
      <c r="BA1501" s="49"/>
      <c r="BB1501" s="49"/>
      <c r="BC1501" s="49"/>
      <c r="BD1501" s="49"/>
      <c r="BE1501" s="49"/>
      <c r="BF1501" s="49"/>
      <c r="BG1501" s="49"/>
      <c r="BH1501" s="49"/>
      <c r="BI1501" s="49"/>
      <c r="BJ1501" s="49"/>
      <c r="BK1501" s="49"/>
      <c r="BL1501" s="49"/>
      <c r="BM1501" s="49"/>
      <c r="BN1501" s="49"/>
      <c r="BO1501" s="49"/>
    </row>
    <row r="1502" spans="20:67" x14ac:dyDescent="0.3">
      <c r="T1502" s="49"/>
      <c r="V1502" s="49"/>
      <c r="W1502" s="49"/>
      <c r="X1502" s="49"/>
      <c r="Y1502" s="49"/>
      <c r="AA1502" s="49"/>
      <c r="AB1502" s="49"/>
      <c r="AD1502" s="49"/>
      <c r="AE1502" s="49"/>
      <c r="AF1502" s="49"/>
      <c r="AH1502" s="49"/>
      <c r="AI1502" s="49"/>
      <c r="AK1502" s="49"/>
      <c r="AL1502" s="49"/>
      <c r="AM1502" s="49"/>
      <c r="AN1502" s="49"/>
      <c r="AO1502" s="49"/>
      <c r="AP1502" s="49"/>
      <c r="AQ1502" s="49"/>
      <c r="AR1502" s="49"/>
      <c r="AS1502" s="49"/>
      <c r="AT1502" s="49"/>
      <c r="AU1502" s="49"/>
      <c r="AV1502" s="49"/>
      <c r="AW1502" s="49"/>
      <c r="AX1502" s="49"/>
      <c r="AY1502" s="49"/>
      <c r="AZ1502" s="49"/>
      <c r="BA1502" s="49"/>
      <c r="BB1502" s="49"/>
      <c r="BC1502" s="49"/>
      <c r="BD1502" s="49"/>
      <c r="BE1502" s="49"/>
      <c r="BF1502" s="49"/>
      <c r="BG1502" s="49"/>
      <c r="BH1502" s="49"/>
      <c r="BI1502" s="49"/>
      <c r="BJ1502" s="49"/>
      <c r="BK1502" s="49"/>
      <c r="BL1502" s="49"/>
      <c r="BM1502" s="49"/>
      <c r="BN1502" s="49"/>
      <c r="BO1502" s="49"/>
    </row>
    <row r="1503" spans="20:67" x14ac:dyDescent="0.3">
      <c r="T1503" s="49"/>
      <c r="V1503" s="49"/>
      <c r="W1503" s="49"/>
      <c r="X1503" s="49"/>
      <c r="Y1503" s="49"/>
      <c r="AA1503" s="49"/>
      <c r="AB1503" s="49"/>
      <c r="AD1503" s="49"/>
      <c r="AE1503" s="49"/>
      <c r="AF1503" s="49"/>
      <c r="AH1503" s="49"/>
      <c r="AI1503" s="49"/>
      <c r="AK1503" s="49"/>
      <c r="AL1503" s="49"/>
      <c r="AM1503" s="49"/>
      <c r="AN1503" s="49"/>
      <c r="AO1503" s="49"/>
      <c r="AP1503" s="49"/>
      <c r="AQ1503" s="49"/>
      <c r="AR1503" s="49"/>
      <c r="AS1503" s="49"/>
      <c r="AT1503" s="49"/>
      <c r="AU1503" s="49"/>
      <c r="AV1503" s="49"/>
      <c r="AW1503" s="49"/>
      <c r="AX1503" s="49"/>
      <c r="AY1503" s="49"/>
      <c r="AZ1503" s="49"/>
      <c r="BA1503" s="49"/>
      <c r="BB1503" s="49"/>
      <c r="BC1503" s="49"/>
      <c r="BD1503" s="49"/>
      <c r="BE1503" s="49"/>
      <c r="BF1503" s="49"/>
      <c r="BG1503" s="49"/>
      <c r="BH1503" s="49"/>
      <c r="BI1503" s="49"/>
      <c r="BJ1503" s="49"/>
      <c r="BK1503" s="49"/>
      <c r="BL1503" s="49"/>
      <c r="BM1503" s="49"/>
      <c r="BN1503" s="49"/>
      <c r="BO1503" s="49"/>
    </row>
    <row r="1504" spans="20:67" x14ac:dyDescent="0.3">
      <c r="T1504" s="49"/>
      <c r="V1504" s="49"/>
      <c r="W1504" s="49"/>
      <c r="X1504" s="49"/>
      <c r="Y1504" s="49"/>
      <c r="AA1504" s="49"/>
      <c r="AB1504" s="49"/>
      <c r="AD1504" s="49"/>
      <c r="AE1504" s="49"/>
      <c r="AF1504" s="49"/>
      <c r="AH1504" s="49"/>
      <c r="AI1504" s="49"/>
      <c r="AK1504" s="49"/>
      <c r="AL1504" s="49"/>
      <c r="AM1504" s="49"/>
      <c r="AN1504" s="49"/>
      <c r="AO1504" s="49"/>
      <c r="AP1504" s="49"/>
      <c r="AQ1504" s="49"/>
      <c r="AR1504" s="49"/>
      <c r="AS1504" s="49"/>
      <c r="AT1504" s="49"/>
      <c r="AU1504" s="49"/>
      <c r="AV1504" s="49"/>
      <c r="AW1504" s="49"/>
      <c r="AX1504" s="49"/>
      <c r="AY1504" s="49"/>
      <c r="AZ1504" s="49"/>
      <c r="BA1504" s="49"/>
      <c r="BB1504" s="49"/>
      <c r="BC1504" s="49"/>
      <c r="BD1504" s="49"/>
      <c r="BE1504" s="49"/>
      <c r="BF1504" s="49"/>
      <c r="BG1504" s="49"/>
      <c r="BH1504" s="49"/>
      <c r="BI1504" s="49"/>
      <c r="BJ1504" s="49"/>
      <c r="BK1504" s="49"/>
      <c r="BL1504" s="49"/>
      <c r="BM1504" s="49"/>
      <c r="BN1504" s="49"/>
      <c r="BO1504" s="49"/>
    </row>
    <row r="1505" spans="20:67" x14ac:dyDescent="0.3">
      <c r="T1505" s="49"/>
      <c r="V1505" s="49"/>
      <c r="W1505" s="49"/>
      <c r="X1505" s="49"/>
      <c r="Y1505" s="49"/>
      <c r="AA1505" s="49"/>
      <c r="AB1505" s="49"/>
      <c r="AD1505" s="49"/>
      <c r="AE1505" s="49"/>
      <c r="AF1505" s="49"/>
      <c r="AH1505" s="49"/>
      <c r="AI1505" s="49"/>
      <c r="AK1505" s="49"/>
      <c r="AL1505" s="49"/>
      <c r="AM1505" s="49"/>
      <c r="AN1505" s="49"/>
      <c r="AO1505" s="49"/>
      <c r="AP1505" s="49"/>
      <c r="AQ1505" s="49"/>
      <c r="AR1505" s="49"/>
      <c r="AS1505" s="49"/>
      <c r="AT1505" s="49"/>
      <c r="AU1505" s="49"/>
      <c r="AV1505" s="49"/>
      <c r="AW1505" s="49"/>
      <c r="AX1505" s="49"/>
      <c r="AY1505" s="49"/>
      <c r="AZ1505" s="49"/>
      <c r="BA1505" s="49"/>
      <c r="BB1505" s="49"/>
      <c r="BC1505" s="49"/>
      <c r="BD1505" s="49"/>
      <c r="BE1505" s="49"/>
      <c r="BF1505" s="49"/>
      <c r="BG1505" s="49"/>
      <c r="BH1505" s="49"/>
      <c r="BI1505" s="49"/>
      <c r="BJ1505" s="49"/>
      <c r="BK1505" s="49"/>
      <c r="BL1505" s="49"/>
      <c r="BM1505" s="49"/>
      <c r="BN1505" s="49"/>
      <c r="BO1505" s="49"/>
    </row>
    <row r="1506" spans="20:67" x14ac:dyDescent="0.3">
      <c r="T1506" s="49"/>
      <c r="V1506" s="49"/>
      <c r="W1506" s="49"/>
      <c r="X1506" s="49"/>
      <c r="Y1506" s="49"/>
      <c r="AA1506" s="49"/>
      <c r="AB1506" s="49"/>
      <c r="AD1506" s="49"/>
      <c r="AE1506" s="49"/>
      <c r="AF1506" s="49"/>
      <c r="AH1506" s="49"/>
      <c r="AI1506" s="49"/>
      <c r="AK1506" s="49"/>
      <c r="AL1506" s="49"/>
      <c r="AM1506" s="49"/>
      <c r="AN1506" s="49"/>
      <c r="AO1506" s="49"/>
      <c r="AP1506" s="49"/>
      <c r="AQ1506" s="49"/>
      <c r="AR1506" s="49"/>
      <c r="AS1506" s="49"/>
      <c r="AT1506" s="49"/>
      <c r="AU1506" s="49"/>
      <c r="AV1506" s="49"/>
      <c r="AW1506" s="49"/>
      <c r="AX1506" s="49"/>
      <c r="AY1506" s="49"/>
      <c r="AZ1506" s="49"/>
      <c r="BA1506" s="49"/>
      <c r="BB1506" s="49"/>
      <c r="BC1506" s="49"/>
      <c r="BD1506" s="49"/>
      <c r="BE1506" s="49"/>
      <c r="BF1506" s="49"/>
      <c r="BG1506" s="49"/>
      <c r="BH1506" s="49"/>
      <c r="BI1506" s="49"/>
      <c r="BJ1506" s="49"/>
      <c r="BK1506" s="49"/>
      <c r="BL1506" s="49"/>
      <c r="BM1506" s="49"/>
      <c r="BN1506" s="49"/>
      <c r="BO1506" s="49"/>
    </row>
    <row r="1507" spans="20:67" x14ac:dyDescent="0.3">
      <c r="T1507" s="49"/>
      <c r="V1507" s="49"/>
      <c r="W1507" s="49"/>
      <c r="X1507" s="49"/>
      <c r="Y1507" s="49"/>
      <c r="AA1507" s="49"/>
      <c r="AB1507" s="49"/>
      <c r="AD1507" s="49"/>
      <c r="AE1507" s="49"/>
      <c r="AF1507" s="49"/>
      <c r="AH1507" s="49"/>
      <c r="AI1507" s="49"/>
      <c r="AK1507" s="49"/>
      <c r="AL1507" s="49"/>
      <c r="AM1507" s="49"/>
      <c r="AN1507" s="49"/>
      <c r="AO1507" s="49"/>
      <c r="AP1507" s="49"/>
      <c r="AQ1507" s="49"/>
      <c r="AR1507" s="49"/>
      <c r="AS1507" s="49"/>
      <c r="AT1507" s="49"/>
      <c r="AU1507" s="49"/>
      <c r="AV1507" s="49"/>
      <c r="AW1507" s="49"/>
      <c r="AX1507" s="49"/>
      <c r="AY1507" s="49"/>
      <c r="AZ1507" s="49"/>
      <c r="BA1507" s="49"/>
      <c r="BB1507" s="49"/>
      <c r="BC1507" s="49"/>
      <c r="BD1507" s="49"/>
      <c r="BE1507" s="49"/>
      <c r="BF1507" s="49"/>
      <c r="BG1507" s="49"/>
      <c r="BH1507" s="49"/>
      <c r="BI1507" s="49"/>
      <c r="BJ1507" s="49"/>
      <c r="BK1507" s="49"/>
      <c r="BL1507" s="49"/>
      <c r="BM1507" s="49"/>
      <c r="BN1507" s="49"/>
      <c r="BO1507" s="49"/>
    </row>
    <row r="1508" spans="20:67" x14ac:dyDescent="0.3">
      <c r="T1508" s="49"/>
      <c r="V1508" s="49"/>
      <c r="W1508" s="49"/>
      <c r="X1508" s="49"/>
      <c r="Y1508" s="49"/>
      <c r="AA1508" s="49"/>
      <c r="AB1508" s="49"/>
      <c r="AD1508" s="49"/>
      <c r="AE1508" s="49"/>
      <c r="AF1508" s="49"/>
      <c r="AH1508" s="49"/>
      <c r="AI1508" s="49"/>
      <c r="AK1508" s="49"/>
      <c r="AL1508" s="49"/>
      <c r="AM1508" s="49"/>
      <c r="AN1508" s="49"/>
      <c r="AO1508" s="49"/>
      <c r="AP1508" s="49"/>
      <c r="AQ1508" s="49"/>
      <c r="AR1508" s="49"/>
      <c r="AS1508" s="49"/>
      <c r="AT1508" s="49"/>
      <c r="AU1508" s="49"/>
      <c r="AV1508" s="49"/>
      <c r="AW1508" s="49"/>
      <c r="AX1508" s="49"/>
      <c r="AY1508" s="49"/>
      <c r="AZ1508" s="49"/>
      <c r="BA1508" s="49"/>
      <c r="BB1508" s="49"/>
      <c r="BC1508" s="49"/>
      <c r="BD1508" s="49"/>
      <c r="BE1508" s="49"/>
      <c r="BF1508" s="49"/>
      <c r="BG1508" s="49"/>
      <c r="BH1508" s="49"/>
      <c r="BI1508" s="49"/>
      <c r="BJ1508" s="49"/>
      <c r="BK1508" s="49"/>
      <c r="BL1508" s="49"/>
      <c r="BM1508" s="49"/>
      <c r="BN1508" s="49"/>
      <c r="BO1508" s="49"/>
    </row>
    <row r="1509" spans="20:67" x14ac:dyDescent="0.3">
      <c r="T1509" s="49"/>
      <c r="V1509" s="49"/>
      <c r="W1509" s="49"/>
      <c r="X1509" s="49"/>
      <c r="Y1509" s="49"/>
      <c r="AA1509" s="49"/>
      <c r="AB1509" s="49"/>
      <c r="AD1509" s="49"/>
      <c r="AE1509" s="49"/>
      <c r="AF1509" s="49"/>
      <c r="AH1509" s="49"/>
      <c r="AI1509" s="49"/>
      <c r="AK1509" s="49"/>
      <c r="AL1509" s="49"/>
      <c r="AM1509" s="49"/>
      <c r="AN1509" s="49"/>
      <c r="AO1509" s="49"/>
      <c r="AP1509" s="49"/>
      <c r="AQ1509" s="49"/>
      <c r="AR1509" s="49"/>
      <c r="AS1509" s="49"/>
      <c r="AT1509" s="49"/>
      <c r="AU1509" s="49"/>
      <c r="AV1509" s="49"/>
      <c r="AW1509" s="49"/>
      <c r="AX1509" s="49"/>
      <c r="AY1509" s="49"/>
      <c r="AZ1509" s="49"/>
      <c r="BA1509" s="49"/>
      <c r="BB1509" s="49"/>
      <c r="BC1509" s="49"/>
      <c r="BD1509" s="49"/>
      <c r="BE1509" s="49"/>
      <c r="BF1509" s="49"/>
      <c r="BG1509" s="49"/>
      <c r="BH1509" s="49"/>
      <c r="BI1509" s="49"/>
      <c r="BJ1509" s="49"/>
      <c r="BK1509" s="49"/>
      <c r="BL1509" s="49"/>
      <c r="BM1509" s="49"/>
      <c r="BN1509" s="49"/>
      <c r="BO1509" s="49"/>
    </row>
    <row r="1510" spans="20:67" x14ac:dyDescent="0.3">
      <c r="T1510" s="49"/>
      <c r="V1510" s="49"/>
      <c r="W1510" s="49"/>
      <c r="X1510" s="49"/>
      <c r="Y1510" s="49"/>
      <c r="AA1510" s="49"/>
      <c r="AB1510" s="49"/>
      <c r="AD1510" s="49"/>
      <c r="AE1510" s="49"/>
      <c r="AF1510" s="49"/>
      <c r="AH1510" s="49"/>
      <c r="AI1510" s="49"/>
      <c r="AK1510" s="49"/>
      <c r="AL1510" s="49"/>
      <c r="AM1510" s="49"/>
      <c r="AN1510" s="49"/>
      <c r="AO1510" s="49"/>
      <c r="AP1510" s="49"/>
      <c r="AQ1510" s="49"/>
      <c r="AR1510" s="49"/>
      <c r="AS1510" s="49"/>
      <c r="AT1510" s="49"/>
      <c r="AU1510" s="49"/>
      <c r="AV1510" s="49"/>
      <c r="AW1510" s="49"/>
      <c r="AX1510" s="49"/>
      <c r="AY1510" s="49"/>
      <c r="AZ1510" s="49"/>
      <c r="BA1510" s="49"/>
      <c r="BB1510" s="49"/>
      <c r="BC1510" s="49"/>
      <c r="BD1510" s="49"/>
      <c r="BE1510" s="49"/>
      <c r="BF1510" s="49"/>
      <c r="BG1510" s="49"/>
      <c r="BH1510" s="49"/>
      <c r="BI1510" s="49"/>
      <c r="BJ1510" s="49"/>
      <c r="BK1510" s="49"/>
      <c r="BL1510" s="49"/>
      <c r="BM1510" s="49"/>
      <c r="BN1510" s="49"/>
      <c r="BO1510" s="49"/>
    </row>
    <row r="1511" spans="20:67" x14ac:dyDescent="0.3">
      <c r="T1511" s="49"/>
      <c r="V1511" s="49"/>
      <c r="W1511" s="49"/>
      <c r="X1511" s="49"/>
      <c r="Y1511" s="49"/>
      <c r="AA1511" s="49"/>
      <c r="AB1511" s="49"/>
      <c r="AD1511" s="49"/>
      <c r="AE1511" s="49"/>
      <c r="AF1511" s="49"/>
      <c r="AH1511" s="49"/>
      <c r="AI1511" s="49"/>
      <c r="AK1511" s="49"/>
      <c r="AL1511" s="49"/>
      <c r="AM1511" s="49"/>
      <c r="AN1511" s="49"/>
      <c r="AO1511" s="49"/>
      <c r="AP1511" s="49"/>
      <c r="AQ1511" s="49"/>
      <c r="AR1511" s="49"/>
      <c r="AS1511" s="49"/>
      <c r="AT1511" s="49"/>
      <c r="AU1511" s="49"/>
      <c r="AV1511" s="49"/>
      <c r="AW1511" s="49"/>
      <c r="AX1511" s="49"/>
      <c r="AY1511" s="49"/>
      <c r="AZ1511" s="49"/>
      <c r="BA1511" s="49"/>
      <c r="BB1511" s="49"/>
      <c r="BC1511" s="49"/>
      <c r="BD1511" s="49"/>
      <c r="BE1511" s="49"/>
      <c r="BF1511" s="49"/>
      <c r="BG1511" s="49"/>
      <c r="BH1511" s="49"/>
      <c r="BI1511" s="49"/>
      <c r="BJ1511" s="49"/>
      <c r="BK1511" s="49"/>
      <c r="BL1511" s="49"/>
      <c r="BM1511" s="49"/>
      <c r="BN1511" s="49"/>
      <c r="BO1511" s="49"/>
    </row>
    <row r="1512" spans="20:67" x14ac:dyDescent="0.3">
      <c r="T1512" s="49"/>
      <c r="V1512" s="49"/>
      <c r="W1512" s="49"/>
      <c r="X1512" s="49"/>
      <c r="Y1512" s="49"/>
      <c r="AA1512" s="49"/>
      <c r="AB1512" s="49"/>
      <c r="AD1512" s="49"/>
      <c r="AE1512" s="49"/>
      <c r="AF1512" s="49"/>
      <c r="AH1512" s="49"/>
      <c r="AI1512" s="49"/>
      <c r="AK1512" s="49"/>
      <c r="AL1512" s="49"/>
      <c r="AM1512" s="49"/>
      <c r="AN1512" s="49"/>
      <c r="AO1512" s="49"/>
      <c r="AP1512" s="49"/>
      <c r="AQ1512" s="49"/>
      <c r="AR1512" s="49"/>
      <c r="AS1512" s="49"/>
      <c r="AT1512" s="49"/>
      <c r="AU1512" s="49"/>
      <c r="AV1512" s="49"/>
      <c r="AW1512" s="49"/>
      <c r="AX1512" s="49"/>
      <c r="AY1512" s="49"/>
      <c r="AZ1512" s="49"/>
      <c r="BA1512" s="49"/>
      <c r="BB1512" s="49"/>
      <c r="BC1512" s="49"/>
      <c r="BD1512" s="49"/>
      <c r="BE1512" s="49"/>
      <c r="BF1512" s="49"/>
      <c r="BG1512" s="49"/>
      <c r="BH1512" s="49"/>
      <c r="BI1512" s="49"/>
      <c r="BJ1512" s="49"/>
      <c r="BK1512" s="49"/>
      <c r="BL1512" s="49"/>
      <c r="BM1512" s="49"/>
      <c r="BN1512" s="49"/>
      <c r="BO1512" s="49"/>
    </row>
    <row r="1513" spans="20:67" x14ac:dyDescent="0.3">
      <c r="T1513" s="49"/>
      <c r="V1513" s="49"/>
      <c r="W1513" s="49"/>
      <c r="X1513" s="49"/>
      <c r="Y1513" s="49"/>
      <c r="AA1513" s="49"/>
      <c r="AB1513" s="49"/>
      <c r="AD1513" s="49"/>
      <c r="AE1513" s="49"/>
      <c r="AF1513" s="49"/>
      <c r="AH1513" s="49"/>
      <c r="AI1513" s="49"/>
      <c r="AK1513" s="49"/>
      <c r="AL1513" s="49"/>
      <c r="AM1513" s="49"/>
      <c r="AN1513" s="49"/>
      <c r="AO1513" s="49"/>
      <c r="AP1513" s="49"/>
      <c r="AQ1513" s="49"/>
      <c r="AR1513" s="49"/>
      <c r="AS1513" s="49"/>
      <c r="AT1513" s="49"/>
      <c r="AU1513" s="49"/>
      <c r="AV1513" s="49"/>
      <c r="AW1513" s="49"/>
      <c r="AX1513" s="49"/>
      <c r="AY1513" s="49"/>
      <c r="AZ1513" s="49"/>
      <c r="BA1513" s="49"/>
      <c r="BB1513" s="49"/>
      <c r="BC1513" s="49"/>
      <c r="BD1513" s="49"/>
      <c r="BE1513" s="49"/>
      <c r="BF1513" s="49"/>
      <c r="BG1513" s="49"/>
      <c r="BH1513" s="49"/>
      <c r="BI1513" s="49"/>
      <c r="BJ1513" s="49"/>
      <c r="BK1513" s="49"/>
      <c r="BL1513" s="49"/>
      <c r="BM1513" s="49"/>
      <c r="BN1513" s="49"/>
      <c r="BO1513" s="49"/>
    </row>
    <row r="1514" spans="20:67" x14ac:dyDescent="0.3">
      <c r="T1514" s="49"/>
      <c r="V1514" s="49"/>
      <c r="W1514" s="49"/>
      <c r="X1514" s="49"/>
      <c r="Y1514" s="49"/>
      <c r="AA1514" s="49"/>
      <c r="AB1514" s="49"/>
      <c r="AD1514" s="49"/>
      <c r="AE1514" s="49"/>
      <c r="AF1514" s="49"/>
      <c r="AH1514" s="49"/>
      <c r="AI1514" s="49"/>
      <c r="AK1514" s="49"/>
      <c r="AL1514" s="49"/>
      <c r="AM1514" s="49"/>
      <c r="AN1514" s="49"/>
      <c r="AO1514" s="49"/>
      <c r="AP1514" s="49"/>
      <c r="AQ1514" s="49"/>
      <c r="AR1514" s="49"/>
      <c r="AS1514" s="49"/>
      <c r="AT1514" s="49"/>
      <c r="AU1514" s="49"/>
      <c r="AV1514" s="49"/>
      <c r="AW1514" s="49"/>
      <c r="AX1514" s="49"/>
      <c r="AY1514" s="49"/>
      <c r="AZ1514" s="49"/>
      <c r="BA1514" s="49"/>
      <c r="BB1514" s="49"/>
      <c r="BC1514" s="49"/>
      <c r="BD1514" s="49"/>
      <c r="BE1514" s="49"/>
      <c r="BF1514" s="49"/>
      <c r="BG1514" s="49"/>
      <c r="BH1514" s="49"/>
      <c r="BI1514" s="49"/>
      <c r="BJ1514" s="49"/>
      <c r="BK1514" s="49"/>
      <c r="BL1514" s="49"/>
      <c r="BM1514" s="49"/>
      <c r="BN1514" s="49"/>
      <c r="BO1514" s="49"/>
    </row>
    <row r="1515" spans="20:67" x14ac:dyDescent="0.3">
      <c r="T1515" s="49"/>
      <c r="V1515" s="49"/>
      <c r="W1515" s="49"/>
      <c r="X1515" s="49"/>
      <c r="Y1515" s="49"/>
      <c r="AA1515" s="49"/>
      <c r="AB1515" s="49"/>
      <c r="AD1515" s="49"/>
      <c r="AE1515" s="49"/>
      <c r="AF1515" s="49"/>
      <c r="AH1515" s="49"/>
      <c r="AI1515" s="49"/>
      <c r="AK1515" s="49"/>
      <c r="AL1515" s="49"/>
      <c r="AM1515" s="49"/>
      <c r="AN1515" s="49"/>
      <c r="AO1515" s="49"/>
      <c r="AP1515" s="49"/>
      <c r="AQ1515" s="49"/>
      <c r="AR1515" s="49"/>
      <c r="AS1515" s="49"/>
      <c r="AT1515" s="49"/>
      <c r="AU1515" s="49"/>
      <c r="AV1515" s="49"/>
      <c r="AW1515" s="49"/>
      <c r="AX1515" s="49"/>
      <c r="AY1515" s="49"/>
      <c r="AZ1515" s="49"/>
      <c r="BA1515" s="49"/>
      <c r="BB1515" s="49"/>
      <c r="BC1515" s="49"/>
      <c r="BD1515" s="49"/>
      <c r="BE1515" s="49"/>
      <c r="BF1515" s="49"/>
      <c r="BG1515" s="49"/>
      <c r="BH1515" s="49"/>
      <c r="BI1515" s="49"/>
      <c r="BJ1515" s="49"/>
      <c r="BK1515" s="49"/>
      <c r="BL1515" s="49"/>
      <c r="BM1515" s="49"/>
      <c r="BN1515" s="49"/>
      <c r="BO1515" s="49"/>
    </row>
    <row r="1516" spans="20:67" x14ac:dyDescent="0.3">
      <c r="T1516" s="49"/>
      <c r="V1516" s="49"/>
      <c r="W1516" s="49"/>
      <c r="X1516" s="49"/>
      <c r="Y1516" s="49"/>
      <c r="AA1516" s="49"/>
      <c r="AB1516" s="49"/>
      <c r="AD1516" s="49"/>
      <c r="AE1516" s="49"/>
      <c r="AF1516" s="49"/>
      <c r="AH1516" s="49"/>
      <c r="AI1516" s="49"/>
      <c r="AK1516" s="49"/>
      <c r="AL1516" s="49"/>
      <c r="AM1516" s="49"/>
      <c r="AN1516" s="49"/>
      <c r="AO1516" s="49"/>
      <c r="AP1516" s="49"/>
      <c r="AQ1516" s="49"/>
      <c r="AR1516" s="49"/>
      <c r="AS1516" s="49"/>
      <c r="AT1516" s="49"/>
      <c r="AU1516" s="49"/>
      <c r="AV1516" s="49"/>
      <c r="AW1516" s="49"/>
      <c r="AX1516" s="49"/>
      <c r="AY1516" s="49"/>
      <c r="AZ1516" s="49"/>
      <c r="BA1516" s="49"/>
      <c r="BB1516" s="49"/>
      <c r="BC1516" s="49"/>
      <c r="BD1516" s="49"/>
      <c r="BE1516" s="49"/>
      <c r="BF1516" s="49"/>
      <c r="BG1516" s="49"/>
      <c r="BH1516" s="49"/>
      <c r="BI1516" s="49"/>
      <c r="BJ1516" s="49"/>
      <c r="BK1516" s="49"/>
      <c r="BL1516" s="49"/>
      <c r="BM1516" s="49"/>
      <c r="BN1516" s="49"/>
      <c r="BO1516" s="49"/>
    </row>
    <row r="1517" spans="20:67" x14ac:dyDescent="0.3">
      <c r="T1517" s="49"/>
      <c r="V1517" s="49"/>
      <c r="W1517" s="49"/>
      <c r="X1517" s="49"/>
      <c r="Y1517" s="49"/>
      <c r="AA1517" s="49"/>
      <c r="AB1517" s="49"/>
      <c r="AD1517" s="49"/>
      <c r="AE1517" s="49"/>
      <c r="AF1517" s="49"/>
      <c r="AH1517" s="49"/>
      <c r="AI1517" s="49"/>
      <c r="AK1517" s="49"/>
      <c r="AL1517" s="49"/>
      <c r="AM1517" s="49"/>
      <c r="AN1517" s="49"/>
      <c r="AO1517" s="49"/>
      <c r="AP1517" s="49"/>
      <c r="AQ1517" s="49"/>
      <c r="AR1517" s="49"/>
      <c r="AS1517" s="49"/>
      <c r="AT1517" s="49"/>
      <c r="AU1517" s="49"/>
      <c r="AV1517" s="49"/>
      <c r="AW1517" s="49"/>
      <c r="AX1517" s="49"/>
      <c r="AY1517" s="49"/>
      <c r="AZ1517" s="49"/>
      <c r="BA1517" s="49"/>
      <c r="BB1517" s="49"/>
      <c r="BC1517" s="49"/>
      <c r="BD1517" s="49"/>
      <c r="BE1517" s="49"/>
      <c r="BF1517" s="49"/>
      <c r="BG1517" s="49"/>
      <c r="BH1517" s="49"/>
      <c r="BI1517" s="49"/>
      <c r="BJ1517" s="49"/>
      <c r="BK1517" s="49"/>
      <c r="BL1517" s="49"/>
      <c r="BM1517" s="49"/>
      <c r="BN1517" s="49"/>
      <c r="BO1517" s="49"/>
    </row>
    <row r="1518" spans="20:67" x14ac:dyDescent="0.3">
      <c r="T1518" s="49"/>
      <c r="V1518" s="49"/>
      <c r="W1518" s="49"/>
      <c r="X1518" s="49"/>
      <c r="Y1518" s="49"/>
      <c r="AA1518" s="49"/>
      <c r="AB1518" s="49"/>
      <c r="AD1518" s="49"/>
      <c r="AE1518" s="49"/>
      <c r="AF1518" s="49"/>
      <c r="AH1518" s="49"/>
      <c r="AI1518" s="49"/>
      <c r="AK1518" s="49"/>
      <c r="AL1518" s="49"/>
      <c r="AM1518" s="49"/>
      <c r="AN1518" s="49"/>
      <c r="AO1518" s="49"/>
      <c r="AP1518" s="49"/>
      <c r="AQ1518" s="49"/>
      <c r="AR1518" s="49"/>
      <c r="AS1518" s="49"/>
      <c r="AT1518" s="49"/>
      <c r="AU1518" s="49"/>
      <c r="AV1518" s="49"/>
      <c r="AW1518" s="49"/>
      <c r="AX1518" s="49"/>
      <c r="AY1518" s="49"/>
      <c r="AZ1518" s="49"/>
      <c r="BA1518" s="49"/>
      <c r="BB1518" s="49"/>
      <c r="BC1518" s="49"/>
      <c r="BD1518" s="49"/>
      <c r="BE1518" s="49"/>
      <c r="BF1518" s="49"/>
      <c r="BG1518" s="49"/>
      <c r="BH1518" s="49"/>
      <c r="BI1518" s="49"/>
      <c r="BJ1518" s="49"/>
      <c r="BK1518" s="49"/>
      <c r="BL1518" s="49"/>
      <c r="BM1518" s="49"/>
      <c r="BN1518" s="49"/>
      <c r="BO1518" s="49"/>
    </row>
    <row r="1519" spans="20:67" x14ac:dyDescent="0.3">
      <c r="T1519" s="49"/>
      <c r="V1519" s="49"/>
      <c r="W1519" s="49"/>
      <c r="X1519" s="49"/>
      <c r="Y1519" s="49"/>
      <c r="AA1519" s="49"/>
      <c r="AB1519" s="49"/>
      <c r="AD1519" s="49"/>
      <c r="AE1519" s="49"/>
      <c r="AF1519" s="49"/>
      <c r="AH1519" s="49"/>
      <c r="AI1519" s="49"/>
      <c r="AK1519" s="49"/>
      <c r="AL1519" s="49"/>
      <c r="AM1519" s="49"/>
      <c r="AN1519" s="49"/>
      <c r="AO1519" s="49"/>
      <c r="AP1519" s="49"/>
      <c r="AQ1519" s="49"/>
      <c r="AR1519" s="49"/>
      <c r="AS1519" s="49"/>
      <c r="AT1519" s="49"/>
      <c r="AU1519" s="49"/>
      <c r="AV1519" s="49"/>
      <c r="AW1519" s="49"/>
      <c r="AX1519" s="49"/>
      <c r="AY1519" s="49"/>
      <c r="AZ1519" s="49"/>
      <c r="BA1519" s="49"/>
      <c r="BB1519" s="49"/>
      <c r="BC1519" s="49"/>
      <c r="BD1519" s="49"/>
      <c r="BE1519" s="49"/>
      <c r="BF1519" s="49"/>
      <c r="BG1519" s="49"/>
      <c r="BH1519" s="49"/>
      <c r="BI1519" s="49"/>
      <c r="BJ1519" s="49"/>
      <c r="BK1519" s="49"/>
      <c r="BL1519" s="49"/>
      <c r="BM1519" s="49"/>
      <c r="BN1519" s="49"/>
      <c r="BO1519" s="49"/>
    </row>
    <row r="1520" spans="20:67" x14ac:dyDescent="0.3">
      <c r="T1520" s="49"/>
      <c r="V1520" s="49"/>
      <c r="W1520" s="49"/>
      <c r="X1520" s="49"/>
      <c r="Y1520" s="49"/>
      <c r="AA1520" s="49"/>
      <c r="AB1520" s="49"/>
      <c r="AD1520" s="49"/>
      <c r="AE1520" s="49"/>
      <c r="AF1520" s="49"/>
      <c r="AH1520" s="49"/>
      <c r="AI1520" s="49"/>
      <c r="AK1520" s="49"/>
      <c r="AL1520" s="49"/>
      <c r="AM1520" s="49"/>
      <c r="AN1520" s="49"/>
      <c r="AO1520" s="49"/>
      <c r="AP1520" s="49"/>
      <c r="AQ1520" s="49"/>
      <c r="AR1520" s="49"/>
      <c r="AS1520" s="49"/>
      <c r="AT1520" s="49"/>
      <c r="AU1520" s="49"/>
      <c r="AV1520" s="49"/>
      <c r="AW1520" s="49"/>
      <c r="AX1520" s="49"/>
      <c r="AY1520" s="49"/>
      <c r="AZ1520" s="49"/>
      <c r="BA1520" s="49"/>
      <c r="BB1520" s="49"/>
      <c r="BC1520" s="49"/>
      <c r="BD1520" s="49"/>
      <c r="BE1520" s="49"/>
      <c r="BF1520" s="49"/>
      <c r="BG1520" s="49"/>
      <c r="BH1520" s="49"/>
      <c r="BI1520" s="49"/>
      <c r="BJ1520" s="49"/>
      <c r="BK1520" s="49"/>
      <c r="BL1520" s="49"/>
      <c r="BM1520" s="49"/>
      <c r="BN1520" s="49"/>
      <c r="BO1520" s="49"/>
    </row>
    <row r="1521" spans="20:67" x14ac:dyDescent="0.3">
      <c r="T1521" s="49"/>
      <c r="V1521" s="49"/>
      <c r="W1521" s="49"/>
      <c r="X1521" s="49"/>
      <c r="Y1521" s="49"/>
      <c r="AA1521" s="49"/>
      <c r="AB1521" s="49"/>
      <c r="AD1521" s="49"/>
      <c r="AE1521" s="49"/>
      <c r="AF1521" s="49"/>
      <c r="AH1521" s="49"/>
      <c r="AI1521" s="49"/>
      <c r="AK1521" s="49"/>
      <c r="AL1521" s="49"/>
      <c r="AM1521" s="49"/>
      <c r="AN1521" s="49"/>
      <c r="AO1521" s="49"/>
      <c r="AP1521" s="49"/>
      <c r="AQ1521" s="49"/>
      <c r="AR1521" s="49"/>
      <c r="AS1521" s="49"/>
      <c r="AT1521" s="49"/>
      <c r="AU1521" s="49"/>
      <c r="AV1521" s="49"/>
      <c r="AW1521" s="49"/>
      <c r="AX1521" s="49"/>
      <c r="AY1521" s="49"/>
      <c r="AZ1521" s="49"/>
      <c r="BA1521" s="49"/>
      <c r="BB1521" s="49"/>
      <c r="BC1521" s="49"/>
      <c r="BD1521" s="49"/>
      <c r="BE1521" s="49"/>
      <c r="BF1521" s="49"/>
      <c r="BG1521" s="49"/>
      <c r="BH1521" s="49"/>
      <c r="BI1521" s="49"/>
      <c r="BJ1521" s="49"/>
      <c r="BK1521" s="49"/>
      <c r="BL1521" s="49"/>
      <c r="BM1521" s="49"/>
      <c r="BN1521" s="49"/>
      <c r="BO1521" s="49"/>
    </row>
    <row r="1522" spans="20:67" x14ac:dyDescent="0.3">
      <c r="T1522" s="49"/>
      <c r="V1522" s="49"/>
      <c r="W1522" s="49"/>
      <c r="X1522" s="49"/>
      <c r="Y1522" s="49"/>
      <c r="AA1522" s="49"/>
      <c r="AB1522" s="49"/>
      <c r="AD1522" s="49"/>
      <c r="AE1522" s="49"/>
      <c r="AF1522" s="49"/>
      <c r="AH1522" s="49"/>
      <c r="AI1522" s="49"/>
      <c r="AK1522" s="49"/>
      <c r="AL1522" s="49"/>
      <c r="AM1522" s="49"/>
      <c r="AN1522" s="49"/>
      <c r="AO1522" s="49"/>
      <c r="AP1522" s="49"/>
      <c r="AQ1522" s="49"/>
      <c r="AR1522" s="49"/>
      <c r="AS1522" s="49"/>
      <c r="AT1522" s="49"/>
      <c r="AU1522" s="49"/>
      <c r="AV1522" s="49"/>
      <c r="AW1522" s="49"/>
      <c r="AX1522" s="49"/>
      <c r="AY1522" s="49"/>
      <c r="AZ1522" s="49"/>
      <c r="BA1522" s="49"/>
      <c r="BB1522" s="49"/>
      <c r="BC1522" s="49"/>
      <c r="BD1522" s="49"/>
      <c r="BE1522" s="49"/>
      <c r="BF1522" s="49"/>
      <c r="BG1522" s="49"/>
      <c r="BH1522" s="49"/>
      <c r="BI1522" s="49"/>
      <c r="BJ1522" s="49"/>
      <c r="BK1522" s="49"/>
      <c r="BL1522" s="49"/>
      <c r="BM1522" s="49"/>
      <c r="BN1522" s="49"/>
      <c r="BO1522" s="49"/>
    </row>
    <row r="1523" spans="20:67" x14ac:dyDescent="0.3">
      <c r="T1523" s="49"/>
      <c r="V1523" s="49"/>
      <c r="W1523" s="49"/>
      <c r="X1523" s="49"/>
      <c r="Y1523" s="49"/>
      <c r="AA1523" s="49"/>
      <c r="AB1523" s="49"/>
      <c r="AD1523" s="49"/>
      <c r="AE1523" s="49"/>
      <c r="AF1523" s="49"/>
      <c r="AH1523" s="49"/>
      <c r="AI1523" s="49"/>
      <c r="AK1523" s="49"/>
      <c r="AL1523" s="49"/>
      <c r="AM1523" s="49"/>
      <c r="AN1523" s="49"/>
      <c r="AO1523" s="49"/>
      <c r="AP1523" s="49"/>
      <c r="AQ1523" s="49"/>
      <c r="AR1523" s="49"/>
      <c r="AS1523" s="49"/>
      <c r="AT1523" s="49"/>
      <c r="AU1523" s="49"/>
      <c r="AV1523" s="49"/>
      <c r="AW1523" s="49"/>
      <c r="AX1523" s="49"/>
      <c r="AY1523" s="49"/>
      <c r="AZ1523" s="49"/>
      <c r="BA1523" s="49"/>
      <c r="BB1523" s="49"/>
      <c r="BC1523" s="49"/>
      <c r="BD1523" s="49"/>
      <c r="BE1523" s="49"/>
      <c r="BF1523" s="49"/>
      <c r="BG1523" s="49"/>
      <c r="BH1523" s="49"/>
      <c r="BI1523" s="49"/>
      <c r="BJ1523" s="49"/>
      <c r="BK1523" s="49"/>
      <c r="BL1523" s="49"/>
      <c r="BM1523" s="49"/>
      <c r="BN1523" s="49"/>
      <c r="BO1523" s="49"/>
    </row>
    <row r="1524" spans="20:67" x14ac:dyDescent="0.3">
      <c r="T1524" s="49"/>
      <c r="V1524" s="49"/>
      <c r="W1524" s="49"/>
      <c r="X1524" s="49"/>
      <c r="Y1524" s="49"/>
      <c r="AA1524" s="49"/>
      <c r="AB1524" s="49"/>
      <c r="AD1524" s="49"/>
      <c r="AE1524" s="49"/>
      <c r="AF1524" s="49"/>
      <c r="AH1524" s="49"/>
      <c r="AI1524" s="49"/>
      <c r="AK1524" s="49"/>
      <c r="AL1524" s="49"/>
      <c r="AM1524" s="49"/>
      <c r="AN1524" s="49"/>
      <c r="AO1524" s="49"/>
      <c r="AP1524" s="49"/>
      <c r="AQ1524" s="49"/>
      <c r="AR1524" s="49"/>
      <c r="AS1524" s="49"/>
      <c r="AT1524" s="49"/>
      <c r="AU1524" s="49"/>
      <c r="AV1524" s="49"/>
      <c r="AW1524" s="49"/>
      <c r="AX1524" s="49"/>
      <c r="AY1524" s="49"/>
      <c r="AZ1524" s="49"/>
      <c r="BA1524" s="49"/>
      <c r="BB1524" s="49"/>
      <c r="BC1524" s="49"/>
      <c r="BD1524" s="49"/>
      <c r="BE1524" s="49"/>
      <c r="BF1524" s="49"/>
      <c r="BG1524" s="49"/>
      <c r="BH1524" s="49"/>
      <c r="BI1524" s="49"/>
      <c r="BJ1524" s="49"/>
      <c r="BK1524" s="49"/>
      <c r="BL1524" s="49"/>
      <c r="BM1524" s="49"/>
      <c r="BN1524" s="49"/>
      <c r="BO1524" s="49"/>
    </row>
    <row r="1525" spans="20:67" x14ac:dyDescent="0.3">
      <c r="T1525" s="49"/>
      <c r="V1525" s="49"/>
      <c r="W1525" s="49"/>
      <c r="X1525" s="49"/>
      <c r="Y1525" s="49"/>
      <c r="AA1525" s="49"/>
      <c r="AB1525" s="49"/>
      <c r="AD1525" s="49"/>
      <c r="AE1525" s="49"/>
      <c r="AF1525" s="49"/>
      <c r="AH1525" s="49"/>
      <c r="AI1525" s="49"/>
      <c r="AK1525" s="49"/>
      <c r="AL1525" s="49"/>
      <c r="AM1525" s="49"/>
      <c r="AN1525" s="49"/>
      <c r="AO1525" s="49"/>
      <c r="AP1525" s="49"/>
      <c r="AQ1525" s="49"/>
      <c r="AR1525" s="49"/>
      <c r="AS1525" s="49"/>
      <c r="AT1525" s="49"/>
      <c r="AU1525" s="49"/>
      <c r="AV1525" s="49"/>
      <c r="AW1525" s="49"/>
      <c r="AX1525" s="49"/>
      <c r="AY1525" s="49"/>
      <c r="AZ1525" s="49"/>
      <c r="BA1525" s="49"/>
      <c r="BB1525" s="49"/>
      <c r="BC1525" s="49"/>
      <c r="BD1525" s="49"/>
      <c r="BE1525" s="49"/>
      <c r="BF1525" s="49"/>
      <c r="BG1525" s="49"/>
      <c r="BH1525" s="49"/>
      <c r="BI1525" s="49"/>
      <c r="BJ1525" s="49"/>
      <c r="BK1525" s="49"/>
      <c r="BL1525" s="49"/>
      <c r="BM1525" s="49"/>
      <c r="BN1525" s="49"/>
      <c r="BO1525" s="49"/>
    </row>
    <row r="1526" spans="20:67" x14ac:dyDescent="0.3">
      <c r="T1526" s="49"/>
      <c r="V1526" s="49"/>
      <c r="W1526" s="49"/>
      <c r="X1526" s="49"/>
      <c r="Y1526" s="49"/>
      <c r="AA1526" s="49"/>
      <c r="AB1526" s="49"/>
      <c r="AD1526" s="49"/>
      <c r="AE1526" s="49"/>
      <c r="AF1526" s="49"/>
      <c r="AH1526" s="49"/>
      <c r="AI1526" s="49"/>
      <c r="AK1526" s="49"/>
      <c r="AL1526" s="49"/>
      <c r="AM1526" s="49"/>
      <c r="AN1526" s="49"/>
      <c r="AO1526" s="49"/>
      <c r="AP1526" s="49"/>
      <c r="AQ1526" s="49"/>
      <c r="AR1526" s="49"/>
      <c r="AS1526" s="49"/>
      <c r="AT1526" s="49"/>
      <c r="AU1526" s="49"/>
      <c r="AV1526" s="49"/>
      <c r="AW1526" s="49"/>
      <c r="AX1526" s="49"/>
      <c r="AY1526" s="49"/>
      <c r="AZ1526" s="49"/>
      <c r="BA1526" s="49"/>
      <c r="BB1526" s="49"/>
      <c r="BC1526" s="49"/>
      <c r="BD1526" s="49"/>
      <c r="BE1526" s="49"/>
      <c r="BF1526" s="49"/>
      <c r="BG1526" s="49"/>
      <c r="BH1526" s="49"/>
      <c r="BI1526" s="49"/>
      <c r="BJ1526" s="49"/>
      <c r="BK1526" s="49"/>
      <c r="BL1526" s="49"/>
      <c r="BM1526" s="49"/>
      <c r="BN1526" s="49"/>
      <c r="BO1526" s="49"/>
    </row>
    <row r="1527" spans="20:67" x14ac:dyDescent="0.3">
      <c r="T1527" s="49"/>
      <c r="V1527" s="49"/>
      <c r="W1527" s="49"/>
      <c r="X1527" s="49"/>
      <c r="Y1527" s="49"/>
      <c r="AA1527" s="49"/>
      <c r="AB1527" s="49"/>
      <c r="AD1527" s="49"/>
      <c r="AE1527" s="49"/>
      <c r="AF1527" s="49"/>
      <c r="AH1527" s="49"/>
      <c r="AI1527" s="49"/>
      <c r="AK1527" s="49"/>
      <c r="AL1527" s="49"/>
      <c r="AM1527" s="49"/>
      <c r="AN1527" s="49"/>
      <c r="AO1527" s="49"/>
      <c r="AP1527" s="49"/>
      <c r="AQ1527" s="49"/>
      <c r="AR1527" s="49"/>
      <c r="AS1527" s="49"/>
      <c r="AT1527" s="49"/>
      <c r="AU1527" s="49"/>
      <c r="AV1527" s="49"/>
      <c r="AW1527" s="49"/>
      <c r="AX1527" s="49"/>
      <c r="AY1527" s="49"/>
      <c r="AZ1527" s="49"/>
      <c r="BA1527" s="49"/>
      <c r="BB1527" s="49"/>
      <c r="BC1527" s="49"/>
      <c r="BD1527" s="49"/>
      <c r="BE1527" s="49"/>
      <c r="BF1527" s="49"/>
      <c r="BG1527" s="49"/>
      <c r="BH1527" s="49"/>
      <c r="BI1527" s="49"/>
      <c r="BJ1527" s="49"/>
      <c r="BK1527" s="49"/>
      <c r="BL1527" s="49"/>
      <c r="BM1527" s="49"/>
      <c r="BN1527" s="49"/>
      <c r="BO1527" s="49"/>
    </row>
    <row r="1528" spans="20:67" x14ac:dyDescent="0.3">
      <c r="T1528" s="49"/>
      <c r="V1528" s="49"/>
      <c r="W1528" s="49"/>
      <c r="X1528" s="49"/>
      <c r="Y1528" s="49"/>
      <c r="AA1528" s="49"/>
      <c r="AB1528" s="49"/>
      <c r="AD1528" s="49"/>
      <c r="AE1528" s="49"/>
      <c r="AF1528" s="49"/>
      <c r="AH1528" s="49"/>
      <c r="AI1528" s="49"/>
      <c r="AK1528" s="49"/>
      <c r="AL1528" s="49"/>
      <c r="AM1528" s="49"/>
      <c r="AN1528" s="49"/>
      <c r="AO1528" s="49"/>
      <c r="AP1528" s="49"/>
      <c r="AQ1528" s="49"/>
      <c r="AR1528" s="49"/>
      <c r="AS1528" s="49"/>
      <c r="AT1528" s="49"/>
      <c r="AU1528" s="49"/>
      <c r="AV1528" s="49"/>
      <c r="AW1528" s="49"/>
      <c r="AX1528" s="49"/>
      <c r="AY1528" s="49"/>
      <c r="AZ1528" s="49"/>
      <c r="BA1528" s="49"/>
      <c r="BB1528" s="49"/>
      <c r="BC1528" s="49"/>
      <c r="BD1528" s="49"/>
      <c r="BE1528" s="49"/>
      <c r="BF1528" s="49"/>
      <c r="BG1528" s="49"/>
      <c r="BH1528" s="49"/>
      <c r="BI1528" s="49"/>
      <c r="BJ1528" s="49"/>
      <c r="BK1528" s="49"/>
      <c r="BL1528" s="49"/>
      <c r="BM1528" s="49"/>
      <c r="BN1528" s="49"/>
      <c r="BO1528" s="49"/>
    </row>
    <row r="1529" spans="20:67" x14ac:dyDescent="0.3">
      <c r="T1529" s="49"/>
      <c r="V1529" s="49"/>
      <c r="W1529" s="49"/>
      <c r="X1529" s="49"/>
      <c r="Y1529" s="49"/>
      <c r="AA1529" s="49"/>
      <c r="AB1529" s="49"/>
      <c r="AD1529" s="49"/>
      <c r="AE1529" s="49"/>
      <c r="AF1529" s="49"/>
      <c r="AH1529" s="49"/>
      <c r="AI1529" s="49"/>
      <c r="AK1529" s="49"/>
      <c r="AL1529" s="49"/>
      <c r="AM1529" s="49"/>
      <c r="AN1529" s="49"/>
      <c r="AO1529" s="49"/>
      <c r="AP1529" s="49"/>
      <c r="AQ1529" s="49"/>
      <c r="AR1529" s="49"/>
      <c r="AS1529" s="49"/>
      <c r="AT1529" s="49"/>
      <c r="AU1529" s="49"/>
      <c r="AV1529" s="49"/>
      <c r="AW1529" s="49"/>
      <c r="AX1529" s="49"/>
      <c r="AY1529" s="49"/>
      <c r="AZ1529" s="49"/>
      <c r="BA1529" s="49"/>
      <c r="BB1529" s="49"/>
      <c r="BC1529" s="49"/>
      <c r="BD1529" s="49"/>
      <c r="BE1529" s="49"/>
      <c r="BF1529" s="49"/>
      <c r="BG1529" s="49"/>
      <c r="BH1529" s="49"/>
      <c r="BI1529" s="49"/>
      <c r="BJ1529" s="49"/>
      <c r="BK1529" s="49"/>
      <c r="BL1529" s="49"/>
      <c r="BM1529" s="49"/>
      <c r="BN1529" s="49"/>
      <c r="BO1529" s="49"/>
    </row>
    <row r="1530" spans="20:67" x14ac:dyDescent="0.3">
      <c r="T1530" s="49"/>
      <c r="V1530" s="49"/>
      <c r="W1530" s="49"/>
      <c r="X1530" s="49"/>
      <c r="Y1530" s="49"/>
      <c r="AA1530" s="49"/>
      <c r="AB1530" s="49"/>
      <c r="AD1530" s="49"/>
      <c r="AE1530" s="49"/>
      <c r="AF1530" s="49"/>
      <c r="AH1530" s="49"/>
      <c r="AI1530" s="49"/>
      <c r="AK1530" s="49"/>
      <c r="AL1530" s="49"/>
      <c r="AM1530" s="49"/>
      <c r="AN1530" s="49"/>
      <c r="AO1530" s="49"/>
      <c r="AP1530" s="49"/>
      <c r="AQ1530" s="49"/>
      <c r="AR1530" s="49"/>
      <c r="AS1530" s="49"/>
      <c r="AT1530" s="49"/>
      <c r="AU1530" s="49"/>
      <c r="AV1530" s="49"/>
      <c r="AW1530" s="49"/>
      <c r="AX1530" s="49"/>
      <c r="AY1530" s="49"/>
      <c r="AZ1530" s="49"/>
      <c r="BA1530" s="49"/>
      <c r="BB1530" s="49"/>
      <c r="BC1530" s="49"/>
      <c r="BD1530" s="49"/>
      <c r="BE1530" s="49"/>
      <c r="BF1530" s="49"/>
      <c r="BG1530" s="49"/>
      <c r="BH1530" s="49"/>
      <c r="BI1530" s="49"/>
      <c r="BJ1530" s="49"/>
      <c r="BK1530" s="49"/>
      <c r="BL1530" s="49"/>
      <c r="BM1530" s="49"/>
      <c r="BN1530" s="49"/>
      <c r="BO1530" s="49"/>
    </row>
    <row r="1531" spans="20:67" x14ac:dyDescent="0.3">
      <c r="T1531" s="49"/>
      <c r="V1531" s="49"/>
      <c r="W1531" s="49"/>
      <c r="X1531" s="49"/>
      <c r="Y1531" s="49"/>
      <c r="AA1531" s="49"/>
      <c r="AB1531" s="49"/>
      <c r="AD1531" s="49"/>
      <c r="AE1531" s="49"/>
      <c r="AF1531" s="49"/>
      <c r="AH1531" s="49"/>
      <c r="AI1531" s="49"/>
      <c r="AK1531" s="49"/>
      <c r="AL1531" s="49"/>
      <c r="AM1531" s="49"/>
      <c r="AN1531" s="49"/>
      <c r="AO1531" s="49"/>
      <c r="AP1531" s="49"/>
      <c r="AQ1531" s="49"/>
      <c r="AR1531" s="49"/>
      <c r="AS1531" s="49"/>
      <c r="AT1531" s="49"/>
      <c r="AU1531" s="49"/>
      <c r="AV1531" s="49"/>
      <c r="AW1531" s="49"/>
      <c r="AX1531" s="49"/>
      <c r="AY1531" s="49"/>
      <c r="AZ1531" s="49"/>
      <c r="BA1531" s="49"/>
      <c r="BB1531" s="49"/>
      <c r="BC1531" s="49"/>
      <c r="BD1531" s="49"/>
      <c r="BE1531" s="49"/>
      <c r="BF1531" s="49"/>
      <c r="BG1531" s="49"/>
      <c r="BH1531" s="49"/>
      <c r="BI1531" s="49"/>
      <c r="BJ1531" s="49"/>
      <c r="BK1531" s="49"/>
      <c r="BL1531" s="49"/>
      <c r="BM1531" s="49"/>
      <c r="BN1531" s="49"/>
      <c r="BO1531" s="49"/>
    </row>
    <row r="1532" spans="20:67" x14ac:dyDescent="0.3">
      <c r="T1532" s="49"/>
      <c r="V1532" s="49"/>
      <c r="W1532" s="49"/>
      <c r="X1532" s="49"/>
      <c r="Y1532" s="49"/>
      <c r="AA1532" s="49"/>
      <c r="AB1532" s="49"/>
      <c r="AD1532" s="49"/>
      <c r="AE1532" s="49"/>
      <c r="AF1532" s="49"/>
      <c r="AH1532" s="49"/>
      <c r="AI1532" s="49"/>
      <c r="AK1532" s="49"/>
      <c r="AL1532" s="49"/>
      <c r="AM1532" s="49"/>
      <c r="AN1532" s="49"/>
      <c r="AO1532" s="49"/>
      <c r="AP1532" s="49"/>
      <c r="AQ1532" s="49"/>
      <c r="AR1532" s="49"/>
      <c r="AS1532" s="49"/>
      <c r="AT1532" s="49"/>
      <c r="AU1532" s="49"/>
      <c r="AV1532" s="49"/>
      <c r="AW1532" s="49"/>
      <c r="AX1532" s="49"/>
      <c r="AY1532" s="49"/>
      <c r="AZ1532" s="49"/>
      <c r="BA1532" s="49"/>
      <c r="BB1532" s="49"/>
      <c r="BC1532" s="49"/>
      <c r="BD1532" s="49"/>
      <c r="BE1532" s="49"/>
      <c r="BF1532" s="49"/>
      <c r="BG1532" s="49"/>
      <c r="BH1532" s="49"/>
      <c r="BI1532" s="49"/>
      <c r="BJ1532" s="49"/>
      <c r="BK1532" s="49"/>
      <c r="BL1532" s="49"/>
      <c r="BM1532" s="49"/>
      <c r="BN1532" s="49"/>
      <c r="BO1532" s="49"/>
    </row>
    <row r="1533" spans="20:67" x14ac:dyDescent="0.3">
      <c r="T1533" s="49"/>
      <c r="V1533" s="49"/>
      <c r="W1533" s="49"/>
      <c r="X1533" s="49"/>
      <c r="Y1533" s="49"/>
      <c r="AA1533" s="49"/>
      <c r="AB1533" s="49"/>
      <c r="AD1533" s="49"/>
      <c r="AE1533" s="49"/>
      <c r="AF1533" s="49"/>
      <c r="AH1533" s="49"/>
      <c r="AI1533" s="49"/>
      <c r="AK1533" s="49"/>
      <c r="AL1533" s="49"/>
      <c r="AM1533" s="49"/>
      <c r="AN1533" s="49"/>
      <c r="AO1533" s="49"/>
      <c r="AP1533" s="49"/>
      <c r="AQ1533" s="49"/>
      <c r="AR1533" s="49"/>
      <c r="AS1533" s="49"/>
      <c r="AT1533" s="49"/>
      <c r="AU1533" s="49"/>
      <c r="AV1533" s="49"/>
      <c r="AW1533" s="49"/>
      <c r="AX1533" s="49"/>
      <c r="AY1533" s="49"/>
      <c r="AZ1533" s="49"/>
      <c r="BA1533" s="49"/>
      <c r="BB1533" s="49"/>
      <c r="BC1533" s="49"/>
      <c r="BD1533" s="49"/>
      <c r="BE1533" s="49"/>
      <c r="BF1533" s="49"/>
      <c r="BG1533" s="49"/>
      <c r="BH1533" s="49"/>
      <c r="BI1533" s="49"/>
      <c r="BJ1533" s="49"/>
      <c r="BK1533" s="49"/>
      <c r="BL1533" s="49"/>
      <c r="BM1533" s="49"/>
      <c r="BN1533" s="49"/>
      <c r="BO1533" s="49"/>
    </row>
    <row r="1534" spans="20:67" x14ac:dyDescent="0.3">
      <c r="T1534" s="49"/>
      <c r="V1534" s="49"/>
      <c r="W1534" s="49"/>
      <c r="X1534" s="49"/>
      <c r="Y1534" s="49"/>
      <c r="AA1534" s="49"/>
      <c r="AB1534" s="49"/>
      <c r="AD1534" s="49"/>
      <c r="AE1534" s="49"/>
      <c r="AF1534" s="49"/>
      <c r="AH1534" s="49"/>
      <c r="AI1534" s="49"/>
      <c r="AK1534" s="49"/>
      <c r="AL1534" s="49"/>
      <c r="AM1534" s="49"/>
      <c r="AN1534" s="49"/>
      <c r="AO1534" s="49"/>
      <c r="AP1534" s="49"/>
      <c r="AQ1534" s="49"/>
      <c r="AR1534" s="49"/>
      <c r="AS1534" s="49"/>
      <c r="AT1534" s="49"/>
      <c r="AU1534" s="49"/>
      <c r="AV1534" s="49"/>
      <c r="AW1534" s="49"/>
      <c r="AX1534" s="49"/>
      <c r="AY1534" s="49"/>
      <c r="AZ1534" s="49"/>
      <c r="BA1534" s="49"/>
      <c r="BB1534" s="49"/>
      <c r="BC1534" s="49"/>
      <c r="BD1534" s="49"/>
      <c r="BE1534" s="49"/>
      <c r="BF1534" s="49"/>
      <c r="BG1534" s="49"/>
      <c r="BH1534" s="49"/>
      <c r="BI1534" s="49"/>
      <c r="BJ1534" s="49"/>
      <c r="BK1534" s="49"/>
      <c r="BL1534" s="49"/>
      <c r="BM1534" s="49"/>
      <c r="BN1534" s="49"/>
      <c r="BO1534" s="49"/>
    </row>
    <row r="1535" spans="20:67" x14ac:dyDescent="0.3">
      <c r="T1535" s="49"/>
      <c r="V1535" s="49"/>
      <c r="W1535" s="49"/>
      <c r="X1535" s="49"/>
      <c r="Y1535" s="49"/>
      <c r="AA1535" s="49"/>
      <c r="AB1535" s="49"/>
      <c r="AD1535" s="49"/>
      <c r="AE1535" s="49"/>
      <c r="AF1535" s="49"/>
      <c r="AH1535" s="49"/>
      <c r="AI1535" s="49"/>
      <c r="AK1535" s="49"/>
      <c r="AL1535" s="49"/>
      <c r="AM1535" s="49"/>
      <c r="AN1535" s="49"/>
      <c r="AO1535" s="49"/>
      <c r="AP1535" s="49"/>
      <c r="AQ1535" s="49"/>
      <c r="AR1535" s="49"/>
      <c r="AS1535" s="49"/>
      <c r="AT1535" s="49"/>
      <c r="AU1535" s="49"/>
      <c r="AV1535" s="49"/>
      <c r="AW1535" s="49"/>
      <c r="AX1535" s="49"/>
      <c r="AY1535" s="49"/>
      <c r="AZ1535" s="49"/>
      <c r="BA1535" s="49"/>
      <c r="BB1535" s="49"/>
      <c r="BC1535" s="49"/>
      <c r="BD1535" s="49"/>
      <c r="BE1535" s="49"/>
      <c r="BF1535" s="49"/>
      <c r="BG1535" s="49"/>
      <c r="BH1535" s="49"/>
      <c r="BI1535" s="49"/>
      <c r="BJ1535" s="49"/>
      <c r="BK1535" s="49"/>
      <c r="BL1535" s="49"/>
      <c r="BM1535" s="49"/>
      <c r="BN1535" s="49"/>
      <c r="BO1535" s="49"/>
    </row>
    <row r="1536" spans="20:67" x14ac:dyDescent="0.3">
      <c r="T1536" s="49"/>
      <c r="V1536" s="49"/>
      <c r="W1536" s="49"/>
      <c r="X1536" s="49"/>
      <c r="Y1536" s="49"/>
      <c r="AA1536" s="49"/>
      <c r="AB1536" s="49"/>
      <c r="AD1536" s="49"/>
      <c r="AE1536" s="49"/>
      <c r="AF1536" s="49"/>
      <c r="AH1536" s="49"/>
      <c r="AI1536" s="49"/>
      <c r="AK1536" s="49"/>
      <c r="AL1536" s="49"/>
      <c r="AM1536" s="49"/>
      <c r="AN1536" s="49"/>
      <c r="AO1536" s="49"/>
      <c r="AP1536" s="49"/>
      <c r="AQ1536" s="49"/>
      <c r="AR1536" s="49"/>
      <c r="AS1536" s="49"/>
      <c r="AT1536" s="49"/>
      <c r="AU1536" s="49"/>
      <c r="AV1536" s="49"/>
      <c r="AW1536" s="49"/>
      <c r="AX1536" s="49"/>
      <c r="AY1536" s="49"/>
      <c r="AZ1536" s="49"/>
      <c r="BA1536" s="49"/>
      <c r="BB1536" s="49"/>
      <c r="BC1536" s="49"/>
      <c r="BD1536" s="49"/>
      <c r="BE1536" s="49"/>
      <c r="BF1536" s="49"/>
      <c r="BG1536" s="49"/>
      <c r="BH1536" s="49"/>
      <c r="BI1536" s="49"/>
      <c r="BJ1536" s="49"/>
      <c r="BK1536" s="49"/>
      <c r="BL1536" s="49"/>
      <c r="BM1536" s="49"/>
      <c r="BN1536" s="49"/>
      <c r="BO1536" s="49"/>
    </row>
    <row r="1537" spans="20:67" x14ac:dyDescent="0.3">
      <c r="T1537" s="49"/>
      <c r="V1537" s="49"/>
      <c r="W1537" s="49"/>
      <c r="X1537" s="49"/>
      <c r="Y1537" s="49"/>
      <c r="AA1537" s="49"/>
      <c r="AB1537" s="49"/>
      <c r="AD1537" s="49"/>
      <c r="AE1537" s="49"/>
      <c r="AF1537" s="49"/>
      <c r="AH1537" s="49"/>
      <c r="AI1537" s="49"/>
      <c r="AK1537" s="49"/>
      <c r="AL1537" s="49"/>
      <c r="AM1537" s="49"/>
      <c r="AN1537" s="49"/>
      <c r="AO1537" s="49"/>
      <c r="AP1537" s="49"/>
      <c r="AQ1537" s="49"/>
      <c r="AR1537" s="49"/>
      <c r="AS1537" s="49"/>
      <c r="AT1537" s="49"/>
      <c r="AU1537" s="49"/>
      <c r="AV1537" s="49"/>
      <c r="AW1537" s="49"/>
      <c r="AX1537" s="49"/>
      <c r="AY1537" s="49"/>
      <c r="AZ1537" s="49"/>
      <c r="BA1537" s="49"/>
      <c r="BB1537" s="49"/>
      <c r="BC1537" s="49"/>
      <c r="BD1537" s="49"/>
      <c r="BE1537" s="49"/>
      <c r="BF1537" s="49"/>
      <c r="BG1537" s="49"/>
      <c r="BH1537" s="49"/>
      <c r="BI1537" s="49"/>
      <c r="BJ1537" s="49"/>
      <c r="BK1537" s="49"/>
      <c r="BL1537" s="49"/>
      <c r="BM1537" s="49"/>
      <c r="BN1537" s="49"/>
      <c r="BO1537" s="49"/>
    </row>
    <row r="1538" spans="20:67" x14ac:dyDescent="0.3">
      <c r="T1538" s="49"/>
      <c r="V1538" s="49"/>
      <c r="W1538" s="49"/>
      <c r="X1538" s="49"/>
      <c r="Y1538" s="49"/>
      <c r="AA1538" s="49"/>
      <c r="AB1538" s="49"/>
      <c r="AD1538" s="49"/>
      <c r="AE1538" s="49"/>
      <c r="AF1538" s="49"/>
      <c r="AH1538" s="49"/>
      <c r="AI1538" s="49"/>
      <c r="AK1538" s="49"/>
      <c r="AL1538" s="49"/>
      <c r="AM1538" s="49"/>
      <c r="AN1538" s="49"/>
      <c r="AO1538" s="49"/>
      <c r="AP1538" s="49"/>
      <c r="AQ1538" s="49"/>
      <c r="AR1538" s="49"/>
      <c r="AS1538" s="49"/>
      <c r="AT1538" s="49"/>
      <c r="AU1538" s="49"/>
      <c r="AV1538" s="49"/>
      <c r="AW1538" s="49"/>
      <c r="AX1538" s="49"/>
      <c r="AY1538" s="49"/>
      <c r="AZ1538" s="49"/>
      <c r="BA1538" s="49"/>
      <c r="BB1538" s="49"/>
      <c r="BC1538" s="49"/>
      <c r="BD1538" s="49"/>
      <c r="BE1538" s="49"/>
      <c r="BF1538" s="49"/>
      <c r="BG1538" s="49"/>
      <c r="BH1538" s="49"/>
      <c r="BI1538" s="49"/>
      <c r="BJ1538" s="49"/>
      <c r="BK1538" s="49"/>
      <c r="BL1538" s="49"/>
      <c r="BM1538" s="49"/>
      <c r="BN1538" s="49"/>
      <c r="BO1538" s="49"/>
    </row>
    <row r="1539" spans="20:67" x14ac:dyDescent="0.3">
      <c r="T1539" s="49"/>
      <c r="V1539" s="49"/>
      <c r="W1539" s="49"/>
      <c r="X1539" s="49"/>
      <c r="Y1539" s="49"/>
      <c r="AA1539" s="49"/>
      <c r="AB1539" s="49"/>
      <c r="AD1539" s="49"/>
      <c r="AE1539" s="49"/>
      <c r="AF1539" s="49"/>
      <c r="AH1539" s="49"/>
      <c r="AI1539" s="49"/>
      <c r="AK1539" s="49"/>
      <c r="AL1539" s="49"/>
      <c r="AM1539" s="49"/>
      <c r="AN1539" s="49"/>
      <c r="AO1539" s="49"/>
      <c r="AP1539" s="49"/>
      <c r="AQ1539" s="49"/>
      <c r="AR1539" s="49"/>
      <c r="AS1539" s="49"/>
      <c r="AT1539" s="49"/>
      <c r="AU1539" s="49"/>
      <c r="AV1539" s="49"/>
      <c r="AW1539" s="49"/>
      <c r="AX1539" s="49"/>
      <c r="AY1539" s="49"/>
      <c r="AZ1539" s="49"/>
      <c r="BA1539" s="49"/>
      <c r="BB1539" s="49"/>
      <c r="BC1539" s="49"/>
      <c r="BD1539" s="49"/>
      <c r="BE1539" s="49"/>
      <c r="BF1539" s="49"/>
      <c r="BG1539" s="49"/>
      <c r="BH1539" s="49"/>
      <c r="BI1539" s="49"/>
      <c r="BJ1539" s="49"/>
      <c r="BK1539" s="49"/>
      <c r="BL1539" s="49"/>
      <c r="BM1539" s="49"/>
      <c r="BN1539" s="49"/>
      <c r="BO1539" s="49"/>
    </row>
    <row r="1540" spans="20:67" x14ac:dyDescent="0.3">
      <c r="T1540" s="49"/>
      <c r="V1540" s="49"/>
      <c r="W1540" s="49"/>
      <c r="X1540" s="49"/>
      <c r="Y1540" s="49"/>
      <c r="AA1540" s="49"/>
      <c r="AB1540" s="49"/>
      <c r="AD1540" s="49"/>
      <c r="AE1540" s="49"/>
      <c r="AF1540" s="49"/>
      <c r="AH1540" s="49"/>
      <c r="AI1540" s="49"/>
      <c r="AK1540" s="49"/>
      <c r="AL1540" s="49"/>
      <c r="AM1540" s="49"/>
      <c r="AN1540" s="49"/>
      <c r="AO1540" s="49"/>
      <c r="AP1540" s="49"/>
      <c r="AQ1540" s="49"/>
      <c r="AR1540" s="49"/>
      <c r="AS1540" s="49"/>
      <c r="AT1540" s="49"/>
      <c r="AU1540" s="49"/>
      <c r="AV1540" s="49"/>
      <c r="AW1540" s="49"/>
      <c r="AX1540" s="49"/>
      <c r="AY1540" s="49"/>
      <c r="AZ1540" s="49"/>
      <c r="BA1540" s="49"/>
      <c r="BB1540" s="49"/>
      <c r="BC1540" s="49"/>
      <c r="BD1540" s="49"/>
      <c r="BE1540" s="49"/>
      <c r="BF1540" s="49"/>
      <c r="BG1540" s="49"/>
      <c r="BH1540" s="49"/>
      <c r="BI1540" s="49"/>
      <c r="BJ1540" s="49"/>
      <c r="BK1540" s="49"/>
      <c r="BL1540" s="49"/>
      <c r="BM1540" s="49"/>
      <c r="BN1540" s="49"/>
      <c r="BO1540" s="49"/>
    </row>
    <row r="1541" spans="20:67" x14ac:dyDescent="0.3">
      <c r="T1541" s="49"/>
      <c r="V1541" s="49"/>
      <c r="W1541" s="49"/>
      <c r="X1541" s="49"/>
      <c r="Y1541" s="49"/>
      <c r="AA1541" s="49"/>
      <c r="AB1541" s="49"/>
      <c r="AD1541" s="49"/>
      <c r="AE1541" s="49"/>
      <c r="AF1541" s="49"/>
      <c r="AH1541" s="49"/>
      <c r="AI1541" s="49"/>
      <c r="AK1541" s="49"/>
      <c r="AL1541" s="49"/>
      <c r="AM1541" s="49"/>
      <c r="AN1541" s="49"/>
      <c r="AO1541" s="49"/>
      <c r="AP1541" s="49"/>
      <c r="AQ1541" s="49"/>
      <c r="AR1541" s="49"/>
      <c r="AS1541" s="49"/>
      <c r="AT1541" s="49"/>
      <c r="AU1541" s="49"/>
      <c r="AV1541" s="49"/>
      <c r="AW1541" s="49"/>
      <c r="AX1541" s="49"/>
      <c r="AY1541" s="49"/>
      <c r="AZ1541" s="49"/>
      <c r="BA1541" s="49"/>
      <c r="BB1541" s="49"/>
      <c r="BC1541" s="49"/>
      <c r="BD1541" s="49"/>
      <c r="BE1541" s="49"/>
      <c r="BF1541" s="49"/>
      <c r="BG1541" s="49"/>
      <c r="BH1541" s="49"/>
      <c r="BI1541" s="49"/>
      <c r="BJ1541" s="49"/>
      <c r="BK1541" s="49"/>
      <c r="BL1541" s="49"/>
      <c r="BM1541" s="49"/>
      <c r="BN1541" s="49"/>
      <c r="BO1541" s="49"/>
    </row>
    <row r="1542" spans="20:67" x14ac:dyDescent="0.3">
      <c r="T1542" s="49"/>
      <c r="V1542" s="49"/>
      <c r="W1542" s="49"/>
      <c r="X1542" s="49"/>
      <c r="Y1542" s="49"/>
      <c r="AA1542" s="49"/>
      <c r="AB1542" s="49"/>
      <c r="AD1542" s="49"/>
      <c r="AE1542" s="49"/>
      <c r="AF1542" s="49"/>
      <c r="AH1542" s="49"/>
      <c r="AI1542" s="49"/>
      <c r="AK1542" s="49"/>
      <c r="AL1542" s="49"/>
      <c r="AM1542" s="49"/>
      <c r="AN1542" s="49"/>
      <c r="AO1542" s="49"/>
      <c r="AP1542" s="49"/>
      <c r="AQ1542" s="49"/>
      <c r="AR1542" s="49"/>
      <c r="AS1542" s="49"/>
      <c r="AT1542" s="49"/>
      <c r="AU1542" s="49"/>
      <c r="AV1542" s="49"/>
      <c r="AW1542" s="49"/>
      <c r="AX1542" s="49"/>
      <c r="AY1542" s="49"/>
      <c r="AZ1542" s="49"/>
      <c r="BA1542" s="49"/>
      <c r="BB1542" s="49"/>
      <c r="BC1542" s="49"/>
      <c r="BD1542" s="49"/>
      <c r="BE1542" s="49"/>
      <c r="BF1542" s="49"/>
      <c r="BG1542" s="49"/>
      <c r="BH1542" s="49"/>
      <c r="BI1542" s="49"/>
      <c r="BJ1542" s="49"/>
      <c r="BK1542" s="49"/>
      <c r="BL1542" s="49"/>
      <c r="BM1542" s="49"/>
      <c r="BN1542" s="49"/>
      <c r="BO1542" s="49"/>
    </row>
    <row r="1543" spans="20:67" x14ac:dyDescent="0.3">
      <c r="T1543" s="49"/>
      <c r="V1543" s="49"/>
      <c r="W1543" s="49"/>
      <c r="X1543" s="49"/>
      <c r="Y1543" s="49"/>
      <c r="AA1543" s="49"/>
      <c r="AB1543" s="49"/>
      <c r="AD1543" s="49"/>
      <c r="AE1543" s="49"/>
      <c r="AF1543" s="49"/>
      <c r="AH1543" s="49"/>
      <c r="AI1543" s="49"/>
      <c r="AK1543" s="49"/>
      <c r="AL1543" s="49"/>
      <c r="AM1543" s="49"/>
      <c r="AN1543" s="49"/>
      <c r="AO1543" s="49"/>
      <c r="AP1543" s="49"/>
      <c r="AQ1543" s="49"/>
      <c r="AR1543" s="49"/>
      <c r="AS1543" s="49"/>
      <c r="AT1543" s="49"/>
      <c r="AU1543" s="49"/>
      <c r="AV1543" s="49"/>
      <c r="AW1543" s="49"/>
      <c r="AX1543" s="49"/>
      <c r="AY1543" s="49"/>
      <c r="AZ1543" s="49"/>
      <c r="BA1543" s="49"/>
      <c r="BB1543" s="49"/>
      <c r="BC1543" s="49"/>
      <c r="BD1543" s="49"/>
      <c r="BE1543" s="49"/>
      <c r="BF1543" s="49"/>
      <c r="BG1543" s="49"/>
      <c r="BH1543" s="49"/>
      <c r="BI1543" s="49"/>
      <c r="BJ1543" s="49"/>
      <c r="BK1543" s="49"/>
      <c r="BL1543" s="49"/>
      <c r="BM1543" s="49"/>
      <c r="BN1543" s="49"/>
      <c r="BO1543" s="49"/>
    </row>
    <row r="1544" spans="20:67" x14ac:dyDescent="0.3">
      <c r="T1544" s="49"/>
      <c r="V1544" s="49"/>
      <c r="W1544" s="49"/>
      <c r="X1544" s="49"/>
      <c r="Y1544" s="49"/>
      <c r="AA1544" s="49"/>
      <c r="AB1544" s="49"/>
      <c r="AD1544" s="49"/>
      <c r="AE1544" s="49"/>
      <c r="AF1544" s="49"/>
      <c r="AH1544" s="49"/>
      <c r="AI1544" s="49"/>
      <c r="AK1544" s="49"/>
      <c r="AL1544" s="49"/>
      <c r="AM1544" s="49"/>
      <c r="AN1544" s="49"/>
      <c r="AO1544" s="49"/>
      <c r="AP1544" s="49"/>
      <c r="AQ1544" s="49"/>
      <c r="AR1544" s="49"/>
      <c r="AS1544" s="49"/>
      <c r="AT1544" s="49"/>
      <c r="AU1544" s="49"/>
      <c r="AV1544" s="49"/>
      <c r="AW1544" s="49"/>
      <c r="AX1544" s="49"/>
      <c r="AY1544" s="49"/>
      <c r="AZ1544" s="49"/>
      <c r="BA1544" s="49"/>
      <c r="BB1544" s="49"/>
      <c r="BC1544" s="49"/>
      <c r="BD1544" s="49"/>
      <c r="BE1544" s="49"/>
      <c r="BF1544" s="49"/>
      <c r="BG1544" s="49"/>
      <c r="BH1544" s="49"/>
      <c r="BI1544" s="49"/>
      <c r="BJ1544" s="49"/>
      <c r="BK1544" s="49"/>
      <c r="BL1544" s="49"/>
      <c r="BM1544" s="49"/>
      <c r="BN1544" s="49"/>
      <c r="BO1544" s="49"/>
    </row>
    <row r="1545" spans="20:67" x14ac:dyDescent="0.3">
      <c r="T1545" s="49"/>
      <c r="V1545" s="49"/>
      <c r="W1545" s="49"/>
      <c r="X1545" s="49"/>
      <c r="Y1545" s="49"/>
      <c r="AA1545" s="49"/>
      <c r="AB1545" s="49"/>
      <c r="AD1545" s="49"/>
      <c r="AE1545" s="49"/>
      <c r="AF1545" s="49"/>
      <c r="AH1545" s="49"/>
      <c r="AI1545" s="49"/>
      <c r="AK1545" s="49"/>
      <c r="AL1545" s="49"/>
      <c r="AM1545" s="49"/>
      <c r="AN1545" s="49"/>
      <c r="AO1545" s="49"/>
      <c r="AP1545" s="49"/>
      <c r="AQ1545" s="49"/>
      <c r="AR1545" s="49"/>
      <c r="AS1545" s="49"/>
      <c r="AT1545" s="49"/>
      <c r="AU1545" s="49"/>
      <c r="AV1545" s="49"/>
      <c r="AW1545" s="49"/>
      <c r="AX1545" s="49"/>
      <c r="AY1545" s="49"/>
      <c r="AZ1545" s="49"/>
      <c r="BA1545" s="49"/>
      <c r="BB1545" s="49"/>
      <c r="BC1545" s="49"/>
      <c r="BD1545" s="49"/>
      <c r="BE1545" s="49"/>
      <c r="BF1545" s="49"/>
      <c r="BG1545" s="49"/>
      <c r="BH1545" s="49"/>
      <c r="BI1545" s="49"/>
      <c r="BJ1545" s="49"/>
      <c r="BK1545" s="49"/>
      <c r="BL1545" s="49"/>
      <c r="BM1545" s="49"/>
      <c r="BN1545" s="49"/>
      <c r="BO1545" s="49"/>
    </row>
    <row r="1546" spans="20:67" x14ac:dyDescent="0.3">
      <c r="T1546" s="49"/>
      <c r="V1546" s="49"/>
      <c r="W1546" s="49"/>
      <c r="X1546" s="49"/>
      <c r="Y1546" s="49"/>
      <c r="AA1546" s="49"/>
      <c r="AB1546" s="49"/>
      <c r="AD1546" s="49"/>
      <c r="AE1546" s="49"/>
      <c r="AF1546" s="49"/>
      <c r="AH1546" s="49"/>
      <c r="AI1546" s="49"/>
      <c r="AK1546" s="49"/>
      <c r="AL1546" s="49"/>
      <c r="AM1546" s="49"/>
      <c r="AN1546" s="49"/>
      <c r="AO1546" s="49"/>
      <c r="AP1546" s="49"/>
      <c r="AQ1546" s="49"/>
      <c r="AR1546" s="49"/>
      <c r="AS1546" s="49"/>
      <c r="AT1546" s="49"/>
      <c r="AU1546" s="49"/>
      <c r="AV1546" s="49"/>
      <c r="AW1546" s="49"/>
      <c r="AX1546" s="49"/>
      <c r="AY1546" s="49"/>
      <c r="AZ1546" s="49"/>
      <c r="BA1546" s="49"/>
      <c r="BB1546" s="49"/>
      <c r="BC1546" s="49"/>
      <c r="BD1546" s="49"/>
      <c r="BE1546" s="49"/>
      <c r="BF1546" s="49"/>
      <c r="BG1546" s="49"/>
      <c r="BH1546" s="49"/>
      <c r="BI1546" s="49"/>
      <c r="BJ1546" s="49"/>
      <c r="BK1546" s="49"/>
      <c r="BL1546" s="49"/>
      <c r="BM1546" s="49"/>
      <c r="BN1546" s="49"/>
      <c r="BO1546" s="49"/>
    </row>
    <row r="1547" spans="20:67" x14ac:dyDescent="0.3">
      <c r="T1547" s="49"/>
      <c r="V1547" s="49"/>
      <c r="W1547" s="49"/>
      <c r="X1547" s="49"/>
      <c r="Y1547" s="49"/>
      <c r="AA1547" s="49"/>
      <c r="AB1547" s="49"/>
      <c r="AD1547" s="49"/>
      <c r="AE1547" s="49"/>
      <c r="AF1547" s="49"/>
      <c r="AH1547" s="49"/>
      <c r="AI1547" s="49"/>
      <c r="AK1547" s="49"/>
      <c r="AL1547" s="49"/>
      <c r="AM1547" s="49"/>
      <c r="AN1547" s="49"/>
      <c r="AO1547" s="49"/>
      <c r="AP1547" s="49"/>
      <c r="AQ1547" s="49"/>
      <c r="AR1547" s="49"/>
      <c r="AS1547" s="49"/>
      <c r="AT1547" s="49"/>
      <c r="AU1547" s="49"/>
      <c r="AV1547" s="49"/>
      <c r="AW1547" s="49"/>
      <c r="AX1547" s="49"/>
      <c r="AY1547" s="49"/>
      <c r="AZ1547" s="49"/>
      <c r="BA1547" s="49"/>
      <c r="BB1547" s="49"/>
      <c r="BC1547" s="49"/>
      <c r="BD1547" s="49"/>
      <c r="BE1547" s="49"/>
      <c r="BF1547" s="49"/>
      <c r="BG1547" s="49"/>
      <c r="BH1547" s="49"/>
      <c r="BI1547" s="49"/>
      <c r="BJ1547" s="49"/>
      <c r="BK1547" s="49"/>
      <c r="BL1547" s="49"/>
      <c r="BM1547" s="49"/>
      <c r="BN1547" s="49"/>
      <c r="BO1547" s="49"/>
    </row>
    <row r="1548" spans="20:67" x14ac:dyDescent="0.3">
      <c r="T1548" s="49"/>
      <c r="V1548" s="49"/>
      <c r="W1548" s="49"/>
      <c r="X1548" s="49"/>
      <c r="Y1548" s="49"/>
      <c r="AA1548" s="49"/>
      <c r="AB1548" s="49"/>
      <c r="AD1548" s="49"/>
      <c r="AE1548" s="49"/>
      <c r="AF1548" s="49"/>
      <c r="AH1548" s="49"/>
      <c r="AI1548" s="49"/>
      <c r="AK1548" s="49"/>
      <c r="AL1548" s="49"/>
      <c r="AM1548" s="49"/>
      <c r="AN1548" s="49"/>
      <c r="AO1548" s="49"/>
      <c r="AP1548" s="49"/>
      <c r="AQ1548" s="49"/>
      <c r="AR1548" s="49"/>
      <c r="AS1548" s="49"/>
      <c r="AT1548" s="49"/>
      <c r="AU1548" s="49"/>
      <c r="AV1548" s="49"/>
      <c r="AW1548" s="49"/>
      <c r="AX1548" s="49"/>
      <c r="AY1548" s="49"/>
      <c r="AZ1548" s="49"/>
      <c r="BA1548" s="49"/>
      <c r="BB1548" s="49"/>
      <c r="BC1548" s="49"/>
      <c r="BD1548" s="49"/>
      <c r="BE1548" s="49"/>
      <c r="BF1548" s="49"/>
      <c r="BG1548" s="49"/>
      <c r="BH1548" s="49"/>
      <c r="BI1548" s="49"/>
      <c r="BJ1548" s="49"/>
      <c r="BK1548" s="49"/>
      <c r="BL1548" s="49"/>
      <c r="BM1548" s="49"/>
      <c r="BN1548" s="49"/>
      <c r="BO1548" s="49"/>
    </row>
    <row r="1549" spans="20:67" x14ac:dyDescent="0.3">
      <c r="T1549" s="49"/>
      <c r="V1549" s="49"/>
      <c r="W1549" s="49"/>
      <c r="X1549" s="49"/>
      <c r="Y1549" s="49"/>
      <c r="AA1549" s="49"/>
      <c r="AB1549" s="49"/>
      <c r="AD1549" s="49"/>
      <c r="AE1549" s="49"/>
      <c r="AF1549" s="49"/>
      <c r="AH1549" s="49"/>
      <c r="AI1549" s="49"/>
      <c r="AK1549" s="49"/>
      <c r="AL1549" s="49"/>
      <c r="AM1549" s="49"/>
      <c r="AN1549" s="49"/>
      <c r="AO1549" s="49"/>
      <c r="AP1549" s="49"/>
      <c r="AQ1549" s="49"/>
      <c r="AR1549" s="49"/>
      <c r="AS1549" s="49"/>
      <c r="AT1549" s="49"/>
      <c r="AU1549" s="49"/>
      <c r="AV1549" s="49"/>
      <c r="AW1549" s="49"/>
      <c r="AX1549" s="49"/>
      <c r="AY1549" s="49"/>
      <c r="AZ1549" s="49"/>
      <c r="BA1549" s="49"/>
      <c r="BB1549" s="49"/>
      <c r="BC1549" s="49"/>
      <c r="BD1549" s="49"/>
      <c r="BE1549" s="49"/>
      <c r="BF1549" s="49"/>
      <c r="BG1549" s="49"/>
      <c r="BH1549" s="49"/>
      <c r="BI1549" s="49"/>
      <c r="BJ1549" s="49"/>
      <c r="BK1549" s="49"/>
      <c r="BL1549" s="49"/>
      <c r="BM1549" s="49"/>
      <c r="BN1549" s="49"/>
      <c r="BO1549" s="49"/>
    </row>
    <row r="1550" spans="20:67" x14ac:dyDescent="0.3">
      <c r="T1550" s="49"/>
      <c r="V1550" s="49"/>
      <c r="W1550" s="49"/>
      <c r="X1550" s="49"/>
      <c r="Y1550" s="49"/>
      <c r="AA1550" s="49"/>
      <c r="AB1550" s="49"/>
      <c r="AD1550" s="49"/>
      <c r="AE1550" s="49"/>
      <c r="AF1550" s="49"/>
      <c r="AH1550" s="49"/>
      <c r="AI1550" s="49"/>
      <c r="AK1550" s="49"/>
      <c r="AL1550" s="49"/>
      <c r="AM1550" s="49"/>
      <c r="AN1550" s="49"/>
      <c r="AO1550" s="49"/>
      <c r="AP1550" s="49"/>
      <c r="AQ1550" s="49"/>
      <c r="AR1550" s="49"/>
      <c r="AS1550" s="49"/>
      <c r="AT1550" s="49"/>
      <c r="AU1550" s="49"/>
      <c r="AV1550" s="49"/>
      <c r="AW1550" s="49"/>
      <c r="AX1550" s="49"/>
      <c r="AY1550" s="49"/>
      <c r="AZ1550" s="49"/>
      <c r="BA1550" s="49"/>
      <c r="BB1550" s="49"/>
      <c r="BC1550" s="49"/>
      <c r="BD1550" s="49"/>
      <c r="BE1550" s="49"/>
      <c r="BF1550" s="49"/>
      <c r="BG1550" s="49"/>
      <c r="BH1550" s="49"/>
      <c r="BI1550" s="49"/>
      <c r="BJ1550" s="49"/>
      <c r="BK1550" s="49"/>
      <c r="BL1550" s="49"/>
      <c r="BM1550" s="49"/>
      <c r="BN1550" s="49"/>
      <c r="BO1550" s="49"/>
    </row>
    <row r="1551" spans="20:67" x14ac:dyDescent="0.3">
      <c r="T1551" s="49"/>
      <c r="V1551" s="49"/>
      <c r="W1551" s="49"/>
      <c r="X1551" s="49"/>
      <c r="Y1551" s="49"/>
      <c r="AA1551" s="49"/>
      <c r="AB1551" s="49"/>
      <c r="AD1551" s="49"/>
      <c r="AE1551" s="49"/>
      <c r="AF1551" s="49"/>
      <c r="AH1551" s="49"/>
      <c r="AI1551" s="49"/>
      <c r="AK1551" s="49"/>
      <c r="AL1551" s="49"/>
      <c r="AM1551" s="49"/>
      <c r="AN1551" s="49"/>
      <c r="AO1551" s="49"/>
      <c r="AP1551" s="49"/>
      <c r="AQ1551" s="49"/>
      <c r="AR1551" s="49"/>
      <c r="AS1551" s="49"/>
      <c r="AT1551" s="49"/>
      <c r="AU1551" s="49"/>
      <c r="AV1551" s="49"/>
      <c r="AW1551" s="49"/>
      <c r="AX1551" s="49"/>
      <c r="AY1551" s="49"/>
      <c r="AZ1551" s="49"/>
      <c r="BA1551" s="49"/>
      <c r="BB1551" s="49"/>
      <c r="BC1551" s="49"/>
      <c r="BD1551" s="49"/>
      <c r="BE1551" s="49"/>
      <c r="BF1551" s="49"/>
      <c r="BG1551" s="49"/>
      <c r="BH1551" s="49"/>
      <c r="BI1551" s="49"/>
      <c r="BJ1551" s="49"/>
      <c r="BK1551" s="49"/>
      <c r="BL1551" s="49"/>
      <c r="BM1551" s="49"/>
      <c r="BN1551" s="49"/>
      <c r="BO1551" s="49"/>
    </row>
    <row r="1552" spans="20:67" x14ac:dyDescent="0.3">
      <c r="T1552" s="49"/>
      <c r="V1552" s="49"/>
      <c r="W1552" s="49"/>
      <c r="X1552" s="49"/>
      <c r="Y1552" s="49"/>
      <c r="AA1552" s="49"/>
      <c r="AB1552" s="49"/>
      <c r="AD1552" s="49"/>
      <c r="AE1552" s="49"/>
      <c r="AF1552" s="49"/>
      <c r="AH1552" s="49"/>
      <c r="AI1552" s="49"/>
      <c r="AK1552" s="49"/>
      <c r="AL1552" s="49"/>
      <c r="AM1552" s="49"/>
      <c r="AN1552" s="49"/>
      <c r="AO1552" s="49"/>
      <c r="AP1552" s="49"/>
      <c r="AQ1552" s="49"/>
      <c r="AR1552" s="49"/>
      <c r="AS1552" s="49"/>
      <c r="AT1552" s="49"/>
      <c r="AU1552" s="49"/>
      <c r="AV1552" s="49"/>
      <c r="AW1552" s="49"/>
      <c r="AX1552" s="49"/>
      <c r="AY1552" s="49"/>
      <c r="AZ1552" s="49"/>
      <c r="BA1552" s="49"/>
      <c r="BB1552" s="49"/>
      <c r="BC1552" s="49"/>
      <c r="BD1552" s="49"/>
      <c r="BE1552" s="49"/>
      <c r="BF1552" s="49"/>
      <c r="BG1552" s="49"/>
      <c r="BH1552" s="49"/>
      <c r="BI1552" s="49"/>
      <c r="BJ1552" s="49"/>
      <c r="BK1552" s="49"/>
      <c r="BL1552" s="49"/>
      <c r="BM1552" s="49"/>
      <c r="BN1552" s="49"/>
      <c r="BO1552" s="49"/>
    </row>
    <row r="1553" spans="20:67" x14ac:dyDescent="0.3">
      <c r="T1553" s="49"/>
      <c r="V1553" s="49"/>
      <c r="W1553" s="49"/>
      <c r="X1553" s="49"/>
      <c r="Y1553" s="49"/>
      <c r="AA1553" s="49"/>
      <c r="AB1553" s="49"/>
      <c r="AD1553" s="49"/>
      <c r="AE1553" s="49"/>
      <c r="AF1553" s="49"/>
      <c r="AH1553" s="49"/>
      <c r="AI1553" s="49"/>
      <c r="AK1553" s="49"/>
      <c r="AL1553" s="49"/>
      <c r="AM1553" s="49"/>
      <c r="AN1553" s="49"/>
      <c r="AO1553" s="49"/>
      <c r="AP1553" s="49"/>
      <c r="AQ1553" s="49"/>
      <c r="AR1553" s="49"/>
      <c r="AS1553" s="49"/>
      <c r="AT1553" s="49"/>
      <c r="AU1553" s="49"/>
      <c r="AV1553" s="49"/>
      <c r="AW1553" s="49"/>
      <c r="AX1553" s="49"/>
      <c r="AY1553" s="49"/>
      <c r="AZ1553" s="49"/>
      <c r="BA1553" s="49"/>
      <c r="BB1553" s="49"/>
      <c r="BC1553" s="49"/>
      <c r="BD1553" s="49"/>
      <c r="BE1553" s="49"/>
      <c r="BF1553" s="49"/>
      <c r="BG1553" s="49"/>
      <c r="BH1553" s="49"/>
      <c r="BI1553" s="49"/>
      <c r="BJ1553" s="49"/>
      <c r="BK1553" s="49"/>
      <c r="BL1553" s="49"/>
      <c r="BM1553" s="49"/>
      <c r="BN1553" s="49"/>
      <c r="BO1553" s="49"/>
    </row>
    <row r="1554" spans="20:67" x14ac:dyDescent="0.3">
      <c r="T1554" s="49"/>
      <c r="V1554" s="49"/>
      <c r="W1554" s="49"/>
      <c r="X1554" s="49"/>
      <c r="Y1554" s="49"/>
      <c r="AA1554" s="49"/>
      <c r="AB1554" s="49"/>
      <c r="AD1554" s="49"/>
      <c r="AE1554" s="49"/>
      <c r="AF1554" s="49"/>
      <c r="AH1554" s="49"/>
      <c r="AI1554" s="49"/>
      <c r="AK1554" s="49"/>
      <c r="AL1554" s="49"/>
      <c r="AM1554" s="49"/>
      <c r="AN1554" s="49"/>
      <c r="AO1554" s="49"/>
      <c r="AP1554" s="49"/>
      <c r="AQ1554" s="49"/>
      <c r="AR1554" s="49"/>
      <c r="AS1554" s="49"/>
      <c r="AT1554" s="49"/>
      <c r="AU1554" s="49"/>
      <c r="AV1554" s="49"/>
      <c r="AW1554" s="49"/>
      <c r="AX1554" s="49"/>
      <c r="AY1554" s="49"/>
      <c r="AZ1554" s="49"/>
      <c r="BA1554" s="49"/>
      <c r="BB1554" s="49"/>
      <c r="BC1554" s="49"/>
      <c r="BD1554" s="49"/>
      <c r="BE1554" s="49"/>
      <c r="BF1554" s="49"/>
      <c r="BG1554" s="49"/>
      <c r="BH1554" s="49"/>
      <c r="BI1554" s="49"/>
      <c r="BJ1554" s="49"/>
      <c r="BK1554" s="49"/>
      <c r="BL1554" s="49"/>
      <c r="BM1554" s="49"/>
      <c r="BN1554" s="49"/>
      <c r="BO1554" s="49"/>
    </row>
    <row r="1555" spans="20:67" x14ac:dyDescent="0.3">
      <c r="T1555" s="49"/>
      <c r="V1555" s="49"/>
      <c r="W1555" s="49"/>
      <c r="X1555" s="49"/>
      <c r="Y1555" s="49"/>
      <c r="AA1555" s="49"/>
      <c r="AB1555" s="49"/>
      <c r="AD1555" s="49"/>
      <c r="AE1555" s="49"/>
      <c r="AF1555" s="49"/>
      <c r="AH1555" s="49"/>
      <c r="AI1555" s="49"/>
      <c r="AK1555" s="49"/>
      <c r="AL1555" s="49"/>
      <c r="AM1555" s="49"/>
      <c r="AN1555" s="49"/>
      <c r="AO1555" s="49"/>
      <c r="AP1555" s="49"/>
      <c r="AQ1555" s="49"/>
      <c r="AR1555" s="49"/>
      <c r="AS1555" s="49"/>
      <c r="AT1555" s="49"/>
      <c r="AU1555" s="49"/>
      <c r="AV1555" s="49"/>
      <c r="AW1555" s="49"/>
      <c r="AX1555" s="49"/>
      <c r="AY1555" s="49"/>
      <c r="AZ1555" s="49"/>
      <c r="BA1555" s="49"/>
      <c r="BB1555" s="49"/>
      <c r="BC1555" s="49"/>
      <c r="BD1555" s="49"/>
      <c r="BE1555" s="49"/>
      <c r="BF1555" s="49"/>
      <c r="BG1555" s="49"/>
      <c r="BH1555" s="49"/>
      <c r="BI1555" s="49"/>
      <c r="BJ1555" s="49"/>
      <c r="BK1555" s="49"/>
      <c r="BL1555" s="49"/>
      <c r="BM1555" s="49"/>
      <c r="BN1555" s="49"/>
      <c r="BO1555" s="49"/>
    </row>
    <row r="1556" spans="20:67" x14ac:dyDescent="0.3">
      <c r="T1556" s="49"/>
      <c r="V1556" s="49"/>
      <c r="W1556" s="49"/>
      <c r="X1556" s="49"/>
      <c r="Y1556" s="49"/>
      <c r="AA1556" s="49"/>
      <c r="AB1556" s="49"/>
      <c r="AD1556" s="49"/>
      <c r="AE1556" s="49"/>
      <c r="AF1556" s="49"/>
      <c r="AH1556" s="49"/>
      <c r="AI1556" s="49"/>
      <c r="AK1556" s="49"/>
      <c r="AL1556" s="49"/>
      <c r="AM1556" s="49"/>
      <c r="AN1556" s="49"/>
      <c r="AO1556" s="49"/>
      <c r="AP1556" s="49"/>
      <c r="AQ1556" s="49"/>
      <c r="AR1556" s="49"/>
      <c r="AS1556" s="49"/>
      <c r="AT1556" s="49"/>
      <c r="AU1556" s="49"/>
      <c r="AV1556" s="49"/>
      <c r="AW1556" s="49"/>
      <c r="AX1556" s="49"/>
      <c r="AY1556" s="49"/>
      <c r="AZ1556" s="49"/>
      <c r="BA1556" s="49"/>
      <c r="BB1556" s="49"/>
      <c r="BC1556" s="49"/>
      <c r="BD1556" s="49"/>
      <c r="BE1556" s="49"/>
      <c r="BF1556" s="49"/>
      <c r="BG1556" s="49"/>
      <c r="BH1556" s="49"/>
      <c r="BI1556" s="49"/>
      <c r="BJ1556" s="49"/>
      <c r="BK1556" s="49"/>
      <c r="BL1556" s="49"/>
      <c r="BM1556" s="49"/>
      <c r="BN1556" s="49"/>
      <c r="BO1556" s="49"/>
    </row>
    <row r="1557" spans="20:67" x14ac:dyDescent="0.3">
      <c r="T1557" s="49"/>
      <c r="V1557" s="49"/>
      <c r="W1557" s="49"/>
      <c r="X1557" s="49"/>
      <c r="Y1557" s="49"/>
      <c r="AA1557" s="49"/>
      <c r="AB1557" s="49"/>
      <c r="AD1557" s="49"/>
      <c r="AE1557" s="49"/>
      <c r="AF1557" s="49"/>
      <c r="AH1557" s="49"/>
      <c r="AI1557" s="49"/>
      <c r="AK1557" s="49"/>
      <c r="AL1557" s="49"/>
      <c r="AM1557" s="49"/>
      <c r="AN1557" s="49"/>
      <c r="AO1557" s="49"/>
      <c r="AP1557" s="49"/>
      <c r="AQ1557" s="49"/>
      <c r="AR1557" s="49"/>
      <c r="AS1557" s="49"/>
      <c r="AT1557" s="49"/>
      <c r="AU1557" s="49"/>
      <c r="AV1557" s="49"/>
      <c r="AW1557" s="49"/>
      <c r="AX1557" s="49"/>
      <c r="AY1557" s="49"/>
      <c r="AZ1557" s="49"/>
      <c r="BA1557" s="49"/>
      <c r="BB1557" s="49"/>
      <c r="BC1557" s="49"/>
      <c r="BD1557" s="49"/>
      <c r="BE1557" s="49"/>
      <c r="BF1557" s="49"/>
      <c r="BG1557" s="49"/>
      <c r="BH1557" s="49"/>
      <c r="BI1557" s="49"/>
      <c r="BJ1557" s="49"/>
      <c r="BK1557" s="49"/>
      <c r="BL1557" s="49"/>
      <c r="BM1557" s="49"/>
      <c r="BN1557" s="49"/>
      <c r="BO1557" s="49"/>
    </row>
    <row r="1558" spans="20:67" x14ac:dyDescent="0.3">
      <c r="T1558" s="49"/>
      <c r="V1558" s="49"/>
      <c r="W1558" s="49"/>
      <c r="X1558" s="49"/>
      <c r="Y1558" s="49"/>
      <c r="AA1558" s="49"/>
      <c r="AB1558" s="49"/>
      <c r="AD1558" s="49"/>
      <c r="AE1558" s="49"/>
      <c r="AF1558" s="49"/>
      <c r="AH1558" s="49"/>
      <c r="AI1558" s="49"/>
      <c r="AK1558" s="49"/>
      <c r="AL1558" s="49"/>
      <c r="AM1558" s="49"/>
      <c r="AN1558" s="49"/>
      <c r="AO1558" s="49"/>
      <c r="AP1558" s="49"/>
      <c r="AQ1558" s="49"/>
      <c r="AR1558" s="49"/>
      <c r="AS1558" s="49"/>
      <c r="AT1558" s="49"/>
      <c r="AU1558" s="49"/>
      <c r="AV1558" s="49"/>
      <c r="AW1558" s="49"/>
      <c r="AX1558" s="49"/>
      <c r="AY1558" s="49"/>
      <c r="AZ1558" s="49"/>
      <c r="BA1558" s="49"/>
      <c r="BB1558" s="49"/>
      <c r="BC1558" s="49"/>
      <c r="BD1558" s="49"/>
      <c r="BE1558" s="49"/>
      <c r="BF1558" s="49"/>
      <c r="BG1558" s="49"/>
      <c r="BH1558" s="49"/>
      <c r="BI1558" s="49"/>
      <c r="BJ1558" s="49"/>
      <c r="BK1558" s="49"/>
      <c r="BL1558" s="49"/>
      <c r="BM1558" s="49"/>
      <c r="BN1558" s="49"/>
      <c r="BO1558" s="49"/>
    </row>
    <row r="1559" spans="20:67" x14ac:dyDescent="0.3">
      <c r="T1559" s="49"/>
      <c r="V1559" s="49"/>
      <c r="W1559" s="49"/>
      <c r="X1559" s="49"/>
      <c r="Y1559" s="49"/>
      <c r="AA1559" s="49"/>
      <c r="AB1559" s="49"/>
      <c r="AD1559" s="49"/>
      <c r="AE1559" s="49"/>
      <c r="AF1559" s="49"/>
      <c r="AH1559" s="49"/>
      <c r="AI1559" s="49"/>
      <c r="AK1559" s="49"/>
      <c r="AL1559" s="49"/>
      <c r="AM1559" s="49"/>
      <c r="AN1559" s="49"/>
      <c r="AO1559" s="49"/>
      <c r="AP1559" s="49"/>
      <c r="AQ1559" s="49"/>
      <c r="AR1559" s="49"/>
      <c r="AS1559" s="49"/>
      <c r="AT1559" s="49"/>
      <c r="AU1559" s="49"/>
      <c r="AV1559" s="49"/>
      <c r="AW1559" s="49"/>
      <c r="AX1559" s="49"/>
      <c r="AY1559" s="49"/>
      <c r="AZ1559" s="49"/>
      <c r="BA1559" s="49"/>
      <c r="BB1559" s="49"/>
      <c r="BC1559" s="49"/>
      <c r="BD1559" s="49"/>
      <c r="BE1559" s="49"/>
      <c r="BF1559" s="49"/>
      <c r="BG1559" s="49"/>
      <c r="BH1559" s="49"/>
      <c r="BI1559" s="49"/>
      <c r="BJ1559" s="49"/>
      <c r="BK1559" s="49"/>
      <c r="BL1559" s="49"/>
      <c r="BM1559" s="49"/>
      <c r="BN1559" s="49"/>
      <c r="BO1559" s="49"/>
    </row>
    <row r="1560" spans="20:67" x14ac:dyDescent="0.3">
      <c r="T1560" s="49"/>
      <c r="V1560" s="49"/>
      <c r="W1560" s="49"/>
      <c r="X1560" s="49"/>
      <c r="Y1560" s="49"/>
      <c r="AA1560" s="49"/>
      <c r="AB1560" s="49"/>
      <c r="AD1560" s="49"/>
      <c r="AE1560" s="49"/>
      <c r="AF1560" s="49"/>
      <c r="AH1560" s="49"/>
      <c r="AI1560" s="49"/>
      <c r="AK1560" s="49"/>
      <c r="AL1560" s="49"/>
      <c r="AM1560" s="49"/>
      <c r="AN1560" s="49"/>
      <c r="AO1560" s="49"/>
      <c r="AP1560" s="49"/>
      <c r="AQ1560" s="49"/>
      <c r="AR1560" s="49"/>
      <c r="AS1560" s="49"/>
      <c r="AT1560" s="49"/>
      <c r="AU1560" s="49"/>
      <c r="AV1560" s="49"/>
      <c r="AW1560" s="49"/>
      <c r="AX1560" s="49"/>
      <c r="AY1560" s="49"/>
      <c r="AZ1560" s="49"/>
      <c r="BA1560" s="49"/>
      <c r="BB1560" s="49"/>
      <c r="BC1560" s="49"/>
      <c r="BD1560" s="49"/>
      <c r="BE1560" s="49"/>
      <c r="BF1560" s="49"/>
      <c r="BG1560" s="49"/>
      <c r="BH1560" s="49"/>
      <c r="BI1560" s="49"/>
      <c r="BJ1560" s="49"/>
      <c r="BK1560" s="49"/>
      <c r="BL1560" s="49"/>
      <c r="BM1560" s="49"/>
      <c r="BN1560" s="49"/>
      <c r="BO1560" s="49"/>
    </row>
    <row r="1561" spans="20:67" x14ac:dyDescent="0.3">
      <c r="T1561" s="49"/>
      <c r="V1561" s="49"/>
      <c r="W1561" s="49"/>
      <c r="X1561" s="49"/>
      <c r="Y1561" s="49"/>
      <c r="AA1561" s="49"/>
      <c r="AB1561" s="49"/>
      <c r="AD1561" s="49"/>
      <c r="AE1561" s="49"/>
      <c r="AF1561" s="49"/>
      <c r="AH1561" s="49"/>
      <c r="AI1561" s="49"/>
      <c r="AK1561" s="49"/>
      <c r="AL1561" s="49"/>
      <c r="AM1561" s="49"/>
      <c r="AN1561" s="49"/>
      <c r="AO1561" s="49"/>
      <c r="AP1561" s="49"/>
      <c r="AQ1561" s="49"/>
      <c r="AR1561" s="49"/>
      <c r="AS1561" s="49"/>
      <c r="AT1561" s="49"/>
      <c r="AU1561" s="49"/>
      <c r="AV1561" s="49"/>
      <c r="AW1561" s="49"/>
      <c r="AX1561" s="49"/>
      <c r="AY1561" s="49"/>
      <c r="AZ1561" s="49"/>
      <c r="BA1561" s="49"/>
      <c r="BB1561" s="49"/>
      <c r="BC1561" s="49"/>
      <c r="BD1561" s="49"/>
      <c r="BE1561" s="49"/>
      <c r="BF1561" s="49"/>
      <c r="BG1561" s="49"/>
      <c r="BH1561" s="49"/>
      <c r="BI1561" s="49"/>
      <c r="BJ1561" s="49"/>
      <c r="BK1561" s="49"/>
      <c r="BL1561" s="49"/>
      <c r="BM1561" s="49"/>
      <c r="BN1561" s="49"/>
      <c r="BO1561" s="49"/>
    </row>
    <row r="1562" spans="20:67" x14ac:dyDescent="0.3">
      <c r="T1562" s="49"/>
      <c r="V1562" s="49"/>
      <c r="W1562" s="49"/>
      <c r="X1562" s="49"/>
      <c r="Y1562" s="49"/>
      <c r="AA1562" s="49"/>
      <c r="AB1562" s="49"/>
      <c r="AD1562" s="49"/>
      <c r="AE1562" s="49"/>
      <c r="AF1562" s="49"/>
      <c r="AH1562" s="49"/>
      <c r="AI1562" s="49"/>
      <c r="AK1562" s="49"/>
      <c r="AL1562" s="49"/>
      <c r="AM1562" s="49"/>
      <c r="AN1562" s="49"/>
      <c r="AO1562" s="49"/>
      <c r="AP1562" s="49"/>
      <c r="AQ1562" s="49"/>
      <c r="AR1562" s="49"/>
      <c r="AS1562" s="49"/>
      <c r="AT1562" s="49"/>
      <c r="AU1562" s="49"/>
      <c r="AV1562" s="49"/>
      <c r="AW1562" s="49"/>
      <c r="AX1562" s="49"/>
      <c r="AY1562" s="49"/>
      <c r="AZ1562" s="49"/>
      <c r="BA1562" s="49"/>
      <c r="BB1562" s="49"/>
      <c r="BC1562" s="49"/>
      <c r="BD1562" s="49"/>
      <c r="BE1562" s="49"/>
      <c r="BF1562" s="49"/>
      <c r="BG1562" s="49"/>
      <c r="BH1562" s="49"/>
      <c r="BI1562" s="49"/>
      <c r="BJ1562" s="49"/>
      <c r="BK1562" s="49"/>
      <c r="BL1562" s="49"/>
      <c r="BM1562" s="49"/>
      <c r="BN1562" s="49"/>
      <c r="BO1562" s="49"/>
    </row>
    <row r="1563" spans="20:67" x14ac:dyDescent="0.3">
      <c r="T1563" s="49"/>
      <c r="V1563" s="49"/>
      <c r="W1563" s="49"/>
      <c r="X1563" s="49"/>
      <c r="Y1563" s="49"/>
      <c r="AA1563" s="49"/>
      <c r="AB1563" s="49"/>
      <c r="AD1563" s="49"/>
      <c r="AE1563" s="49"/>
      <c r="AF1563" s="49"/>
      <c r="AH1563" s="49"/>
      <c r="AI1563" s="49"/>
      <c r="AK1563" s="49"/>
      <c r="AL1563" s="49"/>
      <c r="AM1563" s="49"/>
      <c r="AN1563" s="49"/>
      <c r="AO1563" s="49"/>
      <c r="AP1563" s="49"/>
      <c r="AQ1563" s="49"/>
      <c r="AR1563" s="49"/>
      <c r="AS1563" s="49"/>
      <c r="AT1563" s="49"/>
      <c r="AU1563" s="49"/>
      <c r="AV1563" s="49"/>
      <c r="AW1563" s="49"/>
      <c r="AX1563" s="49"/>
      <c r="AY1563" s="49"/>
      <c r="AZ1563" s="49"/>
      <c r="BA1563" s="49"/>
      <c r="BB1563" s="49"/>
      <c r="BC1563" s="49"/>
      <c r="BD1563" s="49"/>
      <c r="BE1563" s="49"/>
      <c r="BF1563" s="49"/>
      <c r="BG1563" s="49"/>
      <c r="BH1563" s="49"/>
      <c r="BI1563" s="49"/>
      <c r="BJ1563" s="49"/>
      <c r="BK1563" s="49"/>
      <c r="BL1563" s="49"/>
      <c r="BM1563" s="49"/>
      <c r="BN1563" s="49"/>
      <c r="BO1563" s="49"/>
    </row>
    <row r="1564" spans="20:67" x14ac:dyDescent="0.3">
      <c r="T1564" s="49"/>
      <c r="V1564" s="49"/>
      <c r="W1564" s="49"/>
      <c r="X1564" s="49"/>
      <c r="Y1564" s="49"/>
      <c r="AA1564" s="49"/>
      <c r="AB1564" s="49"/>
      <c r="AD1564" s="49"/>
      <c r="AE1564" s="49"/>
      <c r="AF1564" s="49"/>
      <c r="AH1564" s="49"/>
      <c r="AI1564" s="49"/>
      <c r="AK1564" s="49"/>
      <c r="AL1564" s="49"/>
      <c r="AM1564" s="49"/>
      <c r="AN1564" s="49"/>
      <c r="AO1564" s="49"/>
      <c r="AP1564" s="49"/>
      <c r="AQ1564" s="49"/>
      <c r="AR1564" s="49"/>
      <c r="AS1564" s="49"/>
      <c r="AT1564" s="49"/>
      <c r="AU1564" s="49"/>
      <c r="AV1564" s="49"/>
      <c r="AW1564" s="49"/>
      <c r="AX1564" s="49"/>
      <c r="AY1564" s="49"/>
      <c r="AZ1564" s="49"/>
      <c r="BA1564" s="49"/>
      <c r="BB1564" s="49"/>
      <c r="BC1564" s="49"/>
      <c r="BD1564" s="49"/>
      <c r="BE1564" s="49"/>
      <c r="BF1564" s="49"/>
      <c r="BG1564" s="49"/>
      <c r="BH1564" s="49"/>
      <c r="BI1564" s="49"/>
      <c r="BJ1564" s="49"/>
      <c r="BK1564" s="49"/>
      <c r="BL1564" s="49"/>
      <c r="BM1564" s="49"/>
      <c r="BN1564" s="49"/>
      <c r="BO1564" s="49"/>
    </row>
    <row r="1565" spans="20:67" x14ac:dyDescent="0.3">
      <c r="T1565" s="49"/>
      <c r="V1565" s="49"/>
      <c r="W1565" s="49"/>
      <c r="X1565" s="49"/>
      <c r="Y1565" s="49"/>
      <c r="AA1565" s="49"/>
      <c r="AB1565" s="49"/>
      <c r="AD1565" s="49"/>
      <c r="AE1565" s="49"/>
      <c r="AF1565" s="49"/>
      <c r="AH1565" s="49"/>
      <c r="AI1565" s="49"/>
      <c r="AK1565" s="49"/>
      <c r="AL1565" s="49"/>
      <c r="AM1565" s="49"/>
      <c r="AN1565" s="49"/>
      <c r="AO1565" s="49"/>
      <c r="AP1565" s="49"/>
      <c r="AQ1565" s="49"/>
      <c r="AR1565" s="49"/>
      <c r="AS1565" s="49"/>
      <c r="AT1565" s="49"/>
      <c r="AU1565" s="49"/>
      <c r="AV1565" s="49"/>
      <c r="AW1565" s="49"/>
      <c r="AX1565" s="49"/>
      <c r="AY1565" s="49"/>
      <c r="AZ1565" s="49"/>
      <c r="BA1565" s="49"/>
      <c r="BB1565" s="49"/>
      <c r="BC1565" s="49"/>
      <c r="BD1565" s="49"/>
      <c r="BE1565" s="49"/>
      <c r="BF1565" s="49"/>
      <c r="BG1565" s="49"/>
      <c r="BH1565" s="49"/>
      <c r="BI1565" s="49"/>
      <c r="BJ1565" s="49"/>
      <c r="BK1565" s="49"/>
      <c r="BL1565" s="49"/>
      <c r="BM1565" s="49"/>
      <c r="BN1565" s="49"/>
      <c r="BO1565" s="49"/>
    </row>
    <row r="1566" spans="20:67" x14ac:dyDescent="0.3">
      <c r="T1566" s="49"/>
      <c r="V1566" s="49"/>
      <c r="W1566" s="49"/>
      <c r="X1566" s="49"/>
      <c r="Y1566" s="49"/>
      <c r="AA1566" s="49"/>
      <c r="AB1566" s="49"/>
      <c r="AD1566" s="49"/>
      <c r="AE1566" s="49"/>
      <c r="AF1566" s="49"/>
      <c r="AH1566" s="49"/>
      <c r="AI1566" s="49"/>
      <c r="AK1566" s="49"/>
      <c r="AL1566" s="49"/>
      <c r="AM1566" s="49"/>
      <c r="AN1566" s="49"/>
      <c r="AO1566" s="49"/>
      <c r="AP1566" s="49"/>
      <c r="AQ1566" s="49"/>
      <c r="AR1566" s="49"/>
      <c r="AS1566" s="49"/>
      <c r="AT1566" s="49"/>
      <c r="AU1566" s="49"/>
      <c r="AV1566" s="49"/>
      <c r="AW1566" s="49"/>
      <c r="AX1566" s="49"/>
      <c r="AY1566" s="49"/>
      <c r="AZ1566" s="49"/>
      <c r="BA1566" s="49"/>
      <c r="BB1566" s="49"/>
      <c r="BC1566" s="49"/>
      <c r="BD1566" s="49"/>
      <c r="BE1566" s="49"/>
      <c r="BF1566" s="49"/>
      <c r="BG1566" s="49"/>
      <c r="BH1566" s="49"/>
      <c r="BI1566" s="49"/>
      <c r="BJ1566" s="49"/>
      <c r="BK1566" s="49"/>
      <c r="BL1566" s="49"/>
      <c r="BM1566" s="49"/>
      <c r="BN1566" s="49"/>
      <c r="BO1566" s="49"/>
    </row>
    <row r="1567" spans="20:67" x14ac:dyDescent="0.3">
      <c r="T1567" s="49"/>
      <c r="V1567" s="49"/>
      <c r="W1567" s="49"/>
      <c r="X1567" s="49"/>
      <c r="Y1567" s="49"/>
      <c r="AA1567" s="49"/>
      <c r="AB1567" s="49"/>
      <c r="AD1567" s="49"/>
      <c r="AE1567" s="49"/>
      <c r="AF1567" s="49"/>
      <c r="AH1567" s="49"/>
      <c r="AI1567" s="49"/>
      <c r="AK1567" s="49"/>
      <c r="AL1567" s="49"/>
      <c r="AM1567" s="49"/>
      <c r="AN1567" s="49"/>
      <c r="AO1567" s="49"/>
      <c r="AP1567" s="49"/>
      <c r="AQ1567" s="49"/>
      <c r="AR1567" s="49"/>
      <c r="AS1567" s="49"/>
      <c r="AT1567" s="49"/>
      <c r="AU1567" s="49"/>
      <c r="AV1567" s="49"/>
      <c r="AW1567" s="49"/>
      <c r="AX1567" s="49"/>
      <c r="AY1567" s="49"/>
      <c r="AZ1567" s="49"/>
      <c r="BA1567" s="49"/>
      <c r="BB1567" s="49"/>
      <c r="BC1567" s="49"/>
      <c r="BD1567" s="49"/>
      <c r="BE1567" s="49"/>
      <c r="BF1567" s="49"/>
      <c r="BG1567" s="49"/>
      <c r="BH1567" s="49"/>
      <c r="BI1567" s="49"/>
      <c r="BJ1567" s="49"/>
      <c r="BK1567" s="49"/>
      <c r="BL1567" s="49"/>
      <c r="BM1567" s="49"/>
      <c r="BN1567" s="49"/>
      <c r="BO1567" s="49"/>
    </row>
    <row r="1568" spans="20:67" x14ac:dyDescent="0.3">
      <c r="T1568" s="49"/>
      <c r="V1568" s="49"/>
      <c r="W1568" s="49"/>
      <c r="X1568" s="49"/>
      <c r="Y1568" s="49"/>
      <c r="AA1568" s="49"/>
      <c r="AB1568" s="49"/>
      <c r="AD1568" s="49"/>
      <c r="AE1568" s="49"/>
      <c r="AF1568" s="49"/>
      <c r="AH1568" s="49"/>
      <c r="AI1568" s="49"/>
      <c r="AK1568" s="49"/>
      <c r="AL1568" s="49"/>
      <c r="AM1568" s="49"/>
      <c r="AN1568" s="49"/>
      <c r="AO1568" s="49"/>
      <c r="AP1568" s="49"/>
      <c r="AQ1568" s="49"/>
      <c r="AR1568" s="49"/>
      <c r="AS1568" s="49"/>
      <c r="AT1568" s="49"/>
      <c r="AU1568" s="49"/>
      <c r="AV1568" s="49"/>
      <c r="AW1568" s="49"/>
      <c r="AX1568" s="49"/>
      <c r="AY1568" s="49"/>
      <c r="AZ1568" s="49"/>
      <c r="BA1568" s="49"/>
      <c r="BB1568" s="49"/>
      <c r="BC1568" s="49"/>
      <c r="BD1568" s="49"/>
      <c r="BE1568" s="49"/>
      <c r="BF1568" s="49"/>
      <c r="BG1568" s="49"/>
      <c r="BH1568" s="49"/>
      <c r="BI1568" s="49"/>
      <c r="BJ1568" s="49"/>
      <c r="BK1568" s="49"/>
      <c r="BL1568" s="49"/>
      <c r="BM1568" s="49"/>
      <c r="BN1568" s="49"/>
      <c r="BO1568" s="49"/>
    </row>
    <row r="1569" spans="20:67" x14ac:dyDescent="0.3">
      <c r="T1569" s="49"/>
      <c r="V1569" s="49"/>
      <c r="W1569" s="49"/>
      <c r="X1569" s="49"/>
      <c r="Y1569" s="49"/>
      <c r="AA1569" s="49"/>
      <c r="AB1569" s="49"/>
      <c r="AD1569" s="49"/>
      <c r="AE1569" s="49"/>
      <c r="AF1569" s="49"/>
      <c r="AH1569" s="49"/>
      <c r="AI1569" s="49"/>
      <c r="AK1569" s="49"/>
      <c r="AL1569" s="49"/>
      <c r="AM1569" s="49"/>
      <c r="AN1569" s="49"/>
      <c r="AO1569" s="49"/>
      <c r="AP1569" s="49"/>
      <c r="AQ1569" s="49"/>
      <c r="AR1569" s="49"/>
      <c r="AS1569" s="49"/>
      <c r="AT1569" s="49"/>
      <c r="AU1569" s="49"/>
      <c r="AV1569" s="49"/>
      <c r="AW1569" s="49"/>
      <c r="AX1569" s="49"/>
      <c r="AY1569" s="49"/>
      <c r="AZ1569" s="49"/>
      <c r="BA1569" s="49"/>
      <c r="BB1569" s="49"/>
      <c r="BC1569" s="49"/>
      <c r="BD1569" s="49"/>
      <c r="BE1569" s="49"/>
      <c r="BF1569" s="49"/>
      <c r="BG1569" s="49"/>
      <c r="BH1569" s="49"/>
      <c r="BI1569" s="49"/>
      <c r="BJ1569" s="49"/>
      <c r="BK1569" s="49"/>
      <c r="BL1569" s="49"/>
      <c r="BM1569" s="49"/>
      <c r="BN1569" s="49"/>
      <c r="BO1569" s="49"/>
    </row>
    <row r="1570" spans="20:67" x14ac:dyDescent="0.3">
      <c r="T1570" s="49"/>
      <c r="V1570" s="49"/>
      <c r="W1570" s="49"/>
      <c r="X1570" s="49"/>
      <c r="Y1570" s="49"/>
      <c r="AA1570" s="49"/>
      <c r="AB1570" s="49"/>
      <c r="AD1570" s="49"/>
      <c r="AE1570" s="49"/>
      <c r="AF1570" s="49"/>
      <c r="AH1570" s="49"/>
      <c r="AI1570" s="49"/>
      <c r="AK1570" s="49"/>
      <c r="AL1570" s="49"/>
      <c r="AM1570" s="49"/>
      <c r="AN1570" s="49"/>
      <c r="AO1570" s="49"/>
      <c r="AP1570" s="49"/>
      <c r="AQ1570" s="49"/>
      <c r="AR1570" s="49"/>
      <c r="AS1570" s="49"/>
      <c r="AT1570" s="49"/>
      <c r="AU1570" s="49"/>
      <c r="AV1570" s="49"/>
      <c r="AW1570" s="49"/>
      <c r="AX1570" s="49"/>
      <c r="AY1570" s="49"/>
      <c r="AZ1570" s="49"/>
      <c r="BA1570" s="49"/>
      <c r="BB1570" s="49"/>
      <c r="BC1570" s="49"/>
      <c r="BD1570" s="49"/>
      <c r="BE1570" s="49"/>
      <c r="BF1570" s="49"/>
      <c r="BG1570" s="49"/>
      <c r="BH1570" s="49"/>
      <c r="BI1570" s="49"/>
      <c r="BJ1570" s="49"/>
      <c r="BK1570" s="49"/>
      <c r="BL1570" s="49"/>
      <c r="BM1570" s="49"/>
      <c r="BN1570" s="49"/>
      <c r="BO1570" s="49"/>
    </row>
    <row r="1571" spans="20:67" x14ac:dyDescent="0.3">
      <c r="T1571" s="49"/>
      <c r="V1571" s="49"/>
      <c r="W1571" s="49"/>
      <c r="X1571" s="49"/>
      <c r="Y1571" s="49"/>
      <c r="AA1571" s="49"/>
      <c r="AB1571" s="49"/>
      <c r="AD1571" s="49"/>
      <c r="AE1571" s="49"/>
      <c r="AF1571" s="49"/>
      <c r="AH1571" s="49"/>
      <c r="AI1571" s="49"/>
      <c r="AK1571" s="49"/>
      <c r="AL1571" s="49"/>
      <c r="AM1571" s="49"/>
      <c r="AN1571" s="49"/>
      <c r="AO1571" s="49"/>
      <c r="AP1571" s="49"/>
      <c r="AQ1571" s="49"/>
      <c r="AR1571" s="49"/>
      <c r="AS1571" s="49"/>
      <c r="AT1571" s="49"/>
      <c r="AU1571" s="49"/>
      <c r="AV1571" s="49"/>
      <c r="AW1571" s="49"/>
      <c r="AX1571" s="49"/>
      <c r="AY1571" s="49"/>
      <c r="AZ1571" s="49"/>
      <c r="BA1571" s="49"/>
      <c r="BB1571" s="49"/>
      <c r="BC1571" s="49"/>
      <c r="BD1571" s="49"/>
      <c r="BE1571" s="49"/>
      <c r="BF1571" s="49"/>
      <c r="BG1571" s="49"/>
      <c r="BH1571" s="49"/>
      <c r="BI1571" s="49"/>
      <c r="BJ1571" s="49"/>
      <c r="BK1571" s="49"/>
      <c r="BL1571" s="49"/>
      <c r="BM1571" s="49"/>
      <c r="BN1571" s="49"/>
      <c r="BO1571" s="49"/>
    </row>
    <row r="1572" spans="20:67" x14ac:dyDescent="0.3">
      <c r="T1572" s="49"/>
      <c r="V1572" s="49"/>
      <c r="W1572" s="49"/>
      <c r="X1572" s="49"/>
      <c r="Y1572" s="49"/>
      <c r="AA1572" s="49"/>
      <c r="AB1572" s="49"/>
      <c r="AD1572" s="49"/>
      <c r="AE1572" s="49"/>
      <c r="AF1572" s="49"/>
      <c r="AH1572" s="49"/>
      <c r="AI1572" s="49"/>
      <c r="AK1572" s="49"/>
      <c r="AL1572" s="49"/>
      <c r="AM1572" s="49"/>
      <c r="AN1572" s="49"/>
      <c r="AO1572" s="49"/>
      <c r="AP1572" s="49"/>
      <c r="AQ1572" s="49"/>
      <c r="AR1572" s="49"/>
      <c r="AS1572" s="49"/>
      <c r="AT1572" s="49"/>
      <c r="AU1572" s="49"/>
      <c r="AV1572" s="49"/>
      <c r="AW1572" s="49"/>
      <c r="AX1572" s="49"/>
      <c r="AY1572" s="49"/>
      <c r="AZ1572" s="49"/>
      <c r="BA1572" s="49"/>
      <c r="BB1572" s="49"/>
      <c r="BC1572" s="49"/>
      <c r="BD1572" s="49"/>
      <c r="BE1572" s="49"/>
      <c r="BF1572" s="49"/>
      <c r="BG1572" s="49"/>
      <c r="BH1572" s="49"/>
      <c r="BI1572" s="49"/>
      <c r="BJ1572" s="49"/>
      <c r="BK1572" s="49"/>
      <c r="BL1572" s="49"/>
      <c r="BM1572" s="49"/>
      <c r="BN1572" s="49"/>
      <c r="BO1572" s="49"/>
    </row>
    <row r="1573" spans="20:67" x14ac:dyDescent="0.3">
      <c r="T1573" s="49"/>
      <c r="V1573" s="49"/>
      <c r="W1573" s="49"/>
      <c r="X1573" s="49"/>
      <c r="Y1573" s="49"/>
      <c r="AA1573" s="49"/>
      <c r="AB1573" s="49"/>
      <c r="AD1573" s="49"/>
      <c r="AE1573" s="49"/>
      <c r="AF1573" s="49"/>
      <c r="AH1573" s="49"/>
      <c r="AI1573" s="49"/>
      <c r="AK1573" s="49"/>
      <c r="AL1573" s="49"/>
      <c r="AM1573" s="49"/>
      <c r="AN1573" s="49"/>
      <c r="AO1573" s="49"/>
      <c r="AP1573" s="49"/>
      <c r="AQ1573" s="49"/>
      <c r="AR1573" s="49"/>
      <c r="AS1573" s="49"/>
      <c r="AT1573" s="49"/>
      <c r="AU1573" s="49"/>
      <c r="AV1573" s="49"/>
      <c r="AW1573" s="49"/>
      <c r="AX1573" s="49"/>
      <c r="AY1573" s="49"/>
      <c r="AZ1573" s="49"/>
      <c r="BA1573" s="49"/>
      <c r="BB1573" s="49"/>
      <c r="BC1573" s="49"/>
      <c r="BD1573" s="49"/>
      <c r="BE1573" s="49"/>
      <c r="BF1573" s="49"/>
      <c r="BG1573" s="49"/>
      <c r="BH1573" s="49"/>
      <c r="BI1573" s="49"/>
      <c r="BJ1573" s="49"/>
      <c r="BK1573" s="49"/>
      <c r="BL1573" s="49"/>
      <c r="BM1573" s="49"/>
      <c r="BN1573" s="49"/>
      <c r="BO1573" s="49"/>
    </row>
    <row r="1574" spans="20:67" x14ac:dyDescent="0.3">
      <c r="T1574" s="49"/>
      <c r="V1574" s="49"/>
      <c r="W1574" s="49"/>
      <c r="X1574" s="49"/>
      <c r="Y1574" s="49"/>
      <c r="AA1574" s="49"/>
      <c r="AB1574" s="49"/>
      <c r="AD1574" s="49"/>
      <c r="AE1574" s="49"/>
      <c r="AF1574" s="49"/>
      <c r="AH1574" s="49"/>
      <c r="AI1574" s="49"/>
      <c r="AK1574" s="49"/>
      <c r="AL1574" s="49"/>
      <c r="AM1574" s="49"/>
      <c r="AN1574" s="49"/>
      <c r="AO1574" s="49"/>
      <c r="AP1574" s="49"/>
      <c r="AQ1574" s="49"/>
      <c r="AR1574" s="49"/>
      <c r="AS1574" s="49"/>
      <c r="AT1574" s="49"/>
      <c r="AU1574" s="49"/>
      <c r="AV1574" s="49"/>
      <c r="AW1574" s="49"/>
      <c r="AX1574" s="49"/>
      <c r="AY1574" s="49"/>
      <c r="AZ1574" s="49"/>
      <c r="BA1574" s="49"/>
      <c r="BB1574" s="49"/>
      <c r="BC1574" s="49"/>
      <c r="BD1574" s="49"/>
      <c r="BE1574" s="49"/>
      <c r="BF1574" s="49"/>
      <c r="BG1574" s="49"/>
      <c r="BH1574" s="49"/>
      <c r="BI1574" s="49"/>
      <c r="BJ1574" s="49"/>
      <c r="BK1574" s="49"/>
      <c r="BL1574" s="49"/>
      <c r="BM1574" s="49"/>
      <c r="BN1574" s="49"/>
      <c r="BO1574" s="49"/>
    </row>
    <row r="1575" spans="20:67" x14ac:dyDescent="0.3">
      <c r="T1575" s="49"/>
      <c r="V1575" s="49"/>
      <c r="W1575" s="49"/>
      <c r="X1575" s="49"/>
      <c r="Y1575" s="49"/>
      <c r="AA1575" s="49"/>
      <c r="AB1575" s="49"/>
      <c r="AD1575" s="49"/>
      <c r="AE1575" s="49"/>
      <c r="AF1575" s="49"/>
      <c r="AH1575" s="49"/>
      <c r="AI1575" s="49"/>
      <c r="AK1575" s="49"/>
      <c r="AL1575" s="49"/>
      <c r="AM1575" s="49"/>
      <c r="AN1575" s="49"/>
      <c r="AO1575" s="49"/>
      <c r="AP1575" s="49"/>
      <c r="AQ1575" s="49"/>
      <c r="AR1575" s="49"/>
      <c r="AS1575" s="49"/>
      <c r="AT1575" s="49"/>
      <c r="AU1575" s="49"/>
      <c r="AV1575" s="49"/>
      <c r="AW1575" s="49"/>
      <c r="AX1575" s="49"/>
      <c r="AY1575" s="49"/>
      <c r="AZ1575" s="49"/>
      <c r="BA1575" s="49"/>
      <c r="BB1575" s="49"/>
      <c r="BC1575" s="49"/>
      <c r="BD1575" s="49"/>
      <c r="BE1575" s="49"/>
      <c r="BF1575" s="49"/>
      <c r="BG1575" s="49"/>
      <c r="BH1575" s="49"/>
      <c r="BI1575" s="49"/>
      <c r="BJ1575" s="49"/>
      <c r="BK1575" s="49"/>
      <c r="BL1575" s="49"/>
      <c r="BM1575" s="49"/>
      <c r="BN1575" s="49"/>
      <c r="BO1575" s="49"/>
    </row>
    <row r="1576" spans="20:67" x14ac:dyDescent="0.3">
      <c r="T1576" s="49"/>
      <c r="V1576" s="49"/>
      <c r="W1576" s="49"/>
      <c r="X1576" s="49"/>
      <c r="Y1576" s="49"/>
      <c r="AA1576" s="49"/>
      <c r="AB1576" s="49"/>
      <c r="AD1576" s="49"/>
      <c r="AE1576" s="49"/>
      <c r="AF1576" s="49"/>
      <c r="AH1576" s="49"/>
      <c r="AI1576" s="49"/>
      <c r="AK1576" s="49"/>
      <c r="AL1576" s="49"/>
      <c r="AM1576" s="49"/>
      <c r="AN1576" s="49"/>
      <c r="AO1576" s="49"/>
      <c r="AP1576" s="49"/>
      <c r="AQ1576" s="49"/>
      <c r="AR1576" s="49"/>
      <c r="AS1576" s="49"/>
      <c r="AT1576" s="49"/>
      <c r="AU1576" s="49"/>
      <c r="AV1576" s="49"/>
      <c r="AW1576" s="49"/>
      <c r="AX1576" s="49"/>
      <c r="AY1576" s="49"/>
      <c r="AZ1576" s="49"/>
      <c r="BA1576" s="49"/>
      <c r="BB1576" s="49"/>
      <c r="BC1576" s="49"/>
      <c r="BD1576" s="49"/>
      <c r="BE1576" s="49"/>
      <c r="BF1576" s="49"/>
      <c r="BG1576" s="49"/>
      <c r="BH1576" s="49"/>
      <c r="BI1576" s="49"/>
      <c r="BJ1576" s="49"/>
      <c r="BK1576" s="49"/>
      <c r="BL1576" s="49"/>
      <c r="BM1576" s="49"/>
      <c r="BN1576" s="49"/>
      <c r="BO1576" s="49"/>
    </row>
    <row r="1577" spans="20:67" x14ac:dyDescent="0.3">
      <c r="T1577" s="49"/>
      <c r="V1577" s="49"/>
      <c r="W1577" s="49"/>
      <c r="X1577" s="49"/>
      <c r="Y1577" s="49"/>
      <c r="AA1577" s="49"/>
      <c r="AB1577" s="49"/>
      <c r="AD1577" s="49"/>
      <c r="AE1577" s="49"/>
      <c r="AF1577" s="49"/>
      <c r="AH1577" s="49"/>
      <c r="AI1577" s="49"/>
      <c r="AK1577" s="49"/>
      <c r="AL1577" s="49"/>
      <c r="AM1577" s="49"/>
      <c r="AN1577" s="49"/>
      <c r="AO1577" s="49"/>
      <c r="AP1577" s="49"/>
      <c r="AQ1577" s="49"/>
      <c r="AR1577" s="49"/>
      <c r="AS1577" s="49"/>
      <c r="AT1577" s="49"/>
      <c r="AU1577" s="49"/>
      <c r="AV1577" s="49"/>
      <c r="AW1577" s="49"/>
      <c r="AX1577" s="49"/>
      <c r="AY1577" s="49"/>
      <c r="AZ1577" s="49"/>
      <c r="BA1577" s="49"/>
      <c r="BB1577" s="49"/>
      <c r="BC1577" s="49"/>
      <c r="BD1577" s="49"/>
      <c r="BE1577" s="49"/>
      <c r="BF1577" s="49"/>
      <c r="BG1577" s="49"/>
      <c r="BH1577" s="49"/>
      <c r="BI1577" s="49"/>
      <c r="BJ1577" s="49"/>
      <c r="BK1577" s="49"/>
      <c r="BL1577" s="49"/>
      <c r="BM1577" s="49"/>
      <c r="BN1577" s="49"/>
      <c r="BO1577" s="49"/>
    </row>
    <row r="1578" spans="20:67" x14ac:dyDescent="0.3">
      <c r="T1578" s="49"/>
      <c r="V1578" s="49"/>
      <c r="W1578" s="49"/>
      <c r="X1578" s="49"/>
      <c r="Y1578" s="49"/>
      <c r="AA1578" s="49"/>
      <c r="AB1578" s="49"/>
      <c r="AD1578" s="49"/>
      <c r="AE1578" s="49"/>
      <c r="AF1578" s="49"/>
      <c r="AH1578" s="49"/>
      <c r="AI1578" s="49"/>
      <c r="AK1578" s="49"/>
      <c r="AL1578" s="49"/>
      <c r="AM1578" s="49"/>
      <c r="AN1578" s="49"/>
      <c r="AO1578" s="49"/>
      <c r="AP1578" s="49"/>
      <c r="AQ1578" s="49"/>
      <c r="AR1578" s="49"/>
      <c r="AS1578" s="49"/>
      <c r="AT1578" s="49"/>
      <c r="AU1578" s="49"/>
      <c r="AV1578" s="49"/>
      <c r="AW1578" s="49"/>
      <c r="AX1578" s="49"/>
      <c r="AY1578" s="49"/>
      <c r="AZ1578" s="49"/>
      <c r="BA1578" s="49"/>
      <c r="BB1578" s="49"/>
      <c r="BC1578" s="49"/>
      <c r="BD1578" s="49"/>
      <c r="BE1578" s="49"/>
      <c r="BF1578" s="49"/>
      <c r="BG1578" s="49"/>
      <c r="BH1578" s="49"/>
      <c r="BI1578" s="49"/>
      <c r="BJ1578" s="49"/>
      <c r="BK1578" s="49"/>
      <c r="BL1578" s="49"/>
      <c r="BM1578" s="49"/>
      <c r="BN1578" s="49"/>
      <c r="BO1578" s="49"/>
    </row>
    <row r="1579" spans="20:67" x14ac:dyDescent="0.3">
      <c r="T1579" s="49"/>
      <c r="V1579" s="49"/>
      <c r="W1579" s="49"/>
      <c r="X1579" s="49"/>
      <c r="Y1579" s="49"/>
      <c r="AA1579" s="49"/>
      <c r="AB1579" s="49"/>
      <c r="AD1579" s="49"/>
      <c r="AE1579" s="49"/>
      <c r="AF1579" s="49"/>
      <c r="AH1579" s="49"/>
      <c r="AI1579" s="49"/>
      <c r="AK1579" s="49"/>
      <c r="AL1579" s="49"/>
      <c r="AM1579" s="49"/>
      <c r="AN1579" s="49"/>
      <c r="AO1579" s="49"/>
      <c r="AP1579" s="49"/>
      <c r="AQ1579" s="49"/>
      <c r="AR1579" s="49"/>
      <c r="AS1579" s="49"/>
      <c r="AT1579" s="49"/>
      <c r="AU1579" s="49"/>
      <c r="AV1579" s="49"/>
      <c r="AW1579" s="49"/>
      <c r="AX1579" s="49"/>
      <c r="AY1579" s="49"/>
      <c r="AZ1579" s="49"/>
      <c r="BA1579" s="49"/>
      <c r="BB1579" s="49"/>
      <c r="BC1579" s="49"/>
      <c r="BD1579" s="49"/>
      <c r="BE1579" s="49"/>
      <c r="BF1579" s="49"/>
      <c r="BG1579" s="49"/>
      <c r="BH1579" s="49"/>
      <c r="BI1579" s="49"/>
      <c r="BJ1579" s="49"/>
      <c r="BK1579" s="49"/>
      <c r="BL1579" s="49"/>
      <c r="BM1579" s="49"/>
      <c r="BN1579" s="49"/>
      <c r="BO1579" s="49"/>
    </row>
    <row r="1580" spans="20:67" x14ac:dyDescent="0.3">
      <c r="T1580" s="49"/>
      <c r="V1580" s="49"/>
      <c r="W1580" s="49"/>
      <c r="X1580" s="49"/>
      <c r="Y1580" s="49"/>
      <c r="AA1580" s="49"/>
      <c r="AB1580" s="49"/>
      <c r="AD1580" s="49"/>
      <c r="AE1580" s="49"/>
      <c r="AF1580" s="49"/>
      <c r="AH1580" s="49"/>
      <c r="AI1580" s="49"/>
      <c r="AK1580" s="49"/>
      <c r="AL1580" s="49"/>
      <c r="AM1580" s="49"/>
      <c r="AN1580" s="49"/>
      <c r="AO1580" s="49"/>
      <c r="AP1580" s="49"/>
      <c r="AQ1580" s="49"/>
      <c r="AR1580" s="49"/>
      <c r="AS1580" s="49"/>
      <c r="AT1580" s="49"/>
      <c r="AU1580" s="49"/>
      <c r="AV1580" s="49"/>
      <c r="AW1580" s="49"/>
      <c r="AX1580" s="49"/>
      <c r="AY1580" s="49"/>
      <c r="AZ1580" s="49"/>
      <c r="BA1580" s="49"/>
      <c r="BB1580" s="49"/>
      <c r="BC1580" s="49"/>
      <c r="BD1580" s="49"/>
      <c r="BE1580" s="49"/>
      <c r="BF1580" s="49"/>
      <c r="BG1580" s="49"/>
      <c r="BH1580" s="49"/>
      <c r="BI1580" s="49"/>
      <c r="BJ1580" s="49"/>
      <c r="BK1580" s="49"/>
      <c r="BL1580" s="49"/>
      <c r="BM1580" s="49"/>
      <c r="BN1580" s="49"/>
      <c r="BO1580" s="49"/>
    </row>
    <row r="1581" spans="20:67" x14ac:dyDescent="0.3">
      <c r="T1581" s="49"/>
      <c r="V1581" s="49"/>
      <c r="W1581" s="49"/>
      <c r="X1581" s="49"/>
      <c r="Y1581" s="49"/>
      <c r="AA1581" s="49"/>
      <c r="AB1581" s="49"/>
      <c r="AD1581" s="49"/>
      <c r="AE1581" s="49"/>
      <c r="AF1581" s="49"/>
      <c r="AH1581" s="49"/>
      <c r="AI1581" s="49"/>
      <c r="AK1581" s="49"/>
      <c r="AL1581" s="49"/>
      <c r="AM1581" s="49"/>
      <c r="AN1581" s="49"/>
      <c r="AO1581" s="49"/>
      <c r="AP1581" s="49"/>
      <c r="AQ1581" s="49"/>
      <c r="AR1581" s="49"/>
      <c r="AS1581" s="49"/>
      <c r="AT1581" s="49"/>
      <c r="AU1581" s="49"/>
      <c r="AV1581" s="49"/>
      <c r="AW1581" s="49"/>
      <c r="AX1581" s="49"/>
      <c r="AY1581" s="49"/>
      <c r="AZ1581" s="49"/>
      <c r="BA1581" s="49"/>
      <c r="BB1581" s="49"/>
      <c r="BC1581" s="49"/>
      <c r="BD1581" s="49"/>
      <c r="BE1581" s="49"/>
      <c r="BF1581" s="49"/>
      <c r="BG1581" s="49"/>
      <c r="BH1581" s="49"/>
      <c r="BI1581" s="49"/>
      <c r="BJ1581" s="49"/>
      <c r="BK1581" s="49"/>
      <c r="BL1581" s="49"/>
      <c r="BM1581" s="49"/>
      <c r="BN1581" s="49"/>
      <c r="BO1581" s="49"/>
    </row>
    <row r="1582" spans="20:67" x14ac:dyDescent="0.3">
      <c r="T1582" s="49"/>
      <c r="V1582" s="49"/>
      <c r="W1582" s="49"/>
      <c r="X1582" s="49"/>
      <c r="Y1582" s="49"/>
      <c r="AA1582" s="49"/>
      <c r="AB1582" s="49"/>
      <c r="AD1582" s="49"/>
      <c r="AE1582" s="49"/>
      <c r="AF1582" s="49"/>
      <c r="AH1582" s="49"/>
      <c r="AI1582" s="49"/>
      <c r="AK1582" s="49"/>
      <c r="AL1582" s="49"/>
      <c r="AM1582" s="49"/>
      <c r="AN1582" s="49"/>
      <c r="AO1582" s="49"/>
      <c r="AP1582" s="49"/>
      <c r="AQ1582" s="49"/>
      <c r="AR1582" s="49"/>
      <c r="AS1582" s="49"/>
      <c r="AT1582" s="49"/>
      <c r="AU1582" s="49"/>
      <c r="AV1582" s="49"/>
      <c r="AW1582" s="49"/>
      <c r="AX1582" s="49"/>
      <c r="AY1582" s="49"/>
      <c r="AZ1582" s="49"/>
      <c r="BA1582" s="49"/>
      <c r="BB1582" s="49"/>
      <c r="BC1582" s="49"/>
      <c r="BD1582" s="49"/>
      <c r="BE1582" s="49"/>
      <c r="BF1582" s="49"/>
      <c r="BG1582" s="49"/>
      <c r="BH1582" s="49"/>
      <c r="BI1582" s="49"/>
      <c r="BJ1582" s="49"/>
      <c r="BK1582" s="49"/>
      <c r="BL1582" s="49"/>
      <c r="BM1582" s="49"/>
      <c r="BN1582" s="49"/>
      <c r="BO1582" s="49"/>
    </row>
    <row r="1583" spans="20:67" x14ac:dyDescent="0.3">
      <c r="T1583" s="49"/>
      <c r="V1583" s="49"/>
      <c r="W1583" s="49"/>
      <c r="X1583" s="49"/>
      <c r="Y1583" s="49"/>
      <c r="AA1583" s="49"/>
      <c r="AB1583" s="49"/>
      <c r="AD1583" s="49"/>
      <c r="AE1583" s="49"/>
      <c r="AF1583" s="49"/>
      <c r="AH1583" s="49"/>
      <c r="AI1583" s="49"/>
      <c r="AK1583" s="49"/>
      <c r="AL1583" s="49"/>
      <c r="AM1583" s="49"/>
      <c r="AN1583" s="49"/>
      <c r="AO1583" s="49"/>
      <c r="AP1583" s="49"/>
      <c r="AQ1583" s="49"/>
      <c r="AR1583" s="49"/>
      <c r="AS1583" s="49"/>
      <c r="AT1583" s="49"/>
      <c r="AU1583" s="49"/>
      <c r="AV1583" s="49"/>
      <c r="AW1583" s="49"/>
      <c r="AX1583" s="49"/>
      <c r="AY1583" s="49"/>
      <c r="AZ1583" s="49"/>
      <c r="BA1583" s="49"/>
      <c r="BB1583" s="49"/>
      <c r="BC1583" s="49"/>
      <c r="BD1583" s="49"/>
      <c r="BE1583" s="49"/>
      <c r="BF1583" s="49"/>
      <c r="BG1583" s="49"/>
      <c r="BH1583" s="49"/>
      <c r="BI1583" s="49"/>
      <c r="BJ1583" s="49"/>
      <c r="BK1583" s="49"/>
      <c r="BL1583" s="49"/>
      <c r="BM1583" s="49"/>
      <c r="BN1583" s="49"/>
      <c r="BO1583" s="49"/>
    </row>
    <row r="1584" spans="20:67" x14ac:dyDescent="0.3">
      <c r="T1584" s="49"/>
      <c r="V1584" s="49"/>
      <c r="W1584" s="49"/>
      <c r="X1584" s="49"/>
      <c r="Y1584" s="49"/>
      <c r="AA1584" s="49"/>
      <c r="AB1584" s="49"/>
      <c r="AD1584" s="49"/>
      <c r="AE1584" s="49"/>
      <c r="AF1584" s="49"/>
      <c r="AH1584" s="49"/>
      <c r="AI1584" s="49"/>
      <c r="AK1584" s="49"/>
      <c r="AL1584" s="49"/>
      <c r="AM1584" s="49"/>
      <c r="AN1584" s="49"/>
      <c r="AO1584" s="49"/>
      <c r="AP1584" s="49"/>
      <c r="AQ1584" s="49"/>
      <c r="AR1584" s="49"/>
      <c r="AS1584" s="49"/>
      <c r="AT1584" s="49"/>
      <c r="AU1584" s="49"/>
      <c r="AV1584" s="49"/>
      <c r="AW1584" s="49"/>
      <c r="AX1584" s="49"/>
      <c r="AY1584" s="49"/>
      <c r="AZ1584" s="49"/>
      <c r="BA1584" s="49"/>
      <c r="BB1584" s="49"/>
      <c r="BC1584" s="49"/>
      <c r="BD1584" s="49"/>
      <c r="BE1584" s="49"/>
      <c r="BF1584" s="49"/>
      <c r="BG1584" s="49"/>
      <c r="BH1584" s="49"/>
      <c r="BI1584" s="49"/>
      <c r="BJ1584" s="49"/>
      <c r="BK1584" s="49"/>
      <c r="BL1584" s="49"/>
      <c r="BM1584" s="49"/>
      <c r="BN1584" s="49"/>
      <c r="BO1584" s="49"/>
    </row>
    <row r="1585" spans="20:67" x14ac:dyDescent="0.3">
      <c r="T1585" s="49"/>
      <c r="V1585" s="49"/>
      <c r="W1585" s="49"/>
      <c r="X1585" s="49"/>
      <c r="Y1585" s="49"/>
      <c r="AA1585" s="49"/>
      <c r="AB1585" s="49"/>
      <c r="AD1585" s="49"/>
      <c r="AE1585" s="49"/>
      <c r="AF1585" s="49"/>
      <c r="AH1585" s="49"/>
      <c r="AI1585" s="49"/>
      <c r="AK1585" s="49"/>
      <c r="AL1585" s="49"/>
      <c r="AM1585" s="49"/>
      <c r="AN1585" s="49"/>
      <c r="AO1585" s="49"/>
      <c r="AP1585" s="49"/>
      <c r="AQ1585" s="49"/>
      <c r="AR1585" s="49"/>
      <c r="AS1585" s="49"/>
      <c r="AT1585" s="49"/>
      <c r="AU1585" s="49"/>
      <c r="AV1585" s="49"/>
      <c r="AW1585" s="49"/>
      <c r="AX1585" s="49"/>
      <c r="AY1585" s="49"/>
      <c r="AZ1585" s="49"/>
      <c r="BA1585" s="49"/>
      <c r="BB1585" s="49"/>
      <c r="BC1585" s="49"/>
      <c r="BD1585" s="49"/>
      <c r="BE1585" s="49"/>
      <c r="BF1585" s="49"/>
      <c r="BG1585" s="49"/>
      <c r="BH1585" s="49"/>
      <c r="BI1585" s="49"/>
      <c r="BJ1585" s="49"/>
      <c r="BK1585" s="49"/>
      <c r="BL1585" s="49"/>
      <c r="BM1585" s="49"/>
      <c r="BN1585" s="49"/>
      <c r="BO1585" s="49"/>
    </row>
    <row r="1586" spans="20:67" x14ac:dyDescent="0.3">
      <c r="T1586" s="49"/>
      <c r="V1586" s="49"/>
      <c r="W1586" s="49"/>
      <c r="X1586" s="49"/>
      <c r="Y1586" s="49"/>
      <c r="AA1586" s="49"/>
      <c r="AB1586" s="49"/>
      <c r="AD1586" s="49"/>
      <c r="AE1586" s="49"/>
      <c r="AF1586" s="49"/>
      <c r="AH1586" s="49"/>
      <c r="AI1586" s="49"/>
      <c r="AK1586" s="49"/>
      <c r="AL1586" s="49"/>
      <c r="AM1586" s="49"/>
      <c r="AN1586" s="49"/>
      <c r="AO1586" s="49"/>
      <c r="AP1586" s="49"/>
      <c r="AQ1586" s="49"/>
      <c r="AR1586" s="49"/>
      <c r="AS1586" s="49"/>
      <c r="AT1586" s="49"/>
      <c r="AU1586" s="49"/>
      <c r="AV1586" s="49"/>
      <c r="AW1586" s="49"/>
      <c r="AX1586" s="49"/>
      <c r="AY1586" s="49"/>
      <c r="AZ1586" s="49"/>
      <c r="BA1586" s="49"/>
      <c r="BB1586" s="49"/>
      <c r="BC1586" s="49"/>
      <c r="BD1586" s="49"/>
      <c r="BE1586" s="49"/>
      <c r="BF1586" s="49"/>
      <c r="BG1586" s="49"/>
      <c r="BH1586" s="49"/>
      <c r="BI1586" s="49"/>
      <c r="BJ1586" s="49"/>
      <c r="BK1586" s="49"/>
      <c r="BL1586" s="49"/>
      <c r="BM1586" s="49"/>
      <c r="BN1586" s="49"/>
      <c r="BO1586" s="49"/>
    </row>
    <row r="1587" spans="20:67" x14ac:dyDescent="0.3">
      <c r="T1587" s="49"/>
      <c r="V1587" s="49"/>
      <c r="W1587" s="49"/>
      <c r="X1587" s="49"/>
      <c r="Y1587" s="49"/>
      <c r="AA1587" s="49"/>
      <c r="AB1587" s="49"/>
      <c r="AD1587" s="49"/>
      <c r="AE1587" s="49"/>
      <c r="AF1587" s="49"/>
      <c r="AH1587" s="49"/>
      <c r="AI1587" s="49"/>
      <c r="AK1587" s="49"/>
      <c r="AL1587" s="49"/>
      <c r="AM1587" s="49"/>
      <c r="AN1587" s="49"/>
      <c r="AO1587" s="49"/>
      <c r="AP1587" s="49"/>
      <c r="AQ1587" s="49"/>
      <c r="AR1587" s="49"/>
      <c r="AS1587" s="49"/>
      <c r="AT1587" s="49"/>
      <c r="AU1587" s="49"/>
      <c r="AV1587" s="49"/>
      <c r="AW1587" s="49"/>
      <c r="AX1587" s="49"/>
      <c r="AY1587" s="49"/>
      <c r="AZ1587" s="49"/>
      <c r="BA1587" s="49"/>
      <c r="BB1587" s="49"/>
      <c r="BC1587" s="49"/>
      <c r="BD1587" s="49"/>
      <c r="BE1587" s="49"/>
      <c r="BF1587" s="49"/>
      <c r="BG1587" s="49"/>
      <c r="BH1587" s="49"/>
      <c r="BI1587" s="49"/>
      <c r="BJ1587" s="49"/>
      <c r="BK1587" s="49"/>
      <c r="BL1587" s="49"/>
      <c r="BM1587" s="49"/>
      <c r="BN1587" s="49"/>
      <c r="BO1587" s="49"/>
    </row>
    <row r="1588" spans="20:67" x14ac:dyDescent="0.3">
      <c r="T1588" s="49"/>
      <c r="V1588" s="49"/>
      <c r="W1588" s="49"/>
      <c r="X1588" s="49"/>
      <c r="Y1588" s="49"/>
      <c r="AA1588" s="49"/>
      <c r="AB1588" s="49"/>
      <c r="AD1588" s="49"/>
      <c r="AE1588" s="49"/>
      <c r="AF1588" s="49"/>
      <c r="AH1588" s="49"/>
      <c r="AI1588" s="49"/>
      <c r="AK1588" s="49"/>
      <c r="AL1588" s="49"/>
      <c r="AM1588" s="49"/>
      <c r="AN1588" s="49"/>
      <c r="AO1588" s="49"/>
      <c r="AP1588" s="49"/>
      <c r="AQ1588" s="49"/>
      <c r="AR1588" s="49"/>
      <c r="AS1588" s="49"/>
      <c r="AT1588" s="49"/>
      <c r="AU1588" s="49"/>
      <c r="AV1588" s="49"/>
      <c r="AW1588" s="49"/>
      <c r="AX1588" s="49"/>
      <c r="AY1588" s="49"/>
      <c r="AZ1588" s="49"/>
      <c r="BA1588" s="49"/>
      <c r="BB1588" s="49"/>
      <c r="BC1588" s="49"/>
      <c r="BD1588" s="49"/>
      <c r="BE1588" s="49"/>
      <c r="BF1588" s="49"/>
      <c r="BG1588" s="49"/>
      <c r="BH1588" s="49"/>
      <c r="BI1588" s="49"/>
      <c r="BJ1588" s="49"/>
      <c r="BK1588" s="49"/>
      <c r="BL1588" s="49"/>
      <c r="BM1588" s="49"/>
      <c r="BN1588" s="49"/>
      <c r="BO1588" s="49"/>
    </row>
    <row r="1589" spans="20:67" x14ac:dyDescent="0.3">
      <c r="T1589" s="49"/>
      <c r="V1589" s="49"/>
      <c r="W1589" s="49"/>
      <c r="X1589" s="49"/>
      <c r="Y1589" s="49"/>
      <c r="AA1589" s="49"/>
      <c r="AB1589" s="49"/>
      <c r="AD1589" s="49"/>
      <c r="AE1589" s="49"/>
      <c r="AF1589" s="49"/>
      <c r="AH1589" s="49"/>
      <c r="AI1589" s="49"/>
      <c r="AK1589" s="49"/>
      <c r="AL1589" s="49"/>
      <c r="AM1589" s="49"/>
      <c r="AN1589" s="49"/>
      <c r="AO1589" s="49"/>
      <c r="AP1589" s="49"/>
      <c r="AQ1589" s="49"/>
      <c r="AR1589" s="49"/>
      <c r="AS1589" s="49"/>
      <c r="AT1589" s="49"/>
      <c r="AU1589" s="49"/>
      <c r="AV1589" s="49"/>
      <c r="AW1589" s="49"/>
      <c r="AX1589" s="49"/>
      <c r="AY1589" s="49"/>
      <c r="AZ1589" s="49"/>
      <c r="BA1589" s="49"/>
      <c r="BB1589" s="49"/>
      <c r="BC1589" s="49"/>
      <c r="BD1589" s="49"/>
      <c r="BE1589" s="49"/>
      <c r="BF1589" s="49"/>
      <c r="BG1589" s="49"/>
      <c r="BH1589" s="49"/>
      <c r="BI1589" s="49"/>
      <c r="BJ1589" s="49"/>
      <c r="BK1589" s="49"/>
      <c r="BL1589" s="49"/>
      <c r="BM1589" s="49"/>
      <c r="BN1589" s="49"/>
      <c r="BO1589" s="49"/>
    </row>
    <row r="1590" spans="20:67" x14ac:dyDescent="0.3">
      <c r="T1590" s="49"/>
      <c r="V1590" s="49"/>
      <c r="W1590" s="49"/>
      <c r="X1590" s="49"/>
      <c r="Y1590" s="49"/>
      <c r="AA1590" s="49"/>
      <c r="AB1590" s="49"/>
      <c r="AD1590" s="49"/>
      <c r="AE1590" s="49"/>
      <c r="AF1590" s="49"/>
      <c r="AH1590" s="49"/>
      <c r="AI1590" s="49"/>
      <c r="AK1590" s="49"/>
      <c r="AL1590" s="49"/>
      <c r="AM1590" s="49"/>
      <c r="AN1590" s="49"/>
      <c r="AO1590" s="49"/>
      <c r="AP1590" s="49"/>
      <c r="AQ1590" s="49"/>
      <c r="AR1590" s="49"/>
      <c r="AS1590" s="49"/>
      <c r="AT1590" s="49"/>
      <c r="AU1590" s="49"/>
      <c r="AV1590" s="49"/>
      <c r="AW1590" s="49"/>
      <c r="AX1590" s="49"/>
      <c r="AY1590" s="49"/>
      <c r="AZ1590" s="49"/>
      <c r="BA1590" s="49"/>
      <c r="BB1590" s="49"/>
      <c r="BC1590" s="49"/>
      <c r="BD1590" s="49"/>
      <c r="BE1590" s="49"/>
      <c r="BF1590" s="49"/>
      <c r="BG1590" s="49"/>
      <c r="BH1590" s="49"/>
      <c r="BI1590" s="49"/>
      <c r="BJ1590" s="49"/>
      <c r="BK1590" s="49"/>
      <c r="BL1590" s="49"/>
      <c r="BM1590" s="49"/>
      <c r="BN1590" s="49"/>
      <c r="BO1590" s="49"/>
    </row>
    <row r="1591" spans="20:67" x14ac:dyDescent="0.3">
      <c r="T1591" s="49"/>
      <c r="V1591" s="49"/>
      <c r="W1591" s="49"/>
      <c r="X1591" s="49"/>
      <c r="Y1591" s="49"/>
      <c r="AA1591" s="49"/>
      <c r="AB1591" s="49"/>
      <c r="AD1591" s="49"/>
      <c r="AE1591" s="49"/>
      <c r="AF1591" s="49"/>
      <c r="AH1591" s="49"/>
      <c r="AI1591" s="49"/>
      <c r="AK1591" s="49"/>
      <c r="AL1591" s="49"/>
      <c r="AM1591" s="49"/>
      <c r="AN1591" s="49"/>
      <c r="AO1591" s="49"/>
      <c r="AP1591" s="49"/>
      <c r="AQ1591" s="49"/>
      <c r="AR1591" s="49"/>
      <c r="AS1591" s="49"/>
      <c r="AT1591" s="49"/>
      <c r="AU1591" s="49"/>
      <c r="AV1591" s="49"/>
      <c r="AW1591" s="49"/>
      <c r="AX1591" s="49"/>
      <c r="AY1591" s="49"/>
      <c r="AZ1591" s="49"/>
      <c r="BA1591" s="49"/>
      <c r="BB1591" s="49"/>
      <c r="BC1591" s="49"/>
      <c r="BD1591" s="49"/>
      <c r="BE1591" s="49"/>
      <c r="BF1591" s="49"/>
      <c r="BG1591" s="49"/>
      <c r="BH1591" s="49"/>
      <c r="BI1591" s="49"/>
      <c r="BJ1591" s="49"/>
      <c r="BK1591" s="49"/>
      <c r="BL1591" s="49"/>
      <c r="BM1591" s="49"/>
      <c r="BN1591" s="49"/>
      <c r="BO1591" s="49"/>
    </row>
    <row r="1592" spans="20:67" x14ac:dyDescent="0.3">
      <c r="T1592" s="49"/>
      <c r="V1592" s="49"/>
      <c r="W1592" s="49"/>
      <c r="X1592" s="49"/>
      <c r="Y1592" s="49"/>
      <c r="AA1592" s="49"/>
      <c r="AB1592" s="49"/>
      <c r="AD1592" s="49"/>
      <c r="AE1592" s="49"/>
      <c r="AF1592" s="49"/>
      <c r="AH1592" s="49"/>
      <c r="AI1592" s="49"/>
      <c r="AK1592" s="49"/>
      <c r="AL1592" s="49"/>
      <c r="AM1592" s="49"/>
      <c r="AN1592" s="49"/>
      <c r="AO1592" s="49"/>
      <c r="AP1592" s="49"/>
      <c r="AQ1592" s="49"/>
      <c r="AR1592" s="49"/>
      <c r="AS1592" s="49"/>
      <c r="AT1592" s="49"/>
      <c r="AU1592" s="49"/>
      <c r="AV1592" s="49"/>
      <c r="AW1592" s="49"/>
      <c r="AX1592" s="49"/>
      <c r="AY1592" s="49"/>
      <c r="AZ1592" s="49"/>
      <c r="BA1592" s="49"/>
      <c r="BB1592" s="49"/>
      <c r="BC1592" s="49"/>
      <c r="BD1592" s="49"/>
      <c r="BE1592" s="49"/>
      <c r="BF1592" s="49"/>
      <c r="BG1592" s="49"/>
      <c r="BH1592" s="49"/>
      <c r="BI1592" s="49"/>
      <c r="BJ1592" s="49"/>
      <c r="BK1592" s="49"/>
      <c r="BL1592" s="49"/>
      <c r="BM1592" s="49"/>
      <c r="BN1592" s="49"/>
      <c r="BO1592" s="49"/>
    </row>
    <row r="1593" spans="20:67" x14ac:dyDescent="0.3">
      <c r="T1593" s="49"/>
      <c r="V1593" s="49"/>
      <c r="W1593" s="49"/>
      <c r="X1593" s="49"/>
      <c r="Y1593" s="49"/>
      <c r="AA1593" s="49"/>
      <c r="AB1593" s="49"/>
      <c r="AD1593" s="49"/>
      <c r="AE1593" s="49"/>
      <c r="AF1593" s="49"/>
      <c r="AH1593" s="49"/>
      <c r="AI1593" s="49"/>
      <c r="AK1593" s="49"/>
      <c r="AL1593" s="49"/>
      <c r="AM1593" s="49"/>
      <c r="AN1593" s="49"/>
      <c r="AO1593" s="49"/>
      <c r="AP1593" s="49"/>
      <c r="AQ1593" s="49"/>
      <c r="AR1593" s="49"/>
      <c r="AS1593" s="49"/>
      <c r="AT1593" s="49"/>
      <c r="AU1593" s="49"/>
      <c r="AV1593" s="49"/>
      <c r="AW1593" s="49"/>
      <c r="AX1593" s="49"/>
      <c r="AY1593" s="49"/>
      <c r="AZ1593" s="49"/>
      <c r="BA1593" s="49"/>
      <c r="BB1593" s="49"/>
      <c r="BC1593" s="49"/>
      <c r="BD1593" s="49"/>
      <c r="BE1593" s="49"/>
      <c r="BF1593" s="49"/>
      <c r="BG1593" s="49"/>
      <c r="BH1593" s="49"/>
      <c r="BI1593" s="49"/>
      <c r="BJ1593" s="49"/>
      <c r="BK1593" s="49"/>
      <c r="BL1593" s="49"/>
      <c r="BM1593" s="49"/>
      <c r="BN1593" s="49"/>
      <c r="BO1593" s="49"/>
    </row>
    <row r="1594" spans="20:67" x14ac:dyDescent="0.3">
      <c r="T1594" s="49"/>
      <c r="V1594" s="49"/>
      <c r="W1594" s="49"/>
      <c r="X1594" s="49"/>
      <c r="Y1594" s="49"/>
      <c r="AA1594" s="49"/>
      <c r="AB1594" s="49"/>
      <c r="AD1594" s="49"/>
      <c r="AE1594" s="49"/>
      <c r="AF1594" s="49"/>
      <c r="AH1594" s="49"/>
      <c r="AI1594" s="49"/>
      <c r="AK1594" s="49"/>
      <c r="AL1594" s="49"/>
      <c r="AM1594" s="49"/>
      <c r="AN1594" s="49"/>
      <c r="AO1594" s="49"/>
      <c r="AP1594" s="49"/>
      <c r="AQ1594" s="49"/>
      <c r="AR1594" s="49"/>
      <c r="AS1594" s="49"/>
      <c r="AT1594" s="49"/>
      <c r="AU1594" s="49"/>
      <c r="AV1594" s="49"/>
      <c r="AW1594" s="49"/>
      <c r="AX1594" s="49"/>
      <c r="AY1594" s="49"/>
      <c r="AZ1594" s="49"/>
      <c r="BA1594" s="49"/>
      <c r="BB1594" s="49"/>
      <c r="BC1594" s="49"/>
      <c r="BD1594" s="49"/>
      <c r="BE1594" s="49"/>
      <c r="BF1594" s="49"/>
      <c r="BG1594" s="49"/>
      <c r="BH1594" s="49"/>
      <c r="BI1594" s="49"/>
      <c r="BJ1594" s="49"/>
      <c r="BK1594" s="49"/>
      <c r="BL1594" s="49"/>
      <c r="BM1594" s="49"/>
      <c r="BN1594" s="49"/>
      <c r="BO1594" s="49"/>
    </row>
    <row r="1595" spans="20:67" x14ac:dyDescent="0.3">
      <c r="T1595" s="49"/>
      <c r="V1595" s="49"/>
      <c r="W1595" s="49"/>
      <c r="X1595" s="49"/>
      <c r="Y1595" s="49"/>
      <c r="AA1595" s="49"/>
      <c r="AB1595" s="49"/>
      <c r="AD1595" s="49"/>
      <c r="AE1595" s="49"/>
      <c r="AF1595" s="49"/>
      <c r="AH1595" s="49"/>
      <c r="AI1595" s="49"/>
      <c r="AK1595" s="49"/>
      <c r="AL1595" s="49"/>
      <c r="AM1595" s="49"/>
      <c r="AN1595" s="49"/>
      <c r="AO1595" s="49"/>
      <c r="AP1595" s="49"/>
      <c r="AQ1595" s="49"/>
      <c r="AR1595" s="49"/>
      <c r="AS1595" s="49"/>
      <c r="AT1595" s="49"/>
      <c r="AU1595" s="49"/>
      <c r="AV1595" s="49"/>
      <c r="AW1595" s="49"/>
      <c r="AX1595" s="49"/>
      <c r="AY1595" s="49"/>
      <c r="AZ1595" s="49"/>
      <c r="BA1595" s="49"/>
      <c r="BB1595" s="49"/>
      <c r="BC1595" s="49"/>
      <c r="BD1595" s="49"/>
      <c r="BE1595" s="49"/>
      <c r="BF1595" s="49"/>
      <c r="BG1595" s="49"/>
      <c r="BH1595" s="49"/>
      <c r="BI1595" s="49"/>
      <c r="BJ1595" s="49"/>
      <c r="BK1595" s="49"/>
      <c r="BL1595" s="49"/>
      <c r="BM1595" s="49"/>
      <c r="BN1595" s="49"/>
      <c r="BO1595" s="49"/>
    </row>
    <row r="1596" spans="20:67" x14ac:dyDescent="0.3">
      <c r="T1596" s="49"/>
      <c r="V1596" s="49"/>
      <c r="W1596" s="49"/>
      <c r="X1596" s="49"/>
      <c r="Y1596" s="49"/>
      <c r="AA1596" s="49"/>
      <c r="AB1596" s="49"/>
      <c r="AD1596" s="49"/>
      <c r="AE1596" s="49"/>
      <c r="AF1596" s="49"/>
      <c r="AH1596" s="49"/>
      <c r="AI1596" s="49"/>
      <c r="AK1596" s="49"/>
      <c r="AL1596" s="49"/>
      <c r="AM1596" s="49"/>
      <c r="AN1596" s="49"/>
      <c r="AO1596" s="49"/>
      <c r="AP1596" s="49"/>
      <c r="AQ1596" s="49"/>
      <c r="AR1596" s="49"/>
      <c r="AS1596" s="49"/>
      <c r="AT1596" s="49"/>
      <c r="AU1596" s="49"/>
      <c r="AV1596" s="49"/>
      <c r="AW1596" s="49"/>
      <c r="AX1596" s="49"/>
      <c r="AY1596" s="49"/>
      <c r="AZ1596" s="49"/>
      <c r="BA1596" s="49"/>
      <c r="BB1596" s="49"/>
      <c r="BC1596" s="49"/>
      <c r="BD1596" s="49"/>
      <c r="BE1596" s="49"/>
      <c r="BF1596" s="49"/>
      <c r="BG1596" s="49"/>
      <c r="BH1596" s="49"/>
      <c r="BI1596" s="49"/>
      <c r="BJ1596" s="49"/>
      <c r="BK1596" s="49"/>
      <c r="BL1596" s="49"/>
      <c r="BM1596" s="49"/>
      <c r="BN1596" s="49"/>
      <c r="BO1596" s="49"/>
    </row>
    <row r="1597" spans="20:67" x14ac:dyDescent="0.3">
      <c r="T1597" s="49"/>
      <c r="V1597" s="49"/>
      <c r="W1597" s="49"/>
      <c r="X1597" s="49"/>
      <c r="Y1597" s="49"/>
      <c r="AA1597" s="49"/>
      <c r="AB1597" s="49"/>
      <c r="AD1597" s="49"/>
      <c r="AE1597" s="49"/>
      <c r="AF1597" s="49"/>
      <c r="AH1597" s="49"/>
      <c r="AI1597" s="49"/>
      <c r="AK1597" s="49"/>
      <c r="AL1597" s="49"/>
      <c r="AM1597" s="49"/>
      <c r="AN1597" s="49"/>
      <c r="AO1597" s="49"/>
      <c r="AP1597" s="49"/>
      <c r="AQ1597" s="49"/>
      <c r="AR1597" s="49"/>
      <c r="AS1597" s="49"/>
      <c r="AT1597" s="49"/>
      <c r="AU1597" s="49"/>
      <c r="AV1597" s="49"/>
      <c r="AW1597" s="49"/>
      <c r="AX1597" s="49"/>
      <c r="AY1597" s="49"/>
      <c r="AZ1597" s="49"/>
      <c r="BA1597" s="49"/>
      <c r="BB1597" s="49"/>
      <c r="BC1597" s="49"/>
      <c r="BD1597" s="49"/>
      <c r="BE1597" s="49"/>
      <c r="BF1597" s="49"/>
      <c r="BG1597" s="49"/>
      <c r="BH1597" s="49"/>
      <c r="BI1597" s="49"/>
      <c r="BJ1597" s="49"/>
      <c r="BK1597" s="49"/>
      <c r="BL1597" s="49"/>
      <c r="BM1597" s="49"/>
      <c r="BN1597" s="49"/>
      <c r="BO1597" s="49"/>
    </row>
    <row r="1598" spans="20:67" x14ac:dyDescent="0.3">
      <c r="T1598" s="49"/>
      <c r="V1598" s="49"/>
      <c r="W1598" s="49"/>
      <c r="X1598" s="49"/>
      <c r="Y1598" s="49"/>
      <c r="AA1598" s="49"/>
      <c r="AB1598" s="49"/>
      <c r="AD1598" s="49"/>
      <c r="AE1598" s="49"/>
      <c r="AF1598" s="49"/>
      <c r="AH1598" s="49"/>
      <c r="AI1598" s="49"/>
      <c r="AK1598" s="49"/>
      <c r="AL1598" s="49"/>
      <c r="AM1598" s="49"/>
      <c r="AN1598" s="49"/>
      <c r="AO1598" s="49"/>
      <c r="AP1598" s="49"/>
      <c r="AQ1598" s="49"/>
      <c r="AR1598" s="49"/>
      <c r="AS1598" s="49"/>
      <c r="AT1598" s="49"/>
      <c r="AU1598" s="49"/>
      <c r="AV1598" s="49"/>
      <c r="AW1598" s="49"/>
      <c r="AX1598" s="49"/>
      <c r="AY1598" s="49"/>
      <c r="AZ1598" s="49"/>
      <c r="BA1598" s="49"/>
      <c r="BB1598" s="49"/>
      <c r="BC1598" s="49"/>
      <c r="BD1598" s="49"/>
      <c r="BE1598" s="49"/>
      <c r="BF1598" s="49"/>
      <c r="BG1598" s="49"/>
      <c r="BH1598" s="49"/>
      <c r="BI1598" s="49"/>
      <c r="BJ1598" s="49"/>
      <c r="BK1598" s="49"/>
      <c r="BL1598" s="49"/>
      <c r="BM1598" s="49"/>
      <c r="BN1598" s="49"/>
      <c r="BO1598" s="49"/>
    </row>
    <row r="1599" spans="20:67" x14ac:dyDescent="0.3">
      <c r="T1599" s="49"/>
      <c r="V1599" s="49"/>
      <c r="W1599" s="49"/>
      <c r="X1599" s="49"/>
      <c r="Y1599" s="49"/>
      <c r="AA1599" s="49"/>
      <c r="AB1599" s="49"/>
      <c r="AD1599" s="49"/>
      <c r="AE1599" s="49"/>
      <c r="AF1599" s="49"/>
      <c r="AH1599" s="49"/>
      <c r="AI1599" s="49"/>
      <c r="AK1599" s="49"/>
      <c r="AL1599" s="49"/>
      <c r="AM1599" s="49"/>
      <c r="AN1599" s="49"/>
      <c r="AO1599" s="49"/>
      <c r="AP1599" s="49"/>
      <c r="AQ1599" s="49"/>
      <c r="AR1599" s="49"/>
      <c r="AS1599" s="49"/>
      <c r="AT1599" s="49"/>
      <c r="AU1599" s="49"/>
      <c r="AV1599" s="49"/>
      <c r="AW1599" s="49"/>
      <c r="AX1599" s="49"/>
      <c r="AY1599" s="49"/>
      <c r="AZ1599" s="49"/>
      <c r="BA1599" s="49"/>
      <c r="BB1599" s="49"/>
      <c r="BC1599" s="49"/>
      <c r="BD1599" s="49"/>
      <c r="BE1599" s="49"/>
      <c r="BF1599" s="49"/>
      <c r="BG1599" s="49"/>
      <c r="BH1599" s="49"/>
      <c r="BI1599" s="49"/>
      <c r="BJ1599" s="49"/>
      <c r="BK1599" s="49"/>
      <c r="BL1599" s="49"/>
      <c r="BM1599" s="49"/>
      <c r="BN1599" s="49"/>
      <c r="BO1599" s="49"/>
    </row>
    <row r="1600" spans="20:67" x14ac:dyDescent="0.3">
      <c r="T1600" s="49"/>
      <c r="V1600" s="49"/>
      <c r="W1600" s="49"/>
      <c r="X1600" s="49"/>
      <c r="Y1600" s="49"/>
      <c r="AA1600" s="49"/>
      <c r="AB1600" s="49"/>
      <c r="AD1600" s="49"/>
      <c r="AE1600" s="49"/>
      <c r="AF1600" s="49"/>
      <c r="AH1600" s="49"/>
      <c r="AI1600" s="49"/>
      <c r="AK1600" s="49"/>
      <c r="AL1600" s="49"/>
      <c r="AM1600" s="49"/>
      <c r="AN1600" s="49"/>
      <c r="AO1600" s="49"/>
      <c r="AP1600" s="49"/>
      <c r="AQ1600" s="49"/>
      <c r="AR1600" s="49"/>
      <c r="AS1600" s="49"/>
      <c r="AT1600" s="49"/>
      <c r="AU1600" s="49"/>
      <c r="AV1600" s="49"/>
      <c r="AW1600" s="49"/>
      <c r="AX1600" s="49"/>
      <c r="AY1600" s="49"/>
      <c r="AZ1600" s="49"/>
      <c r="BA1600" s="49"/>
      <c r="BB1600" s="49"/>
      <c r="BC1600" s="49"/>
      <c r="BD1600" s="49"/>
      <c r="BE1600" s="49"/>
      <c r="BF1600" s="49"/>
      <c r="BG1600" s="49"/>
      <c r="BH1600" s="49"/>
      <c r="BI1600" s="49"/>
      <c r="BJ1600" s="49"/>
      <c r="BK1600" s="49"/>
      <c r="BL1600" s="49"/>
      <c r="BM1600" s="49"/>
      <c r="BN1600" s="49"/>
      <c r="BO1600" s="49"/>
    </row>
    <row r="1601" spans="20:67" x14ac:dyDescent="0.3">
      <c r="T1601" s="49"/>
      <c r="V1601" s="49"/>
      <c r="W1601" s="49"/>
      <c r="X1601" s="49"/>
      <c r="Y1601" s="49"/>
      <c r="AA1601" s="49"/>
      <c r="AB1601" s="49"/>
      <c r="AD1601" s="49"/>
      <c r="AE1601" s="49"/>
      <c r="AF1601" s="49"/>
      <c r="AH1601" s="49"/>
      <c r="AI1601" s="49"/>
      <c r="AK1601" s="49"/>
      <c r="AL1601" s="49"/>
      <c r="AM1601" s="49"/>
      <c r="AN1601" s="49"/>
      <c r="AO1601" s="49"/>
      <c r="AP1601" s="49"/>
      <c r="AQ1601" s="49"/>
      <c r="AR1601" s="49"/>
      <c r="AS1601" s="49"/>
      <c r="AT1601" s="49"/>
      <c r="AU1601" s="49"/>
      <c r="AV1601" s="49"/>
      <c r="AW1601" s="49"/>
      <c r="AX1601" s="49"/>
      <c r="AY1601" s="49"/>
      <c r="AZ1601" s="49"/>
      <c r="BA1601" s="49"/>
      <c r="BB1601" s="49"/>
      <c r="BC1601" s="49"/>
      <c r="BD1601" s="49"/>
      <c r="BE1601" s="49"/>
      <c r="BF1601" s="49"/>
      <c r="BG1601" s="49"/>
      <c r="BH1601" s="49"/>
      <c r="BI1601" s="49"/>
      <c r="BJ1601" s="49"/>
      <c r="BK1601" s="49"/>
      <c r="BL1601" s="49"/>
      <c r="BM1601" s="49"/>
      <c r="BN1601" s="49"/>
      <c r="BO1601" s="49"/>
    </row>
    <row r="1602" spans="20:67" x14ac:dyDescent="0.3">
      <c r="T1602" s="49"/>
      <c r="V1602" s="49"/>
      <c r="W1602" s="49"/>
      <c r="X1602" s="49"/>
      <c r="Y1602" s="49"/>
      <c r="AA1602" s="49"/>
      <c r="AB1602" s="49"/>
      <c r="AD1602" s="49"/>
      <c r="AE1602" s="49"/>
      <c r="AF1602" s="49"/>
      <c r="AH1602" s="49"/>
      <c r="AI1602" s="49"/>
      <c r="AK1602" s="49"/>
      <c r="AL1602" s="49"/>
      <c r="AM1602" s="49"/>
      <c r="AN1602" s="49"/>
      <c r="AO1602" s="49"/>
      <c r="AP1602" s="49"/>
      <c r="AQ1602" s="49"/>
      <c r="AR1602" s="49"/>
      <c r="AS1602" s="49"/>
      <c r="AT1602" s="49"/>
      <c r="AU1602" s="49"/>
      <c r="AV1602" s="49"/>
      <c r="AW1602" s="49"/>
      <c r="AX1602" s="49"/>
      <c r="AY1602" s="49"/>
      <c r="AZ1602" s="49"/>
      <c r="BA1602" s="49"/>
      <c r="BB1602" s="49"/>
      <c r="BC1602" s="49"/>
      <c r="BD1602" s="49"/>
      <c r="BE1602" s="49"/>
      <c r="BF1602" s="49"/>
      <c r="BG1602" s="49"/>
      <c r="BH1602" s="49"/>
      <c r="BI1602" s="49"/>
      <c r="BJ1602" s="49"/>
      <c r="BK1602" s="49"/>
      <c r="BL1602" s="49"/>
      <c r="BM1602" s="49"/>
      <c r="BN1602" s="49"/>
      <c r="BO1602" s="49"/>
    </row>
    <row r="1603" spans="20:67" x14ac:dyDescent="0.3">
      <c r="T1603" s="49"/>
      <c r="V1603" s="49"/>
      <c r="W1603" s="49"/>
      <c r="X1603" s="49"/>
      <c r="Y1603" s="49"/>
      <c r="AA1603" s="49"/>
      <c r="AB1603" s="49"/>
      <c r="AD1603" s="49"/>
      <c r="AE1603" s="49"/>
      <c r="AF1603" s="49"/>
      <c r="AH1603" s="49"/>
      <c r="AI1603" s="49"/>
      <c r="AK1603" s="49"/>
      <c r="AL1603" s="49"/>
      <c r="AM1603" s="49"/>
      <c r="AN1603" s="49"/>
      <c r="AO1603" s="49"/>
      <c r="AP1603" s="49"/>
      <c r="AQ1603" s="49"/>
      <c r="AR1603" s="49"/>
      <c r="AS1603" s="49"/>
      <c r="AT1603" s="49"/>
      <c r="AU1603" s="49"/>
      <c r="AV1603" s="49"/>
      <c r="AW1603" s="49"/>
      <c r="AX1603" s="49"/>
      <c r="AY1603" s="49"/>
      <c r="AZ1603" s="49"/>
      <c r="BA1603" s="49"/>
      <c r="BB1603" s="49"/>
      <c r="BC1603" s="49"/>
      <c r="BD1603" s="49"/>
      <c r="BE1603" s="49"/>
      <c r="BF1603" s="49"/>
      <c r="BG1603" s="49"/>
      <c r="BH1603" s="49"/>
      <c r="BI1603" s="49"/>
      <c r="BJ1603" s="49"/>
      <c r="BK1603" s="49"/>
      <c r="BL1603" s="49"/>
      <c r="BM1603" s="49"/>
      <c r="BN1603" s="49"/>
      <c r="BO1603" s="49"/>
    </row>
    <row r="1604" spans="20:67" x14ac:dyDescent="0.3">
      <c r="T1604" s="49"/>
      <c r="V1604" s="49"/>
      <c r="W1604" s="49"/>
      <c r="X1604" s="49"/>
      <c r="Y1604" s="49"/>
      <c r="AA1604" s="49"/>
      <c r="AB1604" s="49"/>
      <c r="AD1604" s="49"/>
      <c r="AE1604" s="49"/>
      <c r="AF1604" s="49"/>
      <c r="AH1604" s="49"/>
      <c r="AI1604" s="49"/>
      <c r="AK1604" s="49"/>
      <c r="AL1604" s="49"/>
      <c r="AM1604" s="49"/>
      <c r="AN1604" s="49"/>
      <c r="AO1604" s="49"/>
      <c r="AP1604" s="49"/>
      <c r="AQ1604" s="49"/>
      <c r="AR1604" s="49"/>
      <c r="AS1604" s="49"/>
      <c r="AT1604" s="49"/>
      <c r="AU1604" s="49"/>
      <c r="AV1604" s="49"/>
      <c r="AW1604" s="49"/>
      <c r="AX1604" s="49"/>
      <c r="AY1604" s="49"/>
      <c r="AZ1604" s="49"/>
      <c r="BA1604" s="49"/>
      <c r="BB1604" s="49"/>
      <c r="BC1604" s="49"/>
      <c r="BD1604" s="49"/>
      <c r="BE1604" s="49"/>
      <c r="BF1604" s="49"/>
      <c r="BG1604" s="49"/>
      <c r="BH1604" s="49"/>
      <c r="BI1604" s="49"/>
      <c r="BJ1604" s="49"/>
      <c r="BK1604" s="49"/>
      <c r="BL1604" s="49"/>
      <c r="BM1604" s="49"/>
      <c r="BN1604" s="49"/>
      <c r="BO1604" s="49"/>
    </row>
    <row r="1605" spans="20:67" x14ac:dyDescent="0.3">
      <c r="T1605" s="49"/>
      <c r="V1605" s="49"/>
      <c r="W1605" s="49"/>
      <c r="X1605" s="49"/>
      <c r="Y1605" s="49"/>
      <c r="AA1605" s="49"/>
      <c r="AB1605" s="49"/>
      <c r="AD1605" s="49"/>
      <c r="AE1605" s="49"/>
      <c r="AF1605" s="49"/>
      <c r="AH1605" s="49"/>
      <c r="AI1605" s="49"/>
      <c r="AK1605" s="49"/>
      <c r="AL1605" s="49"/>
      <c r="AM1605" s="49"/>
      <c r="AN1605" s="49"/>
      <c r="AO1605" s="49"/>
      <c r="AP1605" s="49"/>
      <c r="AQ1605" s="49"/>
      <c r="AR1605" s="49"/>
      <c r="AS1605" s="49"/>
      <c r="AT1605" s="49"/>
      <c r="AU1605" s="49"/>
      <c r="AV1605" s="49"/>
      <c r="AW1605" s="49"/>
      <c r="AX1605" s="49"/>
      <c r="AY1605" s="49"/>
      <c r="AZ1605" s="49"/>
      <c r="BA1605" s="49"/>
      <c r="BB1605" s="49"/>
      <c r="BC1605" s="49"/>
      <c r="BD1605" s="49"/>
      <c r="BE1605" s="49"/>
      <c r="BF1605" s="49"/>
      <c r="BG1605" s="49"/>
      <c r="BH1605" s="49"/>
      <c r="BI1605" s="49"/>
      <c r="BJ1605" s="49"/>
      <c r="BK1605" s="49"/>
      <c r="BL1605" s="49"/>
      <c r="BM1605" s="49"/>
      <c r="BN1605" s="49"/>
      <c r="BO1605" s="49"/>
    </row>
    <row r="1606" spans="20:67" x14ac:dyDescent="0.3">
      <c r="T1606" s="49"/>
      <c r="V1606" s="49"/>
      <c r="W1606" s="49"/>
      <c r="X1606" s="49"/>
      <c r="Y1606" s="49"/>
      <c r="AA1606" s="49"/>
      <c r="AB1606" s="49"/>
      <c r="AD1606" s="49"/>
      <c r="AE1606" s="49"/>
      <c r="AF1606" s="49"/>
      <c r="AH1606" s="49"/>
      <c r="AI1606" s="49"/>
      <c r="AK1606" s="49"/>
      <c r="AL1606" s="49"/>
      <c r="AM1606" s="49"/>
      <c r="AN1606" s="49"/>
      <c r="AO1606" s="49"/>
      <c r="AP1606" s="49"/>
      <c r="AQ1606" s="49"/>
      <c r="AR1606" s="49"/>
      <c r="AS1606" s="49"/>
      <c r="AT1606" s="49"/>
      <c r="AU1606" s="49"/>
      <c r="AV1606" s="49"/>
      <c r="AW1606" s="49"/>
      <c r="AX1606" s="49"/>
      <c r="AY1606" s="49"/>
      <c r="AZ1606" s="49"/>
      <c r="BA1606" s="49"/>
      <c r="BB1606" s="49"/>
      <c r="BC1606" s="49"/>
      <c r="BD1606" s="49"/>
      <c r="BE1606" s="49"/>
      <c r="BF1606" s="49"/>
      <c r="BG1606" s="49"/>
      <c r="BH1606" s="49"/>
      <c r="BI1606" s="49"/>
      <c r="BJ1606" s="49"/>
      <c r="BK1606" s="49"/>
      <c r="BL1606" s="49"/>
      <c r="BM1606" s="49"/>
      <c r="BN1606" s="49"/>
      <c r="BO1606" s="49"/>
    </row>
    <row r="1607" spans="20:67" x14ac:dyDescent="0.3">
      <c r="T1607" s="49"/>
      <c r="V1607" s="49"/>
      <c r="W1607" s="49"/>
      <c r="X1607" s="49"/>
      <c r="Y1607" s="49"/>
      <c r="AA1607" s="49"/>
      <c r="AB1607" s="49"/>
      <c r="AD1607" s="49"/>
      <c r="AE1607" s="49"/>
      <c r="AF1607" s="49"/>
      <c r="AH1607" s="49"/>
      <c r="AI1607" s="49"/>
      <c r="AK1607" s="49"/>
      <c r="AL1607" s="49"/>
      <c r="AM1607" s="49"/>
      <c r="AN1607" s="49"/>
      <c r="AO1607" s="49"/>
      <c r="AP1607" s="49"/>
      <c r="AQ1607" s="49"/>
      <c r="AR1607" s="49"/>
      <c r="AS1607" s="49"/>
      <c r="AT1607" s="49"/>
      <c r="AU1607" s="49"/>
      <c r="AV1607" s="49"/>
      <c r="AW1607" s="49"/>
      <c r="AX1607" s="49"/>
      <c r="AY1607" s="49"/>
      <c r="AZ1607" s="49"/>
      <c r="BA1607" s="49"/>
      <c r="BB1607" s="49"/>
      <c r="BC1607" s="49"/>
      <c r="BD1607" s="49"/>
      <c r="BE1607" s="49"/>
      <c r="BF1607" s="49"/>
      <c r="BG1607" s="49"/>
      <c r="BH1607" s="49"/>
      <c r="BI1607" s="49"/>
      <c r="BJ1607" s="49"/>
      <c r="BK1607" s="49"/>
      <c r="BL1607" s="49"/>
      <c r="BM1607" s="49"/>
      <c r="BN1607" s="49"/>
      <c r="BO1607" s="49"/>
    </row>
    <row r="1608" spans="20:67" x14ac:dyDescent="0.3">
      <c r="T1608" s="49"/>
      <c r="V1608" s="49"/>
      <c r="W1608" s="49"/>
      <c r="X1608" s="49"/>
      <c r="Y1608" s="49"/>
      <c r="AA1608" s="49"/>
      <c r="AB1608" s="49"/>
      <c r="AD1608" s="49"/>
      <c r="AE1608" s="49"/>
      <c r="AF1608" s="49"/>
      <c r="AH1608" s="49"/>
      <c r="AI1608" s="49"/>
      <c r="AK1608" s="49"/>
      <c r="AL1608" s="49"/>
      <c r="AM1608" s="49"/>
      <c r="AN1608" s="49"/>
      <c r="AO1608" s="49"/>
      <c r="AP1608" s="49"/>
      <c r="AQ1608" s="49"/>
      <c r="AR1608" s="49"/>
      <c r="AS1608" s="49"/>
      <c r="AT1608" s="49"/>
      <c r="AU1608" s="49"/>
      <c r="AV1608" s="49"/>
      <c r="AW1608" s="49"/>
      <c r="AX1608" s="49"/>
      <c r="AY1608" s="49"/>
      <c r="AZ1608" s="49"/>
      <c r="BA1608" s="49"/>
      <c r="BB1608" s="49"/>
      <c r="BC1608" s="49"/>
      <c r="BD1608" s="49"/>
      <c r="BE1608" s="49"/>
      <c r="BF1608" s="49"/>
      <c r="BG1608" s="49"/>
      <c r="BH1608" s="49"/>
      <c r="BI1608" s="49"/>
      <c r="BJ1608" s="49"/>
      <c r="BK1608" s="49"/>
      <c r="BL1608" s="49"/>
      <c r="BM1608" s="49"/>
      <c r="BN1608" s="49"/>
      <c r="BO1608" s="49"/>
    </row>
    <row r="1609" spans="20:67" x14ac:dyDescent="0.3">
      <c r="T1609" s="49"/>
      <c r="V1609" s="49"/>
      <c r="W1609" s="49"/>
      <c r="X1609" s="49"/>
      <c r="Y1609" s="49"/>
      <c r="AA1609" s="49"/>
      <c r="AB1609" s="49"/>
      <c r="AD1609" s="49"/>
      <c r="AE1609" s="49"/>
      <c r="AF1609" s="49"/>
      <c r="AH1609" s="49"/>
      <c r="AI1609" s="49"/>
      <c r="AK1609" s="49"/>
      <c r="AL1609" s="49"/>
      <c r="AM1609" s="49"/>
      <c r="AN1609" s="49"/>
      <c r="AO1609" s="49"/>
      <c r="AP1609" s="49"/>
      <c r="AQ1609" s="49"/>
      <c r="AR1609" s="49"/>
      <c r="AS1609" s="49"/>
      <c r="AT1609" s="49"/>
      <c r="AU1609" s="49"/>
      <c r="AV1609" s="49"/>
      <c r="AW1609" s="49"/>
      <c r="AX1609" s="49"/>
      <c r="AY1609" s="49"/>
      <c r="AZ1609" s="49"/>
      <c r="BA1609" s="49"/>
      <c r="BB1609" s="49"/>
      <c r="BC1609" s="49"/>
      <c r="BD1609" s="49"/>
      <c r="BE1609" s="49"/>
      <c r="BF1609" s="49"/>
      <c r="BG1609" s="49"/>
      <c r="BH1609" s="49"/>
      <c r="BI1609" s="49"/>
      <c r="BJ1609" s="49"/>
      <c r="BK1609" s="49"/>
      <c r="BL1609" s="49"/>
      <c r="BM1609" s="49"/>
      <c r="BN1609" s="49"/>
      <c r="BO1609" s="49"/>
    </row>
    <row r="1610" spans="20:67" x14ac:dyDescent="0.3">
      <c r="T1610" s="49"/>
      <c r="V1610" s="49"/>
      <c r="W1610" s="49"/>
      <c r="X1610" s="49"/>
      <c r="Y1610" s="49"/>
      <c r="AA1610" s="49"/>
      <c r="AB1610" s="49"/>
      <c r="AD1610" s="49"/>
      <c r="AE1610" s="49"/>
      <c r="AF1610" s="49"/>
      <c r="AH1610" s="49"/>
      <c r="AI1610" s="49"/>
      <c r="AK1610" s="49"/>
      <c r="AL1610" s="49"/>
      <c r="AM1610" s="49"/>
      <c r="AN1610" s="49"/>
      <c r="AO1610" s="49"/>
      <c r="AP1610" s="49"/>
      <c r="AQ1610" s="49"/>
      <c r="AR1610" s="49"/>
      <c r="AS1610" s="49"/>
      <c r="AT1610" s="49"/>
      <c r="AU1610" s="49"/>
      <c r="AV1610" s="49"/>
      <c r="AW1610" s="49"/>
      <c r="AX1610" s="49"/>
      <c r="AY1610" s="49"/>
      <c r="AZ1610" s="49"/>
      <c r="BA1610" s="49"/>
      <c r="BB1610" s="49"/>
      <c r="BC1610" s="49"/>
      <c r="BD1610" s="49"/>
      <c r="BE1610" s="49"/>
      <c r="BF1610" s="49"/>
      <c r="BG1610" s="49"/>
      <c r="BH1610" s="49"/>
      <c r="BI1610" s="49"/>
      <c r="BJ1610" s="49"/>
      <c r="BK1610" s="49"/>
      <c r="BL1610" s="49"/>
      <c r="BM1610" s="49"/>
      <c r="BN1610" s="49"/>
      <c r="BO1610" s="49"/>
    </row>
    <row r="1611" spans="20:67" x14ac:dyDescent="0.3">
      <c r="T1611" s="49"/>
      <c r="V1611" s="49"/>
      <c r="W1611" s="49"/>
      <c r="X1611" s="49"/>
      <c r="Y1611" s="49"/>
      <c r="AA1611" s="49"/>
      <c r="AB1611" s="49"/>
      <c r="AD1611" s="49"/>
      <c r="AE1611" s="49"/>
      <c r="AF1611" s="49"/>
      <c r="AH1611" s="49"/>
      <c r="AI1611" s="49"/>
      <c r="AK1611" s="49"/>
      <c r="AL1611" s="49"/>
      <c r="AM1611" s="49"/>
      <c r="AN1611" s="49"/>
      <c r="AO1611" s="49"/>
      <c r="AP1611" s="49"/>
      <c r="AQ1611" s="49"/>
      <c r="AR1611" s="49"/>
      <c r="AS1611" s="49"/>
      <c r="AT1611" s="49"/>
      <c r="AU1611" s="49"/>
      <c r="AV1611" s="49"/>
      <c r="AW1611" s="49"/>
      <c r="AX1611" s="49"/>
      <c r="AY1611" s="49"/>
      <c r="AZ1611" s="49"/>
      <c r="BA1611" s="49"/>
      <c r="BB1611" s="49"/>
      <c r="BC1611" s="49"/>
      <c r="BD1611" s="49"/>
      <c r="BE1611" s="49"/>
      <c r="BF1611" s="49"/>
      <c r="BG1611" s="49"/>
      <c r="BH1611" s="49"/>
      <c r="BI1611" s="49"/>
      <c r="BJ1611" s="49"/>
      <c r="BK1611" s="49"/>
      <c r="BL1611" s="49"/>
      <c r="BM1611" s="49"/>
      <c r="BN1611" s="49"/>
      <c r="BO1611" s="49"/>
    </row>
    <row r="1612" spans="20:67" x14ac:dyDescent="0.3">
      <c r="T1612" s="49"/>
      <c r="V1612" s="49"/>
      <c r="W1612" s="49"/>
      <c r="X1612" s="49"/>
      <c r="Y1612" s="49"/>
      <c r="AA1612" s="49"/>
      <c r="AB1612" s="49"/>
      <c r="AD1612" s="49"/>
      <c r="AE1612" s="49"/>
      <c r="AF1612" s="49"/>
      <c r="AH1612" s="49"/>
      <c r="AI1612" s="49"/>
      <c r="AK1612" s="49"/>
      <c r="AL1612" s="49"/>
      <c r="AM1612" s="49"/>
      <c r="AN1612" s="49"/>
      <c r="AO1612" s="49"/>
      <c r="AP1612" s="49"/>
      <c r="AQ1612" s="49"/>
      <c r="AR1612" s="49"/>
      <c r="AS1612" s="49"/>
      <c r="AT1612" s="49"/>
      <c r="AU1612" s="49"/>
      <c r="AV1612" s="49"/>
      <c r="AW1612" s="49"/>
      <c r="AX1612" s="49"/>
      <c r="AY1612" s="49"/>
      <c r="AZ1612" s="49"/>
      <c r="BA1612" s="49"/>
      <c r="BB1612" s="49"/>
      <c r="BC1612" s="49"/>
      <c r="BD1612" s="49"/>
      <c r="BE1612" s="49"/>
      <c r="BF1612" s="49"/>
      <c r="BG1612" s="49"/>
      <c r="BH1612" s="49"/>
      <c r="BI1612" s="49"/>
      <c r="BJ1612" s="49"/>
      <c r="BK1612" s="49"/>
      <c r="BL1612" s="49"/>
      <c r="BM1612" s="49"/>
      <c r="BN1612" s="49"/>
      <c r="BO1612" s="49"/>
    </row>
    <row r="1613" spans="20:67" x14ac:dyDescent="0.3">
      <c r="T1613" s="49"/>
      <c r="V1613" s="49"/>
      <c r="W1613" s="49"/>
      <c r="X1613" s="49"/>
      <c r="Y1613" s="49"/>
      <c r="AA1613" s="49"/>
      <c r="AB1613" s="49"/>
      <c r="AD1613" s="49"/>
      <c r="AE1613" s="49"/>
      <c r="AF1613" s="49"/>
      <c r="AH1613" s="49"/>
      <c r="AI1613" s="49"/>
      <c r="AK1613" s="49"/>
      <c r="AL1613" s="49"/>
      <c r="AM1613" s="49"/>
      <c r="AN1613" s="49"/>
      <c r="AO1613" s="49"/>
      <c r="AP1613" s="49"/>
      <c r="AQ1613" s="49"/>
      <c r="AR1613" s="49"/>
      <c r="AS1613" s="49"/>
      <c r="AT1613" s="49"/>
      <c r="AU1613" s="49"/>
      <c r="AV1613" s="49"/>
      <c r="AW1613" s="49"/>
      <c r="AX1613" s="49"/>
      <c r="AY1613" s="49"/>
      <c r="AZ1613" s="49"/>
      <c r="BA1613" s="49"/>
      <c r="BB1613" s="49"/>
      <c r="BC1613" s="49"/>
      <c r="BD1613" s="49"/>
      <c r="BE1613" s="49"/>
      <c r="BF1613" s="49"/>
      <c r="BG1613" s="49"/>
      <c r="BH1613" s="49"/>
      <c r="BI1613" s="49"/>
      <c r="BJ1613" s="49"/>
      <c r="BK1613" s="49"/>
      <c r="BL1613" s="49"/>
      <c r="BM1613" s="49"/>
      <c r="BN1613" s="49"/>
      <c r="BO1613" s="49"/>
    </row>
    <row r="1614" spans="20:67" x14ac:dyDescent="0.3">
      <c r="T1614" s="49"/>
      <c r="V1614" s="49"/>
      <c r="W1614" s="49"/>
      <c r="X1614" s="49"/>
      <c r="Y1614" s="49"/>
      <c r="AA1614" s="49"/>
      <c r="AB1614" s="49"/>
      <c r="AD1614" s="49"/>
      <c r="AE1614" s="49"/>
      <c r="AF1614" s="49"/>
      <c r="AH1614" s="49"/>
      <c r="AI1614" s="49"/>
      <c r="AK1614" s="49"/>
      <c r="AL1614" s="49"/>
      <c r="AM1614" s="49"/>
      <c r="AN1614" s="49"/>
      <c r="AO1614" s="49"/>
      <c r="AP1614" s="49"/>
      <c r="AQ1614" s="49"/>
      <c r="AR1614" s="49"/>
      <c r="AS1614" s="49"/>
      <c r="AT1614" s="49"/>
      <c r="AU1614" s="49"/>
      <c r="AV1614" s="49"/>
      <c r="AW1614" s="49"/>
      <c r="AX1614" s="49"/>
      <c r="AY1614" s="49"/>
      <c r="AZ1614" s="49"/>
      <c r="BA1614" s="49"/>
      <c r="BB1614" s="49"/>
      <c r="BC1614" s="49"/>
      <c r="BD1614" s="49"/>
      <c r="BE1614" s="49"/>
      <c r="BF1614" s="49"/>
      <c r="BG1614" s="49"/>
      <c r="BH1614" s="49"/>
      <c r="BI1614" s="49"/>
      <c r="BJ1614" s="49"/>
      <c r="BK1614" s="49"/>
      <c r="BL1614" s="49"/>
      <c r="BM1614" s="49"/>
      <c r="BN1614" s="49"/>
      <c r="BO1614" s="49"/>
    </row>
    <row r="1615" spans="20:67" x14ac:dyDescent="0.3">
      <c r="T1615" s="49"/>
      <c r="V1615" s="49"/>
      <c r="W1615" s="49"/>
      <c r="X1615" s="49"/>
      <c r="Y1615" s="49"/>
      <c r="AA1615" s="49"/>
      <c r="AB1615" s="49"/>
      <c r="AD1615" s="49"/>
      <c r="AE1615" s="49"/>
      <c r="AF1615" s="49"/>
      <c r="AH1615" s="49"/>
      <c r="AI1615" s="49"/>
      <c r="AK1615" s="49"/>
      <c r="AL1615" s="49"/>
      <c r="AM1615" s="49"/>
      <c r="AN1615" s="49"/>
      <c r="AO1615" s="49"/>
      <c r="AP1615" s="49"/>
      <c r="AQ1615" s="49"/>
      <c r="AR1615" s="49"/>
      <c r="AS1615" s="49"/>
      <c r="AT1615" s="49"/>
      <c r="AU1615" s="49"/>
      <c r="AV1615" s="49"/>
      <c r="AW1615" s="49"/>
      <c r="AX1615" s="49"/>
      <c r="AY1615" s="49"/>
      <c r="AZ1615" s="49"/>
      <c r="BA1615" s="49"/>
      <c r="BB1615" s="49"/>
      <c r="BC1615" s="49"/>
      <c r="BD1615" s="49"/>
      <c r="BE1615" s="49"/>
      <c r="BF1615" s="49"/>
      <c r="BG1615" s="49"/>
      <c r="BH1615" s="49"/>
      <c r="BI1615" s="49"/>
      <c r="BJ1615" s="49"/>
      <c r="BK1615" s="49"/>
      <c r="BL1615" s="49"/>
      <c r="BM1615" s="49"/>
      <c r="BN1615" s="49"/>
      <c r="BO1615" s="49"/>
    </row>
    <row r="1616" spans="20:67" x14ac:dyDescent="0.3">
      <c r="T1616" s="49"/>
      <c r="V1616" s="49"/>
      <c r="W1616" s="49"/>
      <c r="X1616" s="49"/>
      <c r="Y1616" s="49"/>
      <c r="AA1616" s="49"/>
      <c r="AB1616" s="49"/>
      <c r="AD1616" s="49"/>
      <c r="AE1616" s="49"/>
      <c r="AF1616" s="49"/>
      <c r="AH1616" s="49"/>
      <c r="AI1616" s="49"/>
      <c r="AK1616" s="49"/>
      <c r="AL1616" s="49"/>
      <c r="AM1616" s="49"/>
      <c r="AN1616" s="49"/>
      <c r="AO1616" s="49"/>
      <c r="AP1616" s="49"/>
      <c r="AQ1616" s="49"/>
      <c r="AR1616" s="49"/>
      <c r="AS1616" s="49"/>
      <c r="AT1616" s="49"/>
      <c r="AU1616" s="49"/>
      <c r="AV1616" s="49"/>
      <c r="AW1616" s="49"/>
      <c r="AX1616" s="49"/>
      <c r="AY1616" s="49"/>
      <c r="AZ1616" s="49"/>
      <c r="BA1616" s="49"/>
      <c r="BB1616" s="49"/>
      <c r="BC1616" s="49"/>
      <c r="BD1616" s="49"/>
      <c r="BE1616" s="49"/>
      <c r="BF1616" s="49"/>
      <c r="BG1616" s="49"/>
      <c r="BH1616" s="49"/>
      <c r="BI1616" s="49"/>
      <c r="BJ1616" s="49"/>
      <c r="BK1616" s="49"/>
      <c r="BL1616" s="49"/>
      <c r="BM1616" s="49"/>
      <c r="BN1616" s="49"/>
      <c r="BO1616" s="49"/>
    </row>
    <row r="1617" spans="20:67" x14ac:dyDescent="0.3">
      <c r="T1617" s="49"/>
      <c r="V1617" s="49"/>
      <c r="W1617" s="49"/>
      <c r="X1617" s="49"/>
      <c r="Y1617" s="49"/>
      <c r="AA1617" s="49"/>
      <c r="AB1617" s="49"/>
      <c r="AD1617" s="49"/>
      <c r="AE1617" s="49"/>
      <c r="AF1617" s="49"/>
      <c r="AH1617" s="49"/>
      <c r="AI1617" s="49"/>
      <c r="AK1617" s="49"/>
      <c r="AL1617" s="49"/>
      <c r="AM1617" s="49"/>
      <c r="AN1617" s="49"/>
      <c r="AO1617" s="49"/>
      <c r="AP1617" s="49"/>
      <c r="AQ1617" s="49"/>
      <c r="AR1617" s="49"/>
      <c r="AS1617" s="49"/>
      <c r="AT1617" s="49"/>
      <c r="AU1617" s="49"/>
      <c r="AV1617" s="49"/>
      <c r="AW1617" s="49"/>
      <c r="AX1617" s="49"/>
      <c r="AY1617" s="49"/>
      <c r="AZ1617" s="49"/>
      <c r="BA1617" s="49"/>
      <c r="BB1617" s="49"/>
      <c r="BC1617" s="49"/>
      <c r="BD1617" s="49"/>
      <c r="BE1617" s="49"/>
      <c r="BF1617" s="49"/>
      <c r="BG1617" s="49"/>
      <c r="BH1617" s="49"/>
      <c r="BI1617" s="49"/>
      <c r="BJ1617" s="49"/>
      <c r="BK1617" s="49"/>
      <c r="BL1617" s="49"/>
      <c r="BM1617" s="49"/>
      <c r="BN1617" s="49"/>
      <c r="BO1617" s="49"/>
    </row>
    <row r="1618" spans="20:67" x14ac:dyDescent="0.3">
      <c r="T1618" s="49"/>
      <c r="V1618" s="49"/>
      <c r="W1618" s="49"/>
      <c r="X1618" s="49"/>
      <c r="Y1618" s="49"/>
      <c r="AA1618" s="49"/>
      <c r="AB1618" s="49"/>
      <c r="AD1618" s="49"/>
      <c r="AE1618" s="49"/>
      <c r="AF1618" s="49"/>
      <c r="AH1618" s="49"/>
      <c r="AI1618" s="49"/>
      <c r="AK1618" s="49"/>
      <c r="AL1618" s="49"/>
      <c r="AM1618" s="49"/>
      <c r="AN1618" s="49"/>
      <c r="AO1618" s="49"/>
      <c r="AP1618" s="49"/>
      <c r="AQ1618" s="49"/>
      <c r="AR1618" s="49"/>
      <c r="AS1618" s="49"/>
      <c r="AT1618" s="49"/>
      <c r="AU1618" s="49"/>
      <c r="AV1618" s="49"/>
      <c r="AW1618" s="49"/>
      <c r="AX1618" s="49"/>
      <c r="AY1618" s="49"/>
      <c r="AZ1618" s="49"/>
      <c r="BA1618" s="49"/>
      <c r="BB1618" s="49"/>
      <c r="BC1618" s="49"/>
      <c r="BD1618" s="49"/>
      <c r="BE1618" s="49"/>
      <c r="BF1618" s="49"/>
      <c r="BG1618" s="49"/>
      <c r="BH1618" s="49"/>
      <c r="BI1618" s="49"/>
      <c r="BJ1618" s="49"/>
      <c r="BK1618" s="49"/>
      <c r="BL1618" s="49"/>
      <c r="BM1618" s="49"/>
      <c r="BN1618" s="49"/>
      <c r="BO1618" s="49"/>
    </row>
    <row r="1619" spans="20:67" x14ac:dyDescent="0.3">
      <c r="T1619" s="49"/>
      <c r="V1619" s="49"/>
      <c r="W1619" s="49"/>
      <c r="X1619" s="49"/>
      <c r="Y1619" s="49"/>
      <c r="AA1619" s="49"/>
      <c r="AB1619" s="49"/>
      <c r="AD1619" s="49"/>
      <c r="AE1619" s="49"/>
      <c r="AF1619" s="49"/>
      <c r="AH1619" s="49"/>
      <c r="AI1619" s="49"/>
      <c r="AK1619" s="49"/>
      <c r="AL1619" s="49"/>
      <c r="AM1619" s="49"/>
      <c r="AN1619" s="49"/>
      <c r="AO1619" s="49"/>
      <c r="AP1619" s="49"/>
      <c r="AQ1619" s="49"/>
      <c r="AR1619" s="49"/>
      <c r="AS1619" s="49"/>
      <c r="AT1619" s="49"/>
      <c r="AU1619" s="49"/>
      <c r="AV1619" s="49"/>
      <c r="AW1619" s="49"/>
      <c r="AX1619" s="49"/>
      <c r="AY1619" s="49"/>
      <c r="AZ1619" s="49"/>
      <c r="BA1619" s="49"/>
      <c r="BB1619" s="49"/>
      <c r="BC1619" s="49"/>
      <c r="BD1619" s="49"/>
      <c r="BE1619" s="49"/>
      <c r="BF1619" s="49"/>
      <c r="BG1619" s="49"/>
      <c r="BH1619" s="49"/>
      <c r="BI1619" s="49"/>
      <c r="BJ1619" s="49"/>
      <c r="BK1619" s="49"/>
      <c r="BL1619" s="49"/>
      <c r="BM1619" s="49"/>
      <c r="BN1619" s="49"/>
      <c r="BO1619" s="49"/>
    </row>
    <row r="1620" spans="20:67" x14ac:dyDescent="0.3">
      <c r="T1620" s="49"/>
      <c r="V1620" s="49"/>
      <c r="W1620" s="49"/>
      <c r="X1620" s="49"/>
      <c r="Y1620" s="49"/>
      <c r="AA1620" s="49"/>
      <c r="AB1620" s="49"/>
      <c r="AD1620" s="49"/>
      <c r="AE1620" s="49"/>
      <c r="AF1620" s="49"/>
      <c r="AH1620" s="49"/>
      <c r="AI1620" s="49"/>
      <c r="AK1620" s="49"/>
      <c r="AL1620" s="49"/>
      <c r="AM1620" s="49"/>
      <c r="AN1620" s="49"/>
      <c r="AO1620" s="49"/>
      <c r="AP1620" s="49"/>
      <c r="AQ1620" s="49"/>
      <c r="AR1620" s="49"/>
      <c r="AS1620" s="49"/>
      <c r="AT1620" s="49"/>
      <c r="AU1620" s="49"/>
      <c r="AV1620" s="49"/>
      <c r="AW1620" s="49"/>
      <c r="AX1620" s="49"/>
      <c r="AY1620" s="49"/>
      <c r="AZ1620" s="49"/>
      <c r="BA1620" s="49"/>
      <c r="BB1620" s="49"/>
      <c r="BC1620" s="49"/>
      <c r="BD1620" s="49"/>
      <c r="BE1620" s="49"/>
      <c r="BF1620" s="49"/>
      <c r="BG1620" s="49"/>
      <c r="BH1620" s="49"/>
      <c r="BI1620" s="49"/>
      <c r="BJ1620" s="49"/>
      <c r="BK1620" s="49"/>
      <c r="BL1620" s="49"/>
      <c r="BM1620" s="49"/>
      <c r="BN1620" s="49"/>
      <c r="BO1620" s="49"/>
    </row>
    <row r="1621" spans="20:67" x14ac:dyDescent="0.3">
      <c r="T1621" s="49"/>
      <c r="V1621" s="49"/>
      <c r="W1621" s="49"/>
      <c r="X1621" s="49"/>
      <c r="Y1621" s="49"/>
      <c r="AA1621" s="49"/>
      <c r="AB1621" s="49"/>
      <c r="AD1621" s="49"/>
      <c r="AE1621" s="49"/>
      <c r="AF1621" s="49"/>
      <c r="AH1621" s="49"/>
      <c r="AI1621" s="49"/>
      <c r="AK1621" s="49"/>
      <c r="AL1621" s="49"/>
      <c r="AM1621" s="49"/>
      <c r="AN1621" s="49"/>
      <c r="AO1621" s="49"/>
      <c r="AP1621" s="49"/>
      <c r="AQ1621" s="49"/>
      <c r="AR1621" s="49"/>
      <c r="AS1621" s="49"/>
      <c r="AT1621" s="49"/>
      <c r="AU1621" s="49"/>
      <c r="AV1621" s="49"/>
      <c r="AW1621" s="49"/>
      <c r="AX1621" s="49"/>
      <c r="AY1621" s="49"/>
      <c r="AZ1621" s="49"/>
      <c r="BA1621" s="49"/>
      <c r="BB1621" s="49"/>
      <c r="BC1621" s="49"/>
      <c r="BD1621" s="49"/>
      <c r="BE1621" s="49"/>
      <c r="BF1621" s="49"/>
      <c r="BG1621" s="49"/>
      <c r="BH1621" s="49"/>
      <c r="BI1621" s="49"/>
      <c r="BJ1621" s="49"/>
      <c r="BK1621" s="49"/>
      <c r="BL1621" s="49"/>
      <c r="BM1621" s="49"/>
      <c r="BN1621" s="49"/>
      <c r="BO1621" s="49"/>
    </row>
    <row r="1622" spans="20:67" x14ac:dyDescent="0.3">
      <c r="T1622" s="49"/>
      <c r="V1622" s="49"/>
      <c r="W1622" s="49"/>
      <c r="X1622" s="49"/>
      <c r="Y1622" s="49"/>
      <c r="AA1622" s="49"/>
      <c r="AB1622" s="49"/>
      <c r="AD1622" s="49"/>
      <c r="AE1622" s="49"/>
      <c r="AF1622" s="49"/>
      <c r="AH1622" s="49"/>
      <c r="AI1622" s="49"/>
      <c r="AK1622" s="49"/>
      <c r="AL1622" s="49"/>
      <c r="AM1622" s="49"/>
      <c r="AN1622" s="49"/>
      <c r="AO1622" s="49"/>
      <c r="AP1622" s="49"/>
      <c r="AQ1622" s="49"/>
      <c r="AR1622" s="49"/>
      <c r="AS1622" s="49"/>
      <c r="AT1622" s="49"/>
      <c r="AU1622" s="49"/>
      <c r="AV1622" s="49"/>
      <c r="AW1622" s="49"/>
      <c r="AX1622" s="49"/>
      <c r="AY1622" s="49"/>
      <c r="AZ1622" s="49"/>
      <c r="BA1622" s="49"/>
      <c r="BB1622" s="49"/>
      <c r="BC1622" s="49"/>
      <c r="BD1622" s="49"/>
      <c r="BE1622" s="49"/>
      <c r="BF1622" s="49"/>
      <c r="BG1622" s="49"/>
      <c r="BH1622" s="49"/>
      <c r="BI1622" s="49"/>
      <c r="BJ1622" s="49"/>
      <c r="BK1622" s="49"/>
      <c r="BL1622" s="49"/>
      <c r="BM1622" s="49"/>
      <c r="BN1622" s="49"/>
      <c r="BO1622" s="49"/>
    </row>
    <row r="1623" spans="20:67" x14ac:dyDescent="0.3">
      <c r="T1623" s="49"/>
      <c r="V1623" s="49"/>
      <c r="W1623" s="49"/>
      <c r="X1623" s="49"/>
      <c r="Y1623" s="49"/>
      <c r="AA1623" s="49"/>
      <c r="AB1623" s="49"/>
      <c r="AD1623" s="49"/>
      <c r="AE1623" s="49"/>
      <c r="AF1623" s="49"/>
      <c r="AH1623" s="49"/>
      <c r="AI1623" s="49"/>
      <c r="AK1623" s="49"/>
      <c r="AL1623" s="49"/>
      <c r="AM1623" s="49"/>
      <c r="AN1623" s="49"/>
      <c r="AO1623" s="49"/>
      <c r="AP1623" s="49"/>
      <c r="AQ1623" s="49"/>
      <c r="AR1623" s="49"/>
      <c r="AS1623" s="49"/>
      <c r="AT1623" s="49"/>
      <c r="AU1623" s="49"/>
      <c r="AV1623" s="49"/>
      <c r="AW1623" s="49"/>
      <c r="AX1623" s="49"/>
      <c r="AY1623" s="49"/>
      <c r="AZ1623" s="49"/>
      <c r="BA1623" s="49"/>
      <c r="BB1623" s="49"/>
      <c r="BC1623" s="49"/>
      <c r="BD1623" s="49"/>
      <c r="BE1623" s="49"/>
      <c r="BF1623" s="49"/>
      <c r="BG1623" s="49"/>
      <c r="BH1623" s="49"/>
      <c r="BI1623" s="49"/>
      <c r="BJ1623" s="49"/>
      <c r="BK1623" s="49"/>
      <c r="BL1623" s="49"/>
      <c r="BM1623" s="49"/>
      <c r="BN1623" s="49"/>
      <c r="BO1623" s="49"/>
    </row>
    <row r="1624" spans="20:67" x14ac:dyDescent="0.3">
      <c r="T1624" s="49"/>
      <c r="V1624" s="49"/>
      <c r="W1624" s="49"/>
      <c r="X1624" s="49"/>
      <c r="Y1624" s="49"/>
      <c r="AA1624" s="49"/>
      <c r="AB1624" s="49"/>
      <c r="AD1624" s="49"/>
      <c r="AE1624" s="49"/>
      <c r="AF1624" s="49"/>
      <c r="AH1624" s="49"/>
      <c r="AI1624" s="49"/>
      <c r="AK1624" s="49"/>
      <c r="AL1624" s="49"/>
      <c r="AM1624" s="49"/>
      <c r="AN1624" s="49"/>
      <c r="AO1624" s="49"/>
      <c r="AP1624" s="49"/>
      <c r="AQ1624" s="49"/>
      <c r="AR1624" s="49"/>
      <c r="AS1624" s="49"/>
      <c r="AT1624" s="49"/>
      <c r="AU1624" s="49"/>
      <c r="AV1624" s="49"/>
      <c r="AW1624" s="49"/>
      <c r="AX1624" s="49"/>
      <c r="AY1624" s="49"/>
      <c r="AZ1624" s="49"/>
      <c r="BA1624" s="49"/>
      <c r="BB1624" s="49"/>
      <c r="BC1624" s="49"/>
      <c r="BD1624" s="49"/>
      <c r="BE1624" s="49"/>
      <c r="BF1624" s="49"/>
      <c r="BG1624" s="49"/>
      <c r="BH1624" s="49"/>
      <c r="BI1624" s="49"/>
      <c r="BJ1624" s="49"/>
      <c r="BK1624" s="49"/>
      <c r="BL1624" s="49"/>
      <c r="BM1624" s="49"/>
      <c r="BN1624" s="49"/>
      <c r="BO1624" s="49"/>
    </row>
    <row r="1625" spans="20:67" x14ac:dyDescent="0.3">
      <c r="T1625" s="49"/>
      <c r="V1625" s="49"/>
      <c r="W1625" s="49"/>
      <c r="X1625" s="49"/>
      <c r="Y1625" s="49"/>
      <c r="AA1625" s="49"/>
      <c r="AB1625" s="49"/>
      <c r="AD1625" s="49"/>
      <c r="AE1625" s="49"/>
      <c r="AF1625" s="49"/>
      <c r="AH1625" s="49"/>
      <c r="AI1625" s="49"/>
      <c r="AK1625" s="49"/>
      <c r="AL1625" s="49"/>
      <c r="AM1625" s="49"/>
      <c r="AN1625" s="49"/>
      <c r="AO1625" s="49"/>
      <c r="AP1625" s="49"/>
      <c r="AQ1625" s="49"/>
      <c r="AR1625" s="49"/>
      <c r="AS1625" s="49"/>
      <c r="AT1625" s="49"/>
      <c r="AU1625" s="49"/>
      <c r="AV1625" s="49"/>
      <c r="AW1625" s="49"/>
      <c r="AX1625" s="49"/>
      <c r="AY1625" s="49"/>
      <c r="AZ1625" s="49"/>
      <c r="BA1625" s="49"/>
      <c r="BB1625" s="49"/>
      <c r="BC1625" s="49"/>
      <c r="BD1625" s="49"/>
      <c r="BE1625" s="49"/>
      <c r="BF1625" s="49"/>
      <c r="BG1625" s="49"/>
      <c r="BH1625" s="49"/>
      <c r="BI1625" s="49"/>
      <c r="BJ1625" s="49"/>
      <c r="BK1625" s="49"/>
      <c r="BL1625" s="49"/>
      <c r="BM1625" s="49"/>
      <c r="BN1625" s="49"/>
      <c r="BO1625" s="49"/>
    </row>
    <row r="1626" spans="20:67" x14ac:dyDescent="0.3">
      <c r="T1626" s="49"/>
      <c r="V1626" s="49"/>
      <c r="W1626" s="49"/>
      <c r="X1626" s="49"/>
      <c r="Y1626" s="49"/>
      <c r="AA1626" s="49"/>
      <c r="AB1626" s="49"/>
      <c r="AD1626" s="49"/>
      <c r="AE1626" s="49"/>
      <c r="AF1626" s="49"/>
      <c r="AH1626" s="49"/>
      <c r="AI1626" s="49"/>
      <c r="AK1626" s="49"/>
      <c r="AL1626" s="49"/>
      <c r="AM1626" s="49"/>
      <c r="AN1626" s="49"/>
      <c r="AO1626" s="49"/>
      <c r="AP1626" s="49"/>
      <c r="AQ1626" s="49"/>
      <c r="AR1626" s="49"/>
      <c r="AS1626" s="49"/>
      <c r="AT1626" s="49"/>
      <c r="AU1626" s="49"/>
      <c r="AV1626" s="49"/>
      <c r="AW1626" s="49"/>
      <c r="AX1626" s="49"/>
      <c r="AY1626" s="49"/>
      <c r="AZ1626" s="49"/>
      <c r="BA1626" s="49"/>
      <c r="BB1626" s="49"/>
      <c r="BC1626" s="49"/>
      <c r="BD1626" s="49"/>
      <c r="BE1626" s="49"/>
      <c r="BF1626" s="49"/>
      <c r="BG1626" s="49"/>
      <c r="BH1626" s="49"/>
      <c r="BI1626" s="49"/>
      <c r="BJ1626" s="49"/>
      <c r="BK1626" s="49"/>
      <c r="BL1626" s="49"/>
      <c r="BM1626" s="49"/>
      <c r="BN1626" s="49"/>
      <c r="BO1626" s="49"/>
    </row>
    <row r="1627" spans="20:67" x14ac:dyDescent="0.3">
      <c r="T1627" s="49"/>
      <c r="V1627" s="49"/>
      <c r="W1627" s="49"/>
      <c r="X1627" s="49"/>
      <c r="Y1627" s="49"/>
      <c r="AA1627" s="49"/>
      <c r="AB1627" s="49"/>
      <c r="AD1627" s="49"/>
      <c r="AE1627" s="49"/>
      <c r="AF1627" s="49"/>
      <c r="AH1627" s="49"/>
      <c r="AI1627" s="49"/>
      <c r="AK1627" s="49"/>
      <c r="AL1627" s="49"/>
      <c r="AM1627" s="49"/>
      <c r="AN1627" s="49"/>
      <c r="AO1627" s="49"/>
      <c r="AP1627" s="49"/>
      <c r="AQ1627" s="49"/>
      <c r="AR1627" s="49"/>
      <c r="AS1627" s="49"/>
      <c r="AT1627" s="49"/>
      <c r="AU1627" s="49"/>
      <c r="AV1627" s="49"/>
      <c r="AW1627" s="49"/>
      <c r="AX1627" s="49"/>
      <c r="AY1627" s="49"/>
      <c r="AZ1627" s="49"/>
      <c r="BA1627" s="49"/>
      <c r="BB1627" s="49"/>
      <c r="BC1627" s="49"/>
      <c r="BD1627" s="49"/>
      <c r="BE1627" s="49"/>
      <c r="BF1627" s="49"/>
      <c r="BG1627" s="49"/>
      <c r="BH1627" s="49"/>
      <c r="BI1627" s="49"/>
      <c r="BJ1627" s="49"/>
      <c r="BK1627" s="49"/>
      <c r="BL1627" s="49"/>
      <c r="BM1627" s="49"/>
      <c r="BN1627" s="49"/>
      <c r="BO1627" s="49"/>
    </row>
    <row r="1628" spans="20:67" x14ac:dyDescent="0.3">
      <c r="T1628" s="49"/>
      <c r="V1628" s="49"/>
      <c r="W1628" s="49"/>
      <c r="X1628" s="49"/>
      <c r="Y1628" s="49"/>
      <c r="AA1628" s="49"/>
      <c r="AB1628" s="49"/>
      <c r="AD1628" s="49"/>
      <c r="AE1628" s="49"/>
      <c r="AF1628" s="49"/>
      <c r="AH1628" s="49"/>
      <c r="AI1628" s="49"/>
      <c r="AK1628" s="49"/>
      <c r="AL1628" s="49"/>
      <c r="AM1628" s="49"/>
      <c r="AN1628" s="49"/>
      <c r="AO1628" s="49"/>
      <c r="AP1628" s="49"/>
      <c r="AQ1628" s="49"/>
      <c r="AR1628" s="49"/>
      <c r="AS1628" s="49"/>
      <c r="AT1628" s="49"/>
      <c r="AU1628" s="49"/>
      <c r="AV1628" s="49"/>
      <c r="AW1628" s="49"/>
      <c r="AX1628" s="49"/>
      <c r="AY1628" s="49"/>
      <c r="AZ1628" s="49"/>
      <c r="BA1628" s="49"/>
      <c r="BB1628" s="49"/>
      <c r="BC1628" s="49"/>
      <c r="BD1628" s="49"/>
      <c r="BE1628" s="49"/>
      <c r="BF1628" s="49"/>
      <c r="BG1628" s="49"/>
      <c r="BH1628" s="49"/>
      <c r="BI1628" s="49"/>
      <c r="BJ1628" s="49"/>
      <c r="BK1628" s="49"/>
      <c r="BL1628" s="49"/>
      <c r="BM1628" s="49"/>
      <c r="BN1628" s="49"/>
      <c r="BO1628" s="49"/>
    </row>
    <row r="1629" spans="20:67" x14ac:dyDescent="0.3">
      <c r="T1629" s="49"/>
      <c r="V1629" s="49"/>
      <c r="W1629" s="49"/>
      <c r="X1629" s="49"/>
      <c r="Y1629" s="49"/>
      <c r="AA1629" s="49"/>
      <c r="AB1629" s="49"/>
      <c r="AD1629" s="49"/>
      <c r="AE1629" s="49"/>
      <c r="AF1629" s="49"/>
      <c r="AH1629" s="49"/>
      <c r="AI1629" s="49"/>
      <c r="AK1629" s="49"/>
      <c r="AL1629" s="49"/>
      <c r="AM1629" s="49"/>
      <c r="AN1629" s="49"/>
      <c r="AO1629" s="49"/>
      <c r="AP1629" s="49"/>
      <c r="AQ1629" s="49"/>
      <c r="AR1629" s="49"/>
      <c r="AS1629" s="49"/>
      <c r="AT1629" s="49"/>
      <c r="AU1629" s="49"/>
      <c r="AV1629" s="49"/>
      <c r="AW1629" s="49"/>
      <c r="AX1629" s="49"/>
      <c r="AY1629" s="49"/>
      <c r="AZ1629" s="49"/>
      <c r="BA1629" s="49"/>
      <c r="BB1629" s="49"/>
      <c r="BC1629" s="49"/>
      <c r="BD1629" s="49"/>
      <c r="BE1629" s="49"/>
      <c r="BF1629" s="49"/>
      <c r="BG1629" s="49"/>
      <c r="BH1629" s="49"/>
      <c r="BI1629" s="49"/>
      <c r="BJ1629" s="49"/>
      <c r="BK1629" s="49"/>
      <c r="BL1629" s="49"/>
      <c r="BM1629" s="49"/>
      <c r="BN1629" s="49"/>
      <c r="BO1629" s="49"/>
    </row>
    <row r="1630" spans="20:67" x14ac:dyDescent="0.3">
      <c r="T1630" s="49"/>
      <c r="V1630" s="49"/>
      <c r="W1630" s="49"/>
      <c r="X1630" s="49"/>
      <c r="Y1630" s="49"/>
      <c r="AA1630" s="49"/>
      <c r="AB1630" s="49"/>
      <c r="AD1630" s="49"/>
      <c r="AE1630" s="49"/>
      <c r="AF1630" s="49"/>
      <c r="AH1630" s="49"/>
      <c r="AI1630" s="49"/>
      <c r="AK1630" s="49"/>
      <c r="AL1630" s="49"/>
      <c r="AM1630" s="49"/>
      <c r="AN1630" s="49"/>
      <c r="AO1630" s="49"/>
      <c r="AP1630" s="49"/>
      <c r="AQ1630" s="49"/>
      <c r="AR1630" s="49"/>
      <c r="AS1630" s="49"/>
      <c r="AT1630" s="49"/>
      <c r="AU1630" s="49"/>
      <c r="AV1630" s="49"/>
      <c r="AW1630" s="49"/>
      <c r="AX1630" s="49"/>
      <c r="AY1630" s="49"/>
      <c r="AZ1630" s="49"/>
      <c r="BA1630" s="49"/>
      <c r="BB1630" s="49"/>
      <c r="BC1630" s="49"/>
      <c r="BD1630" s="49"/>
      <c r="BE1630" s="49"/>
      <c r="BF1630" s="49"/>
      <c r="BG1630" s="49"/>
      <c r="BH1630" s="49"/>
      <c r="BI1630" s="49"/>
      <c r="BJ1630" s="49"/>
      <c r="BK1630" s="49"/>
      <c r="BL1630" s="49"/>
      <c r="BM1630" s="49"/>
      <c r="BN1630" s="49"/>
      <c r="BO1630" s="49"/>
    </row>
    <row r="1631" spans="20:67" x14ac:dyDescent="0.3">
      <c r="T1631" s="49"/>
      <c r="V1631" s="49"/>
      <c r="W1631" s="49"/>
      <c r="X1631" s="49"/>
      <c r="Y1631" s="49"/>
      <c r="AA1631" s="49"/>
      <c r="AB1631" s="49"/>
      <c r="AD1631" s="49"/>
      <c r="AE1631" s="49"/>
      <c r="AF1631" s="49"/>
      <c r="AH1631" s="49"/>
      <c r="AI1631" s="49"/>
      <c r="AK1631" s="49"/>
      <c r="AL1631" s="49"/>
      <c r="AM1631" s="49"/>
      <c r="AN1631" s="49"/>
      <c r="AO1631" s="49"/>
      <c r="AP1631" s="49"/>
      <c r="AQ1631" s="49"/>
      <c r="AR1631" s="49"/>
      <c r="AS1631" s="49"/>
      <c r="AT1631" s="49"/>
      <c r="AU1631" s="49"/>
      <c r="AV1631" s="49"/>
      <c r="AW1631" s="49"/>
      <c r="AX1631" s="49"/>
      <c r="AY1631" s="49"/>
      <c r="AZ1631" s="49"/>
      <c r="BA1631" s="49"/>
      <c r="BB1631" s="49"/>
      <c r="BC1631" s="49"/>
      <c r="BD1631" s="49"/>
      <c r="BE1631" s="49"/>
      <c r="BF1631" s="49"/>
      <c r="BG1631" s="49"/>
      <c r="BH1631" s="49"/>
      <c r="BI1631" s="49"/>
      <c r="BJ1631" s="49"/>
      <c r="BK1631" s="49"/>
      <c r="BL1631" s="49"/>
      <c r="BM1631" s="49"/>
      <c r="BN1631" s="49"/>
      <c r="BO1631" s="49"/>
    </row>
    <row r="1632" spans="20:67" x14ac:dyDescent="0.3">
      <c r="T1632" s="49"/>
      <c r="V1632" s="49"/>
      <c r="W1632" s="49"/>
      <c r="X1632" s="49"/>
      <c r="Y1632" s="49"/>
      <c r="AA1632" s="49"/>
      <c r="AB1632" s="49"/>
      <c r="AD1632" s="49"/>
      <c r="AE1632" s="49"/>
      <c r="AF1632" s="49"/>
      <c r="AH1632" s="49"/>
      <c r="AI1632" s="49"/>
      <c r="AK1632" s="49"/>
      <c r="AL1632" s="49"/>
      <c r="AM1632" s="49"/>
      <c r="AN1632" s="49"/>
      <c r="AO1632" s="49"/>
      <c r="AP1632" s="49"/>
      <c r="AQ1632" s="49"/>
      <c r="AR1632" s="49"/>
      <c r="AS1632" s="49"/>
      <c r="AT1632" s="49"/>
      <c r="AU1632" s="49"/>
      <c r="AV1632" s="49"/>
      <c r="AW1632" s="49"/>
      <c r="AX1632" s="49"/>
      <c r="AY1632" s="49"/>
      <c r="AZ1632" s="49"/>
      <c r="BA1632" s="49"/>
      <c r="BB1632" s="49"/>
      <c r="BC1632" s="49"/>
      <c r="BD1632" s="49"/>
      <c r="BE1632" s="49"/>
      <c r="BF1632" s="49"/>
      <c r="BG1632" s="49"/>
      <c r="BH1632" s="49"/>
      <c r="BI1632" s="49"/>
      <c r="BJ1632" s="49"/>
      <c r="BK1632" s="49"/>
      <c r="BL1632" s="49"/>
      <c r="BM1632" s="49"/>
      <c r="BN1632" s="49"/>
      <c r="BO1632" s="49"/>
    </row>
    <row r="1633" spans="20:67" x14ac:dyDescent="0.3">
      <c r="T1633" s="49"/>
      <c r="V1633" s="49"/>
      <c r="W1633" s="49"/>
      <c r="X1633" s="49"/>
      <c r="Y1633" s="49"/>
      <c r="AA1633" s="49"/>
      <c r="AB1633" s="49"/>
      <c r="AD1633" s="49"/>
      <c r="AE1633" s="49"/>
      <c r="AF1633" s="49"/>
      <c r="AH1633" s="49"/>
      <c r="AI1633" s="49"/>
      <c r="AK1633" s="49"/>
      <c r="AL1633" s="49"/>
      <c r="AM1633" s="49"/>
      <c r="AN1633" s="49"/>
      <c r="AO1633" s="49"/>
      <c r="AP1633" s="49"/>
      <c r="AQ1633" s="49"/>
      <c r="AR1633" s="49"/>
      <c r="AS1633" s="49"/>
      <c r="AT1633" s="49"/>
      <c r="AU1633" s="49"/>
      <c r="AV1633" s="49"/>
      <c r="AW1633" s="49"/>
      <c r="AX1633" s="49"/>
      <c r="AY1633" s="49"/>
      <c r="AZ1633" s="49"/>
      <c r="BA1633" s="49"/>
      <c r="BB1633" s="49"/>
      <c r="BC1633" s="49"/>
      <c r="BD1633" s="49"/>
      <c r="BE1633" s="49"/>
      <c r="BF1633" s="49"/>
      <c r="BG1633" s="49"/>
      <c r="BH1633" s="49"/>
      <c r="BI1633" s="49"/>
      <c r="BJ1633" s="49"/>
      <c r="BK1633" s="49"/>
      <c r="BL1633" s="49"/>
      <c r="BM1633" s="49"/>
      <c r="BN1633" s="49"/>
      <c r="BO1633" s="49"/>
    </row>
    <row r="1634" spans="20:67" x14ac:dyDescent="0.3">
      <c r="T1634" s="49"/>
      <c r="V1634" s="49"/>
      <c r="W1634" s="49"/>
      <c r="X1634" s="49"/>
      <c r="Y1634" s="49"/>
      <c r="AA1634" s="49"/>
      <c r="AB1634" s="49"/>
      <c r="AD1634" s="49"/>
      <c r="AE1634" s="49"/>
      <c r="AF1634" s="49"/>
      <c r="AH1634" s="49"/>
      <c r="AI1634" s="49"/>
      <c r="AK1634" s="49"/>
      <c r="AL1634" s="49"/>
      <c r="AM1634" s="49"/>
      <c r="AN1634" s="49"/>
      <c r="AO1634" s="49"/>
      <c r="AP1634" s="49"/>
      <c r="AQ1634" s="49"/>
      <c r="AR1634" s="49"/>
      <c r="AS1634" s="49"/>
      <c r="AT1634" s="49"/>
      <c r="AU1634" s="49"/>
      <c r="AV1634" s="49"/>
      <c r="AW1634" s="49"/>
      <c r="AX1634" s="49"/>
      <c r="AY1634" s="49"/>
      <c r="AZ1634" s="49"/>
      <c r="BA1634" s="49"/>
      <c r="BB1634" s="49"/>
      <c r="BC1634" s="49"/>
      <c r="BD1634" s="49"/>
      <c r="BE1634" s="49"/>
      <c r="BF1634" s="49"/>
      <c r="BG1634" s="49"/>
      <c r="BH1634" s="49"/>
      <c r="BI1634" s="49"/>
      <c r="BJ1634" s="49"/>
      <c r="BK1634" s="49"/>
      <c r="BL1634" s="49"/>
      <c r="BM1634" s="49"/>
      <c r="BN1634" s="49"/>
      <c r="BO1634" s="49"/>
    </row>
    <row r="1635" spans="20:67" x14ac:dyDescent="0.3">
      <c r="T1635" s="49"/>
      <c r="V1635" s="49"/>
      <c r="W1635" s="49"/>
      <c r="X1635" s="49"/>
      <c r="Y1635" s="49"/>
      <c r="AA1635" s="49"/>
      <c r="AB1635" s="49"/>
      <c r="AD1635" s="49"/>
      <c r="AE1635" s="49"/>
      <c r="AF1635" s="49"/>
      <c r="AH1635" s="49"/>
      <c r="AI1635" s="49"/>
      <c r="AK1635" s="49"/>
      <c r="AL1635" s="49"/>
      <c r="AM1635" s="49"/>
      <c r="AN1635" s="49"/>
      <c r="AO1635" s="49"/>
      <c r="AP1635" s="49"/>
      <c r="AQ1635" s="49"/>
      <c r="AR1635" s="49"/>
      <c r="AS1635" s="49"/>
      <c r="AT1635" s="49"/>
      <c r="AU1635" s="49"/>
      <c r="AV1635" s="49"/>
      <c r="AW1635" s="49"/>
      <c r="AX1635" s="49"/>
      <c r="AY1635" s="49"/>
      <c r="AZ1635" s="49"/>
      <c r="BA1635" s="49"/>
      <c r="BB1635" s="49"/>
      <c r="BC1635" s="49"/>
      <c r="BD1635" s="49"/>
      <c r="BE1635" s="49"/>
      <c r="BF1635" s="49"/>
      <c r="BG1635" s="49"/>
      <c r="BH1635" s="49"/>
      <c r="BI1635" s="49"/>
      <c r="BJ1635" s="49"/>
      <c r="BK1635" s="49"/>
      <c r="BL1635" s="49"/>
      <c r="BM1635" s="49"/>
      <c r="BN1635" s="49"/>
      <c r="BO1635" s="49"/>
    </row>
    <row r="1636" spans="20:67" x14ac:dyDescent="0.3">
      <c r="T1636" s="49"/>
      <c r="V1636" s="49"/>
      <c r="W1636" s="49"/>
      <c r="X1636" s="49"/>
      <c r="Y1636" s="49"/>
      <c r="AA1636" s="49"/>
      <c r="AB1636" s="49"/>
      <c r="AD1636" s="49"/>
      <c r="AE1636" s="49"/>
      <c r="AF1636" s="49"/>
      <c r="AH1636" s="49"/>
      <c r="AI1636" s="49"/>
      <c r="AK1636" s="49"/>
      <c r="AL1636" s="49"/>
      <c r="AM1636" s="49"/>
      <c r="AN1636" s="49"/>
      <c r="AO1636" s="49"/>
      <c r="AP1636" s="49"/>
      <c r="AQ1636" s="49"/>
      <c r="AR1636" s="49"/>
      <c r="AS1636" s="49"/>
      <c r="AT1636" s="49"/>
      <c r="AU1636" s="49"/>
      <c r="AV1636" s="49"/>
      <c r="AW1636" s="49"/>
      <c r="AX1636" s="49"/>
      <c r="AY1636" s="49"/>
      <c r="AZ1636" s="49"/>
      <c r="BA1636" s="49"/>
      <c r="BB1636" s="49"/>
      <c r="BC1636" s="49"/>
      <c r="BD1636" s="49"/>
      <c r="BE1636" s="49"/>
      <c r="BF1636" s="49"/>
      <c r="BG1636" s="49"/>
      <c r="BH1636" s="49"/>
      <c r="BI1636" s="49"/>
      <c r="BJ1636" s="49"/>
      <c r="BK1636" s="49"/>
      <c r="BL1636" s="49"/>
      <c r="BM1636" s="49"/>
      <c r="BN1636" s="49"/>
      <c r="BO1636" s="49"/>
    </row>
    <row r="1637" spans="20:67" x14ac:dyDescent="0.3">
      <c r="T1637" s="49"/>
      <c r="V1637" s="49"/>
      <c r="W1637" s="49"/>
      <c r="X1637" s="49"/>
      <c r="Y1637" s="49"/>
      <c r="AA1637" s="49"/>
      <c r="AB1637" s="49"/>
      <c r="AD1637" s="49"/>
      <c r="AE1637" s="49"/>
      <c r="AF1637" s="49"/>
      <c r="AH1637" s="49"/>
      <c r="AI1637" s="49"/>
      <c r="AK1637" s="49"/>
      <c r="AL1637" s="49"/>
      <c r="AM1637" s="49"/>
      <c r="AN1637" s="49"/>
      <c r="AO1637" s="49"/>
      <c r="AP1637" s="49"/>
      <c r="AQ1637" s="49"/>
      <c r="AR1637" s="49"/>
      <c r="AS1637" s="49"/>
      <c r="AT1637" s="49"/>
      <c r="AU1637" s="49"/>
      <c r="AV1637" s="49"/>
      <c r="AW1637" s="49"/>
      <c r="AX1637" s="49"/>
      <c r="AY1637" s="49"/>
      <c r="AZ1637" s="49"/>
      <c r="BA1637" s="49"/>
      <c r="BB1637" s="49"/>
      <c r="BC1637" s="49"/>
      <c r="BD1637" s="49"/>
      <c r="BE1637" s="49"/>
      <c r="BF1637" s="49"/>
      <c r="BG1637" s="49"/>
      <c r="BH1637" s="49"/>
      <c r="BI1637" s="49"/>
      <c r="BJ1637" s="49"/>
      <c r="BK1637" s="49"/>
      <c r="BL1637" s="49"/>
      <c r="BM1637" s="49"/>
      <c r="BN1637" s="49"/>
      <c r="BO1637" s="49"/>
    </row>
    <row r="1638" spans="20:67" x14ac:dyDescent="0.3">
      <c r="T1638" s="49"/>
      <c r="V1638" s="49"/>
      <c r="W1638" s="49"/>
      <c r="X1638" s="49"/>
      <c r="Y1638" s="49"/>
      <c r="AA1638" s="49"/>
      <c r="AB1638" s="49"/>
      <c r="AD1638" s="49"/>
      <c r="AE1638" s="49"/>
      <c r="AF1638" s="49"/>
      <c r="AH1638" s="49"/>
      <c r="AI1638" s="49"/>
      <c r="AK1638" s="49"/>
      <c r="AL1638" s="49"/>
      <c r="AM1638" s="49"/>
      <c r="AN1638" s="49"/>
      <c r="AO1638" s="49"/>
      <c r="AP1638" s="49"/>
      <c r="AQ1638" s="49"/>
      <c r="AR1638" s="49"/>
      <c r="AS1638" s="49"/>
      <c r="AT1638" s="49"/>
      <c r="AU1638" s="49"/>
      <c r="AV1638" s="49"/>
      <c r="AW1638" s="49"/>
      <c r="AX1638" s="49"/>
      <c r="AY1638" s="49"/>
      <c r="AZ1638" s="49"/>
      <c r="BA1638" s="49"/>
      <c r="BB1638" s="49"/>
      <c r="BC1638" s="49"/>
      <c r="BD1638" s="49"/>
      <c r="BE1638" s="49"/>
      <c r="BF1638" s="49"/>
      <c r="BG1638" s="49"/>
      <c r="BH1638" s="49"/>
      <c r="BI1638" s="49"/>
      <c r="BJ1638" s="49"/>
      <c r="BK1638" s="49"/>
      <c r="BL1638" s="49"/>
      <c r="BM1638" s="49"/>
      <c r="BN1638" s="49"/>
      <c r="BO1638" s="49"/>
    </row>
    <row r="1639" spans="20:67" x14ac:dyDescent="0.3">
      <c r="T1639" s="49"/>
      <c r="V1639" s="49"/>
      <c r="W1639" s="49"/>
      <c r="X1639" s="49"/>
      <c r="Y1639" s="49"/>
      <c r="AA1639" s="49"/>
      <c r="AB1639" s="49"/>
      <c r="AD1639" s="49"/>
      <c r="AE1639" s="49"/>
      <c r="AF1639" s="49"/>
      <c r="AH1639" s="49"/>
      <c r="AI1639" s="49"/>
      <c r="AK1639" s="49"/>
      <c r="AL1639" s="49"/>
      <c r="AM1639" s="49"/>
      <c r="AN1639" s="49"/>
      <c r="AO1639" s="49"/>
      <c r="AP1639" s="49"/>
      <c r="AQ1639" s="49"/>
      <c r="AR1639" s="49"/>
      <c r="AS1639" s="49"/>
      <c r="AT1639" s="49"/>
      <c r="AU1639" s="49"/>
      <c r="AV1639" s="49"/>
      <c r="AW1639" s="49"/>
      <c r="AX1639" s="49"/>
      <c r="AY1639" s="49"/>
      <c r="AZ1639" s="49"/>
      <c r="BA1639" s="49"/>
      <c r="BB1639" s="49"/>
      <c r="BC1639" s="49"/>
      <c r="BD1639" s="49"/>
      <c r="BE1639" s="49"/>
      <c r="BF1639" s="49"/>
      <c r="BG1639" s="49"/>
      <c r="BH1639" s="49"/>
      <c r="BI1639" s="49"/>
      <c r="BJ1639" s="49"/>
      <c r="BK1639" s="49"/>
      <c r="BL1639" s="49"/>
      <c r="BM1639" s="49"/>
      <c r="BN1639" s="49"/>
      <c r="BO1639" s="49"/>
    </row>
    <row r="1640" spans="20:67" x14ac:dyDescent="0.3">
      <c r="T1640" s="49"/>
      <c r="V1640" s="49"/>
      <c r="W1640" s="49"/>
      <c r="X1640" s="49"/>
      <c r="Y1640" s="49"/>
      <c r="AA1640" s="49"/>
      <c r="AB1640" s="49"/>
      <c r="AD1640" s="49"/>
      <c r="AE1640" s="49"/>
      <c r="AF1640" s="49"/>
      <c r="AH1640" s="49"/>
      <c r="AI1640" s="49"/>
      <c r="AK1640" s="49"/>
      <c r="AL1640" s="49"/>
      <c r="AM1640" s="49"/>
      <c r="AN1640" s="49"/>
      <c r="AO1640" s="49"/>
      <c r="AP1640" s="49"/>
      <c r="AQ1640" s="49"/>
      <c r="AR1640" s="49"/>
      <c r="AS1640" s="49"/>
      <c r="AT1640" s="49"/>
      <c r="AU1640" s="49"/>
      <c r="AV1640" s="49"/>
      <c r="AW1640" s="49"/>
      <c r="AX1640" s="49"/>
      <c r="AY1640" s="49"/>
      <c r="AZ1640" s="49"/>
      <c r="BA1640" s="49"/>
      <c r="BB1640" s="49"/>
      <c r="BC1640" s="49"/>
      <c r="BD1640" s="49"/>
      <c r="BE1640" s="49"/>
      <c r="BF1640" s="49"/>
      <c r="BG1640" s="49"/>
      <c r="BH1640" s="49"/>
      <c r="BI1640" s="49"/>
      <c r="BJ1640" s="49"/>
      <c r="BK1640" s="49"/>
      <c r="BL1640" s="49"/>
      <c r="BM1640" s="49"/>
      <c r="BN1640" s="49"/>
      <c r="BO1640" s="49"/>
    </row>
    <row r="1641" spans="20:67" x14ac:dyDescent="0.3">
      <c r="T1641" s="49"/>
      <c r="V1641" s="49"/>
      <c r="W1641" s="49"/>
      <c r="X1641" s="49"/>
      <c r="Y1641" s="49"/>
      <c r="AA1641" s="49"/>
      <c r="AB1641" s="49"/>
      <c r="AD1641" s="49"/>
      <c r="AE1641" s="49"/>
      <c r="AF1641" s="49"/>
      <c r="AH1641" s="49"/>
      <c r="AI1641" s="49"/>
      <c r="AK1641" s="49"/>
      <c r="AL1641" s="49"/>
      <c r="AM1641" s="49"/>
      <c r="AN1641" s="49"/>
      <c r="AO1641" s="49"/>
      <c r="AP1641" s="49"/>
      <c r="AQ1641" s="49"/>
      <c r="AR1641" s="49"/>
      <c r="AS1641" s="49"/>
      <c r="AT1641" s="49"/>
      <c r="AU1641" s="49"/>
      <c r="AV1641" s="49"/>
      <c r="AW1641" s="49"/>
      <c r="AX1641" s="49"/>
      <c r="AY1641" s="49"/>
      <c r="AZ1641" s="49"/>
      <c r="BA1641" s="49"/>
      <c r="BB1641" s="49"/>
      <c r="BC1641" s="49"/>
      <c r="BD1641" s="49"/>
      <c r="BE1641" s="49"/>
      <c r="BF1641" s="49"/>
      <c r="BG1641" s="49"/>
      <c r="BH1641" s="49"/>
      <c r="BI1641" s="49"/>
      <c r="BJ1641" s="49"/>
      <c r="BK1641" s="49"/>
      <c r="BL1641" s="49"/>
      <c r="BM1641" s="49"/>
      <c r="BN1641" s="49"/>
      <c r="BO1641" s="49"/>
    </row>
    <row r="1642" spans="20:67" x14ac:dyDescent="0.3">
      <c r="T1642" s="49"/>
      <c r="V1642" s="49"/>
      <c r="W1642" s="49"/>
      <c r="X1642" s="49"/>
      <c r="Y1642" s="49"/>
      <c r="AA1642" s="49"/>
      <c r="AB1642" s="49"/>
      <c r="AD1642" s="49"/>
      <c r="AE1642" s="49"/>
      <c r="AF1642" s="49"/>
      <c r="AH1642" s="49"/>
      <c r="AI1642" s="49"/>
      <c r="AK1642" s="49"/>
      <c r="AL1642" s="49"/>
      <c r="AM1642" s="49"/>
      <c r="AN1642" s="49"/>
      <c r="AO1642" s="49"/>
      <c r="AP1642" s="49"/>
      <c r="AQ1642" s="49"/>
      <c r="AR1642" s="49"/>
      <c r="AS1642" s="49"/>
      <c r="AT1642" s="49"/>
      <c r="AU1642" s="49"/>
      <c r="AV1642" s="49"/>
      <c r="AW1642" s="49"/>
      <c r="AX1642" s="49"/>
      <c r="AY1642" s="49"/>
      <c r="AZ1642" s="49"/>
      <c r="BA1642" s="49"/>
      <c r="BB1642" s="49"/>
      <c r="BC1642" s="49"/>
      <c r="BD1642" s="49"/>
      <c r="BE1642" s="49"/>
      <c r="BF1642" s="49"/>
      <c r="BG1642" s="49"/>
      <c r="BH1642" s="49"/>
      <c r="BI1642" s="49"/>
      <c r="BJ1642" s="49"/>
      <c r="BK1642" s="49"/>
      <c r="BL1642" s="49"/>
      <c r="BM1642" s="49"/>
      <c r="BN1642" s="49"/>
      <c r="BO1642" s="49"/>
    </row>
    <row r="1643" spans="20:67" x14ac:dyDescent="0.3">
      <c r="T1643" s="49"/>
      <c r="V1643" s="49"/>
      <c r="W1643" s="49"/>
      <c r="X1643" s="49"/>
      <c r="Y1643" s="49"/>
      <c r="AA1643" s="49"/>
      <c r="AB1643" s="49"/>
      <c r="AD1643" s="49"/>
      <c r="AE1643" s="49"/>
      <c r="AF1643" s="49"/>
      <c r="AH1643" s="49"/>
      <c r="AI1643" s="49"/>
      <c r="AK1643" s="49"/>
      <c r="AL1643" s="49"/>
      <c r="AM1643" s="49"/>
      <c r="AN1643" s="49"/>
      <c r="AO1643" s="49"/>
      <c r="AP1643" s="49"/>
      <c r="AQ1643" s="49"/>
      <c r="AR1643" s="49"/>
      <c r="AS1643" s="49"/>
      <c r="AT1643" s="49"/>
      <c r="AU1643" s="49"/>
      <c r="AV1643" s="49"/>
      <c r="AW1643" s="49"/>
      <c r="AX1643" s="49"/>
      <c r="AY1643" s="49"/>
      <c r="AZ1643" s="49"/>
      <c r="BA1643" s="49"/>
      <c r="BB1643" s="49"/>
      <c r="BC1643" s="49"/>
      <c r="BD1643" s="49"/>
      <c r="BE1643" s="49"/>
      <c r="BF1643" s="49"/>
      <c r="BG1643" s="49"/>
      <c r="BH1643" s="49"/>
      <c r="BI1643" s="49"/>
      <c r="BJ1643" s="49"/>
      <c r="BK1643" s="49"/>
      <c r="BL1643" s="49"/>
      <c r="BM1643" s="49"/>
      <c r="BN1643" s="49"/>
      <c r="BO1643" s="49"/>
    </row>
    <row r="1644" spans="20:67" x14ac:dyDescent="0.3">
      <c r="T1644" s="49"/>
      <c r="V1644" s="49"/>
      <c r="W1644" s="49"/>
      <c r="X1644" s="49"/>
      <c r="Y1644" s="49"/>
      <c r="AA1644" s="49"/>
      <c r="AB1644" s="49"/>
      <c r="AD1644" s="49"/>
      <c r="AE1644" s="49"/>
      <c r="AF1644" s="49"/>
      <c r="AH1644" s="49"/>
      <c r="AI1644" s="49"/>
      <c r="AK1644" s="49"/>
      <c r="AL1644" s="49"/>
      <c r="AM1644" s="49"/>
      <c r="AN1644" s="49"/>
      <c r="AO1644" s="49"/>
      <c r="AP1644" s="49"/>
      <c r="AQ1644" s="49"/>
      <c r="AR1644" s="49"/>
      <c r="AS1644" s="49"/>
      <c r="AT1644" s="49"/>
      <c r="AU1644" s="49"/>
      <c r="AV1644" s="49"/>
      <c r="AW1644" s="49"/>
      <c r="AX1644" s="49"/>
      <c r="AY1644" s="49"/>
      <c r="AZ1644" s="49"/>
      <c r="BA1644" s="49"/>
      <c r="BB1644" s="49"/>
      <c r="BC1644" s="49"/>
      <c r="BD1644" s="49"/>
      <c r="BE1644" s="49"/>
      <c r="BF1644" s="49"/>
      <c r="BG1644" s="49"/>
      <c r="BH1644" s="49"/>
      <c r="BI1644" s="49"/>
      <c r="BJ1644" s="49"/>
      <c r="BK1644" s="49"/>
      <c r="BL1644" s="49"/>
      <c r="BM1644" s="49"/>
      <c r="BN1644" s="49"/>
      <c r="BO1644" s="49"/>
    </row>
    <row r="1645" spans="20:67" x14ac:dyDescent="0.3">
      <c r="T1645" s="49"/>
      <c r="V1645" s="49"/>
      <c r="W1645" s="49"/>
      <c r="X1645" s="49"/>
      <c r="Y1645" s="49"/>
      <c r="AA1645" s="49"/>
      <c r="AB1645" s="49"/>
      <c r="AD1645" s="49"/>
      <c r="AE1645" s="49"/>
      <c r="AF1645" s="49"/>
      <c r="AH1645" s="49"/>
      <c r="AI1645" s="49"/>
      <c r="AK1645" s="49"/>
      <c r="AL1645" s="49"/>
      <c r="AM1645" s="49"/>
      <c r="AN1645" s="49"/>
      <c r="AO1645" s="49"/>
      <c r="AP1645" s="49"/>
      <c r="AQ1645" s="49"/>
      <c r="AR1645" s="49"/>
      <c r="AS1645" s="49"/>
      <c r="AT1645" s="49"/>
      <c r="AU1645" s="49"/>
      <c r="AV1645" s="49"/>
      <c r="AW1645" s="49"/>
      <c r="AX1645" s="49"/>
      <c r="AY1645" s="49"/>
      <c r="AZ1645" s="49"/>
      <c r="BA1645" s="49"/>
      <c r="BB1645" s="49"/>
      <c r="BC1645" s="49"/>
      <c r="BD1645" s="49"/>
      <c r="BE1645" s="49"/>
      <c r="BF1645" s="49"/>
      <c r="BG1645" s="49"/>
      <c r="BH1645" s="49"/>
      <c r="BI1645" s="49"/>
      <c r="BJ1645" s="49"/>
      <c r="BK1645" s="49"/>
      <c r="BL1645" s="49"/>
      <c r="BM1645" s="49"/>
      <c r="BN1645" s="49"/>
      <c r="BO1645" s="49"/>
    </row>
    <row r="1646" spans="20:67" x14ac:dyDescent="0.3">
      <c r="T1646" s="49"/>
      <c r="V1646" s="49"/>
      <c r="W1646" s="49"/>
      <c r="X1646" s="49"/>
      <c r="Y1646" s="49"/>
      <c r="AA1646" s="49"/>
      <c r="AB1646" s="49"/>
      <c r="AD1646" s="49"/>
      <c r="AE1646" s="49"/>
      <c r="AF1646" s="49"/>
      <c r="AH1646" s="49"/>
      <c r="AI1646" s="49"/>
      <c r="AK1646" s="49"/>
      <c r="AL1646" s="49"/>
      <c r="AM1646" s="49"/>
      <c r="AN1646" s="49"/>
      <c r="AO1646" s="49"/>
      <c r="AP1646" s="49"/>
      <c r="AQ1646" s="49"/>
      <c r="AR1646" s="49"/>
      <c r="AS1646" s="49"/>
      <c r="AT1646" s="49"/>
      <c r="AU1646" s="49"/>
      <c r="AV1646" s="49"/>
      <c r="AW1646" s="49"/>
      <c r="AX1646" s="49"/>
      <c r="AY1646" s="49"/>
      <c r="AZ1646" s="49"/>
      <c r="BA1646" s="49"/>
      <c r="BB1646" s="49"/>
      <c r="BC1646" s="49"/>
      <c r="BD1646" s="49"/>
      <c r="BE1646" s="49"/>
      <c r="BF1646" s="49"/>
      <c r="BG1646" s="49"/>
      <c r="BH1646" s="49"/>
      <c r="BI1646" s="49"/>
      <c r="BJ1646" s="49"/>
      <c r="BK1646" s="49"/>
      <c r="BL1646" s="49"/>
      <c r="BM1646" s="49"/>
      <c r="BN1646" s="49"/>
      <c r="BO1646" s="49"/>
    </row>
    <row r="1647" spans="20:67" x14ac:dyDescent="0.3">
      <c r="T1647" s="49"/>
      <c r="V1647" s="49"/>
      <c r="W1647" s="49"/>
      <c r="X1647" s="49"/>
      <c r="Y1647" s="49"/>
      <c r="AA1647" s="49"/>
      <c r="AB1647" s="49"/>
      <c r="AD1647" s="49"/>
      <c r="AE1647" s="49"/>
      <c r="AF1647" s="49"/>
      <c r="AH1647" s="49"/>
      <c r="AI1647" s="49"/>
      <c r="AK1647" s="49"/>
      <c r="AL1647" s="49"/>
      <c r="AM1647" s="49"/>
      <c r="AN1647" s="49"/>
      <c r="AO1647" s="49"/>
      <c r="AP1647" s="49"/>
      <c r="AQ1647" s="49"/>
      <c r="AR1647" s="49"/>
      <c r="AS1647" s="49"/>
      <c r="AT1647" s="49"/>
      <c r="AU1647" s="49"/>
      <c r="AV1647" s="49"/>
      <c r="AW1647" s="49"/>
      <c r="AX1647" s="49"/>
      <c r="AY1647" s="49"/>
      <c r="AZ1647" s="49"/>
      <c r="BA1647" s="49"/>
      <c r="BB1647" s="49"/>
      <c r="BC1647" s="49"/>
      <c r="BD1647" s="49"/>
      <c r="BE1647" s="49"/>
      <c r="BF1647" s="49"/>
      <c r="BG1647" s="49"/>
      <c r="BH1647" s="49"/>
      <c r="BI1647" s="49"/>
      <c r="BJ1647" s="49"/>
      <c r="BK1647" s="49"/>
      <c r="BL1647" s="49"/>
      <c r="BM1647" s="49"/>
      <c r="BN1647" s="49"/>
      <c r="BO1647" s="49"/>
    </row>
    <row r="1648" spans="20:67" x14ac:dyDescent="0.3">
      <c r="T1648" s="49"/>
      <c r="V1648" s="49"/>
      <c r="W1648" s="49"/>
      <c r="X1648" s="49"/>
      <c r="Y1648" s="49"/>
      <c r="AA1648" s="49"/>
      <c r="AB1648" s="49"/>
      <c r="AD1648" s="49"/>
      <c r="AE1648" s="49"/>
      <c r="AF1648" s="49"/>
      <c r="AH1648" s="49"/>
      <c r="AI1648" s="49"/>
      <c r="AK1648" s="49"/>
      <c r="AL1648" s="49"/>
      <c r="AM1648" s="49"/>
      <c r="AN1648" s="49"/>
      <c r="AO1648" s="49"/>
      <c r="AP1648" s="49"/>
      <c r="AQ1648" s="49"/>
      <c r="AR1648" s="49"/>
      <c r="AS1648" s="49"/>
      <c r="AT1648" s="49"/>
      <c r="AU1648" s="49"/>
      <c r="AV1648" s="49"/>
      <c r="AW1648" s="49"/>
      <c r="AX1648" s="49"/>
      <c r="AY1648" s="49"/>
      <c r="AZ1648" s="49"/>
      <c r="BA1648" s="49"/>
      <c r="BB1648" s="49"/>
      <c r="BC1648" s="49"/>
      <c r="BD1648" s="49"/>
      <c r="BE1648" s="49"/>
      <c r="BF1648" s="49"/>
      <c r="BG1648" s="49"/>
      <c r="BH1648" s="49"/>
      <c r="BI1648" s="49"/>
      <c r="BJ1648" s="49"/>
      <c r="BK1648" s="49"/>
      <c r="BL1648" s="49"/>
      <c r="BM1648" s="49"/>
      <c r="BN1648" s="49"/>
      <c r="BO1648" s="49"/>
    </row>
    <row r="1649" spans="20:67" x14ac:dyDescent="0.3">
      <c r="T1649" s="49"/>
      <c r="V1649" s="49"/>
      <c r="W1649" s="49"/>
      <c r="X1649" s="49"/>
      <c r="Y1649" s="49"/>
      <c r="AA1649" s="49"/>
      <c r="AB1649" s="49"/>
      <c r="AD1649" s="49"/>
      <c r="AE1649" s="49"/>
      <c r="AF1649" s="49"/>
      <c r="AH1649" s="49"/>
      <c r="AI1649" s="49"/>
      <c r="AK1649" s="49"/>
      <c r="AL1649" s="49"/>
      <c r="AM1649" s="49"/>
      <c r="AN1649" s="49"/>
      <c r="AO1649" s="49"/>
      <c r="AP1649" s="49"/>
      <c r="AQ1649" s="49"/>
      <c r="AR1649" s="49"/>
      <c r="AS1649" s="49"/>
      <c r="AT1649" s="49"/>
      <c r="AU1649" s="49"/>
      <c r="AV1649" s="49"/>
      <c r="AW1649" s="49"/>
      <c r="AX1649" s="49"/>
      <c r="AY1649" s="49"/>
      <c r="AZ1649" s="49"/>
      <c r="BA1649" s="49"/>
      <c r="BB1649" s="49"/>
      <c r="BC1649" s="49"/>
      <c r="BD1649" s="49"/>
      <c r="BE1649" s="49"/>
      <c r="BF1649" s="49"/>
      <c r="BG1649" s="49"/>
      <c r="BH1649" s="49"/>
      <c r="BI1649" s="49"/>
      <c r="BJ1649" s="49"/>
      <c r="BK1649" s="49"/>
      <c r="BL1649" s="49"/>
      <c r="BM1649" s="49"/>
      <c r="BN1649" s="49"/>
      <c r="BO1649" s="49"/>
    </row>
    <row r="1650" spans="20:67" x14ac:dyDescent="0.3">
      <c r="T1650" s="49"/>
      <c r="V1650" s="49"/>
      <c r="W1650" s="49"/>
      <c r="X1650" s="49"/>
      <c r="Y1650" s="49"/>
      <c r="AA1650" s="49"/>
      <c r="AB1650" s="49"/>
      <c r="AD1650" s="49"/>
      <c r="AE1650" s="49"/>
      <c r="AF1650" s="49"/>
      <c r="AH1650" s="49"/>
      <c r="AI1650" s="49"/>
      <c r="AK1650" s="49"/>
      <c r="AL1650" s="49"/>
      <c r="AM1650" s="49"/>
      <c r="AN1650" s="49"/>
      <c r="AO1650" s="49"/>
      <c r="AP1650" s="49"/>
      <c r="AQ1650" s="49"/>
      <c r="AR1650" s="49"/>
      <c r="AS1650" s="49"/>
      <c r="AT1650" s="49"/>
      <c r="AU1650" s="49"/>
      <c r="AV1650" s="49"/>
      <c r="AW1650" s="49"/>
      <c r="AX1650" s="49"/>
      <c r="AY1650" s="49"/>
      <c r="AZ1650" s="49"/>
      <c r="BA1650" s="49"/>
      <c r="BB1650" s="49"/>
      <c r="BC1650" s="49"/>
      <c r="BD1650" s="49"/>
      <c r="BE1650" s="49"/>
      <c r="BF1650" s="49"/>
      <c r="BG1650" s="49"/>
      <c r="BH1650" s="49"/>
      <c r="BI1650" s="49"/>
      <c r="BJ1650" s="49"/>
      <c r="BK1650" s="49"/>
      <c r="BL1650" s="49"/>
      <c r="BM1650" s="49"/>
      <c r="BN1650" s="49"/>
      <c r="BO1650" s="49"/>
    </row>
    <row r="1651" spans="20:67" x14ac:dyDescent="0.3">
      <c r="T1651" s="49"/>
      <c r="V1651" s="49"/>
      <c r="W1651" s="49"/>
      <c r="X1651" s="49"/>
      <c r="Y1651" s="49"/>
      <c r="AA1651" s="49"/>
      <c r="AB1651" s="49"/>
      <c r="AD1651" s="49"/>
      <c r="AE1651" s="49"/>
      <c r="AF1651" s="49"/>
      <c r="AH1651" s="49"/>
      <c r="AI1651" s="49"/>
      <c r="AK1651" s="49"/>
      <c r="AL1651" s="49"/>
      <c r="AM1651" s="49"/>
      <c r="AN1651" s="49"/>
      <c r="AO1651" s="49"/>
      <c r="AP1651" s="49"/>
      <c r="AQ1651" s="49"/>
      <c r="AR1651" s="49"/>
      <c r="AS1651" s="49"/>
      <c r="AT1651" s="49"/>
      <c r="AU1651" s="49"/>
      <c r="AV1651" s="49"/>
      <c r="AW1651" s="49"/>
      <c r="AX1651" s="49"/>
      <c r="AY1651" s="49"/>
      <c r="AZ1651" s="49"/>
      <c r="BA1651" s="49"/>
      <c r="BB1651" s="49"/>
      <c r="BC1651" s="49"/>
      <c r="BD1651" s="49"/>
      <c r="BE1651" s="49"/>
      <c r="BF1651" s="49"/>
      <c r="BG1651" s="49"/>
      <c r="BH1651" s="49"/>
      <c r="BI1651" s="49"/>
      <c r="BJ1651" s="49"/>
      <c r="BK1651" s="49"/>
      <c r="BL1651" s="49"/>
      <c r="BM1651" s="49"/>
      <c r="BN1651" s="49"/>
      <c r="BO1651" s="49"/>
    </row>
    <row r="1652" spans="20:67" x14ac:dyDescent="0.3">
      <c r="T1652" s="49"/>
      <c r="V1652" s="49"/>
      <c r="W1652" s="49"/>
      <c r="X1652" s="49"/>
      <c r="Y1652" s="49"/>
      <c r="AA1652" s="49"/>
      <c r="AB1652" s="49"/>
      <c r="AD1652" s="49"/>
      <c r="AE1652" s="49"/>
      <c r="AF1652" s="49"/>
      <c r="AH1652" s="49"/>
      <c r="AI1652" s="49"/>
      <c r="AK1652" s="49"/>
      <c r="AL1652" s="49"/>
      <c r="AM1652" s="49"/>
      <c r="AN1652" s="49"/>
      <c r="AO1652" s="49"/>
      <c r="AP1652" s="49"/>
      <c r="AQ1652" s="49"/>
      <c r="AR1652" s="49"/>
      <c r="AS1652" s="49"/>
      <c r="AT1652" s="49"/>
      <c r="AU1652" s="49"/>
      <c r="AV1652" s="49"/>
      <c r="AW1652" s="49"/>
      <c r="AX1652" s="49"/>
      <c r="AY1652" s="49"/>
      <c r="AZ1652" s="49"/>
      <c r="BA1652" s="49"/>
      <c r="BB1652" s="49"/>
      <c r="BC1652" s="49"/>
      <c r="BD1652" s="49"/>
      <c r="BE1652" s="49"/>
      <c r="BF1652" s="49"/>
      <c r="BG1652" s="49"/>
      <c r="BH1652" s="49"/>
      <c r="BI1652" s="49"/>
      <c r="BJ1652" s="49"/>
      <c r="BK1652" s="49"/>
      <c r="BL1652" s="49"/>
      <c r="BM1652" s="49"/>
      <c r="BN1652" s="49"/>
      <c r="BO1652" s="49"/>
    </row>
    <row r="1653" spans="20:67" x14ac:dyDescent="0.3">
      <c r="T1653" s="49"/>
      <c r="V1653" s="49"/>
      <c r="W1653" s="49"/>
      <c r="X1653" s="49"/>
      <c r="Y1653" s="49"/>
      <c r="AA1653" s="49"/>
      <c r="AB1653" s="49"/>
      <c r="AD1653" s="49"/>
      <c r="AE1653" s="49"/>
      <c r="AF1653" s="49"/>
      <c r="AH1653" s="49"/>
      <c r="AI1653" s="49"/>
      <c r="AK1653" s="49"/>
      <c r="AL1653" s="49"/>
      <c r="AM1653" s="49"/>
      <c r="AN1653" s="49"/>
      <c r="AO1653" s="49"/>
      <c r="AP1653" s="49"/>
      <c r="AQ1653" s="49"/>
      <c r="AR1653" s="49"/>
      <c r="AS1653" s="49"/>
      <c r="AT1653" s="49"/>
      <c r="AU1653" s="49"/>
      <c r="AV1653" s="49"/>
      <c r="AW1653" s="49"/>
      <c r="AX1653" s="49"/>
      <c r="AY1653" s="49"/>
      <c r="AZ1653" s="49"/>
      <c r="BA1653" s="49"/>
      <c r="BB1653" s="49"/>
      <c r="BC1653" s="49"/>
      <c r="BD1653" s="49"/>
      <c r="BE1653" s="49"/>
      <c r="BF1653" s="49"/>
      <c r="BG1653" s="49"/>
      <c r="BH1653" s="49"/>
      <c r="BI1653" s="49"/>
      <c r="BJ1653" s="49"/>
      <c r="BK1653" s="49"/>
      <c r="BL1653" s="49"/>
      <c r="BM1653" s="49"/>
      <c r="BN1653" s="49"/>
      <c r="BO1653" s="49"/>
    </row>
    <row r="1654" spans="20:67" x14ac:dyDescent="0.3">
      <c r="T1654" s="49"/>
      <c r="V1654" s="49"/>
      <c r="W1654" s="49"/>
      <c r="X1654" s="49"/>
      <c r="Y1654" s="49"/>
      <c r="AA1654" s="49"/>
      <c r="AB1654" s="49"/>
      <c r="AD1654" s="49"/>
      <c r="AE1654" s="49"/>
      <c r="AF1654" s="49"/>
      <c r="AH1654" s="49"/>
      <c r="AI1654" s="49"/>
      <c r="AK1654" s="49"/>
      <c r="AL1654" s="49"/>
      <c r="AM1654" s="49"/>
      <c r="AN1654" s="49"/>
      <c r="AO1654" s="49"/>
      <c r="AP1654" s="49"/>
      <c r="AQ1654" s="49"/>
      <c r="AR1654" s="49"/>
      <c r="AS1654" s="49"/>
      <c r="AT1654" s="49"/>
      <c r="AU1654" s="49"/>
      <c r="AV1654" s="49"/>
      <c r="AW1654" s="49"/>
      <c r="AX1654" s="49"/>
      <c r="AY1654" s="49"/>
      <c r="AZ1654" s="49"/>
      <c r="BA1654" s="49"/>
      <c r="BB1654" s="49"/>
      <c r="BC1654" s="49"/>
      <c r="BD1654" s="49"/>
      <c r="BE1654" s="49"/>
      <c r="BF1654" s="49"/>
      <c r="BG1654" s="49"/>
      <c r="BH1654" s="49"/>
      <c r="BI1654" s="49"/>
      <c r="BJ1654" s="49"/>
      <c r="BK1654" s="49"/>
      <c r="BL1654" s="49"/>
      <c r="BM1654" s="49"/>
      <c r="BN1654" s="49"/>
      <c r="BO1654" s="49"/>
    </row>
    <row r="1655" spans="20:67" x14ac:dyDescent="0.3">
      <c r="T1655" s="49"/>
      <c r="V1655" s="49"/>
      <c r="W1655" s="49"/>
      <c r="X1655" s="49"/>
      <c r="Y1655" s="49"/>
      <c r="AA1655" s="49"/>
      <c r="AB1655" s="49"/>
      <c r="AD1655" s="49"/>
      <c r="AE1655" s="49"/>
      <c r="AF1655" s="49"/>
      <c r="AH1655" s="49"/>
      <c r="AI1655" s="49"/>
      <c r="AK1655" s="49"/>
      <c r="AL1655" s="49"/>
      <c r="AM1655" s="49"/>
      <c r="AN1655" s="49"/>
      <c r="AO1655" s="49"/>
      <c r="AP1655" s="49"/>
      <c r="AQ1655" s="49"/>
      <c r="AR1655" s="49"/>
      <c r="AS1655" s="49"/>
      <c r="AT1655" s="49"/>
      <c r="AU1655" s="49"/>
      <c r="AV1655" s="49"/>
      <c r="AW1655" s="49"/>
      <c r="AX1655" s="49"/>
      <c r="AY1655" s="49"/>
      <c r="AZ1655" s="49"/>
      <c r="BA1655" s="49"/>
      <c r="BB1655" s="49"/>
      <c r="BC1655" s="49"/>
      <c r="BD1655" s="49"/>
      <c r="BE1655" s="49"/>
      <c r="BF1655" s="49"/>
      <c r="BG1655" s="49"/>
      <c r="BH1655" s="49"/>
      <c r="BI1655" s="49"/>
      <c r="BJ1655" s="49"/>
      <c r="BK1655" s="49"/>
      <c r="BL1655" s="49"/>
      <c r="BM1655" s="49"/>
      <c r="BN1655" s="49"/>
      <c r="BO1655" s="49"/>
    </row>
    <row r="1656" spans="20:67" x14ac:dyDescent="0.3">
      <c r="T1656" s="49"/>
      <c r="V1656" s="49"/>
      <c r="W1656" s="49"/>
      <c r="X1656" s="49"/>
      <c r="Y1656" s="49"/>
      <c r="AA1656" s="49"/>
      <c r="AB1656" s="49"/>
      <c r="AD1656" s="49"/>
      <c r="AE1656" s="49"/>
      <c r="AF1656" s="49"/>
      <c r="AH1656" s="49"/>
      <c r="AI1656" s="49"/>
      <c r="AK1656" s="49"/>
      <c r="AL1656" s="49"/>
      <c r="AM1656" s="49"/>
      <c r="AN1656" s="49"/>
      <c r="AO1656" s="49"/>
      <c r="AP1656" s="49"/>
      <c r="AQ1656" s="49"/>
      <c r="AR1656" s="49"/>
      <c r="AS1656" s="49"/>
      <c r="AT1656" s="49"/>
      <c r="AU1656" s="49"/>
      <c r="AV1656" s="49"/>
      <c r="AW1656" s="49"/>
      <c r="AX1656" s="49"/>
      <c r="AY1656" s="49"/>
      <c r="AZ1656" s="49"/>
      <c r="BA1656" s="49"/>
      <c r="BB1656" s="49"/>
      <c r="BC1656" s="49"/>
      <c r="BD1656" s="49"/>
      <c r="BE1656" s="49"/>
      <c r="BF1656" s="49"/>
      <c r="BG1656" s="49"/>
      <c r="BH1656" s="49"/>
      <c r="BI1656" s="49"/>
      <c r="BJ1656" s="49"/>
      <c r="BK1656" s="49"/>
      <c r="BL1656" s="49"/>
      <c r="BM1656" s="49"/>
      <c r="BN1656" s="49"/>
      <c r="BO1656" s="49"/>
    </row>
    <row r="1657" spans="20:67" x14ac:dyDescent="0.3">
      <c r="T1657" s="49"/>
      <c r="V1657" s="49"/>
      <c r="W1657" s="49"/>
      <c r="X1657" s="49"/>
      <c r="Y1657" s="49"/>
      <c r="AA1657" s="49"/>
      <c r="AB1657" s="49"/>
      <c r="AD1657" s="49"/>
      <c r="AE1657" s="49"/>
      <c r="AF1657" s="49"/>
      <c r="AH1657" s="49"/>
      <c r="AI1657" s="49"/>
      <c r="AK1657" s="49"/>
      <c r="AL1657" s="49"/>
      <c r="AM1657" s="49"/>
      <c r="AN1657" s="49"/>
      <c r="AO1657" s="49"/>
      <c r="AP1657" s="49"/>
      <c r="AQ1657" s="49"/>
      <c r="AR1657" s="49"/>
      <c r="AS1657" s="49"/>
      <c r="AT1657" s="49"/>
      <c r="AU1657" s="49"/>
      <c r="AV1657" s="49"/>
      <c r="AW1657" s="49"/>
      <c r="AX1657" s="49"/>
      <c r="AY1657" s="49"/>
      <c r="AZ1657" s="49"/>
      <c r="BA1657" s="49"/>
      <c r="BB1657" s="49"/>
      <c r="BC1657" s="49"/>
      <c r="BD1657" s="49"/>
      <c r="BE1657" s="49"/>
      <c r="BF1657" s="49"/>
      <c r="BG1657" s="49"/>
      <c r="BH1657" s="49"/>
      <c r="BI1657" s="49"/>
      <c r="BJ1657" s="49"/>
      <c r="BK1657" s="49"/>
      <c r="BL1657" s="49"/>
      <c r="BM1657" s="49"/>
      <c r="BN1657" s="49"/>
      <c r="BO1657" s="49"/>
    </row>
    <row r="1658" spans="20:67" x14ac:dyDescent="0.3">
      <c r="T1658" s="49"/>
      <c r="V1658" s="49"/>
      <c r="W1658" s="49"/>
      <c r="X1658" s="49"/>
      <c r="Y1658" s="49"/>
      <c r="AA1658" s="49"/>
      <c r="AB1658" s="49"/>
      <c r="AD1658" s="49"/>
      <c r="AE1658" s="49"/>
      <c r="AF1658" s="49"/>
      <c r="AH1658" s="49"/>
      <c r="AI1658" s="49"/>
      <c r="AK1658" s="49"/>
      <c r="AL1658" s="49"/>
      <c r="AM1658" s="49"/>
      <c r="AN1658" s="49"/>
      <c r="AO1658" s="49"/>
      <c r="AP1658" s="49"/>
      <c r="AQ1658" s="49"/>
      <c r="AR1658" s="49"/>
      <c r="AS1658" s="49"/>
      <c r="AT1658" s="49"/>
      <c r="AU1658" s="49"/>
      <c r="AV1658" s="49"/>
      <c r="AW1658" s="49"/>
      <c r="AX1658" s="49"/>
      <c r="AY1658" s="49"/>
      <c r="AZ1658" s="49"/>
      <c r="BA1658" s="49"/>
      <c r="BB1658" s="49"/>
      <c r="BC1658" s="49"/>
      <c r="BD1658" s="49"/>
      <c r="BE1658" s="49"/>
      <c r="BF1658" s="49"/>
      <c r="BG1658" s="49"/>
      <c r="BH1658" s="49"/>
      <c r="BI1658" s="49"/>
      <c r="BJ1658" s="49"/>
      <c r="BK1658" s="49"/>
      <c r="BL1658" s="49"/>
      <c r="BM1658" s="49"/>
      <c r="BN1658" s="49"/>
      <c r="BO1658" s="49"/>
    </row>
    <row r="1659" spans="20:67" x14ac:dyDescent="0.3">
      <c r="T1659" s="49"/>
      <c r="V1659" s="49"/>
      <c r="W1659" s="49"/>
      <c r="X1659" s="49"/>
      <c r="Y1659" s="49"/>
      <c r="AA1659" s="49"/>
      <c r="AB1659" s="49"/>
      <c r="AD1659" s="49"/>
      <c r="AE1659" s="49"/>
      <c r="AF1659" s="49"/>
      <c r="AH1659" s="49"/>
      <c r="AI1659" s="49"/>
      <c r="AK1659" s="49"/>
      <c r="AL1659" s="49"/>
      <c r="AM1659" s="49"/>
      <c r="AN1659" s="49"/>
      <c r="AO1659" s="49"/>
      <c r="AP1659" s="49"/>
      <c r="AQ1659" s="49"/>
      <c r="AR1659" s="49"/>
      <c r="AS1659" s="49"/>
      <c r="AT1659" s="49"/>
      <c r="AU1659" s="49"/>
      <c r="AV1659" s="49"/>
      <c r="AW1659" s="49"/>
      <c r="AX1659" s="49"/>
      <c r="AY1659" s="49"/>
      <c r="AZ1659" s="49"/>
      <c r="BA1659" s="49"/>
      <c r="BB1659" s="49"/>
      <c r="BC1659" s="49"/>
      <c r="BD1659" s="49"/>
      <c r="BE1659" s="49"/>
      <c r="BF1659" s="49"/>
      <c r="BG1659" s="49"/>
      <c r="BH1659" s="49"/>
      <c r="BI1659" s="49"/>
      <c r="BJ1659" s="49"/>
      <c r="BK1659" s="49"/>
      <c r="BL1659" s="49"/>
      <c r="BM1659" s="49"/>
      <c r="BN1659" s="49"/>
      <c r="BO1659" s="49"/>
    </row>
    <row r="1660" spans="20:67" x14ac:dyDescent="0.3">
      <c r="T1660" s="49"/>
      <c r="V1660" s="49"/>
      <c r="W1660" s="49"/>
      <c r="X1660" s="49"/>
      <c r="Y1660" s="49"/>
      <c r="AA1660" s="49"/>
      <c r="AB1660" s="49"/>
      <c r="AD1660" s="49"/>
      <c r="AE1660" s="49"/>
      <c r="AF1660" s="49"/>
      <c r="AH1660" s="49"/>
      <c r="AI1660" s="49"/>
      <c r="AK1660" s="49"/>
      <c r="AL1660" s="49"/>
      <c r="AM1660" s="49"/>
      <c r="AN1660" s="49"/>
      <c r="AO1660" s="49"/>
      <c r="AP1660" s="49"/>
      <c r="AQ1660" s="49"/>
      <c r="AR1660" s="49"/>
      <c r="AS1660" s="49"/>
      <c r="AT1660" s="49"/>
      <c r="AU1660" s="49"/>
      <c r="AV1660" s="49"/>
      <c r="AW1660" s="49"/>
      <c r="AX1660" s="49"/>
      <c r="AY1660" s="49"/>
      <c r="AZ1660" s="49"/>
      <c r="BA1660" s="49"/>
      <c r="BB1660" s="49"/>
      <c r="BC1660" s="49"/>
      <c r="BD1660" s="49"/>
      <c r="BE1660" s="49"/>
      <c r="BF1660" s="49"/>
      <c r="BG1660" s="49"/>
      <c r="BH1660" s="49"/>
      <c r="BI1660" s="49"/>
      <c r="BJ1660" s="49"/>
      <c r="BK1660" s="49"/>
      <c r="BL1660" s="49"/>
      <c r="BM1660" s="49"/>
      <c r="BN1660" s="49"/>
      <c r="BO1660" s="49"/>
    </row>
    <row r="1661" spans="20:67" x14ac:dyDescent="0.3">
      <c r="T1661" s="49"/>
      <c r="V1661" s="49"/>
      <c r="W1661" s="49"/>
      <c r="X1661" s="49"/>
      <c r="Y1661" s="49"/>
      <c r="AA1661" s="49"/>
      <c r="AB1661" s="49"/>
      <c r="AD1661" s="49"/>
      <c r="AE1661" s="49"/>
      <c r="AF1661" s="49"/>
      <c r="AH1661" s="49"/>
      <c r="AI1661" s="49"/>
      <c r="AK1661" s="49"/>
      <c r="AL1661" s="49"/>
      <c r="AM1661" s="49"/>
      <c r="AN1661" s="49"/>
      <c r="AO1661" s="49"/>
      <c r="AP1661" s="49"/>
      <c r="AQ1661" s="49"/>
      <c r="AR1661" s="49"/>
      <c r="AS1661" s="49"/>
      <c r="AT1661" s="49"/>
      <c r="AU1661" s="49"/>
      <c r="AV1661" s="49"/>
      <c r="AW1661" s="49"/>
      <c r="AX1661" s="49"/>
      <c r="AY1661" s="49"/>
      <c r="AZ1661" s="49"/>
      <c r="BA1661" s="49"/>
      <c r="BB1661" s="49"/>
      <c r="BC1661" s="49"/>
      <c r="BD1661" s="49"/>
      <c r="BE1661" s="49"/>
      <c r="BF1661" s="49"/>
      <c r="BG1661" s="49"/>
      <c r="BH1661" s="49"/>
      <c r="BI1661" s="49"/>
      <c r="BJ1661" s="49"/>
      <c r="BK1661" s="49"/>
      <c r="BL1661" s="49"/>
      <c r="BM1661" s="49"/>
      <c r="BN1661" s="49"/>
      <c r="BO1661" s="49"/>
    </row>
    <row r="1662" spans="20:67" x14ac:dyDescent="0.3">
      <c r="T1662" s="49"/>
      <c r="V1662" s="49"/>
      <c r="W1662" s="49"/>
      <c r="X1662" s="49"/>
      <c r="Y1662" s="49"/>
      <c r="AA1662" s="49"/>
      <c r="AB1662" s="49"/>
      <c r="AD1662" s="49"/>
      <c r="AE1662" s="49"/>
      <c r="AF1662" s="49"/>
      <c r="AH1662" s="49"/>
      <c r="AI1662" s="49"/>
      <c r="AK1662" s="49"/>
      <c r="AL1662" s="49"/>
      <c r="AM1662" s="49"/>
      <c r="AN1662" s="49"/>
      <c r="AO1662" s="49"/>
      <c r="AP1662" s="49"/>
      <c r="AQ1662" s="49"/>
      <c r="AR1662" s="49"/>
      <c r="AS1662" s="49"/>
      <c r="AT1662" s="49"/>
      <c r="AU1662" s="49"/>
      <c r="AV1662" s="49"/>
      <c r="AW1662" s="49"/>
      <c r="AX1662" s="49"/>
      <c r="AY1662" s="49"/>
      <c r="AZ1662" s="49"/>
      <c r="BA1662" s="49"/>
      <c r="BB1662" s="49"/>
      <c r="BC1662" s="49"/>
      <c r="BD1662" s="49"/>
      <c r="BE1662" s="49"/>
      <c r="BF1662" s="49"/>
      <c r="BG1662" s="49"/>
      <c r="BH1662" s="49"/>
      <c r="BI1662" s="49"/>
      <c r="BJ1662" s="49"/>
      <c r="BK1662" s="49"/>
      <c r="BL1662" s="49"/>
      <c r="BM1662" s="49"/>
      <c r="BN1662" s="49"/>
      <c r="BO1662" s="49"/>
    </row>
    <row r="1663" spans="20:67" x14ac:dyDescent="0.3">
      <c r="T1663" s="49"/>
      <c r="V1663" s="49"/>
      <c r="W1663" s="49"/>
      <c r="X1663" s="49"/>
      <c r="Y1663" s="49"/>
      <c r="AA1663" s="49"/>
      <c r="AB1663" s="49"/>
      <c r="AD1663" s="49"/>
      <c r="AE1663" s="49"/>
      <c r="AF1663" s="49"/>
      <c r="AH1663" s="49"/>
      <c r="AI1663" s="49"/>
      <c r="AK1663" s="49"/>
      <c r="AL1663" s="49"/>
      <c r="AM1663" s="49"/>
      <c r="AN1663" s="49"/>
      <c r="AO1663" s="49"/>
      <c r="AP1663" s="49"/>
      <c r="AQ1663" s="49"/>
      <c r="AR1663" s="49"/>
      <c r="AS1663" s="49"/>
      <c r="AT1663" s="49"/>
      <c r="AU1663" s="49"/>
      <c r="AV1663" s="49"/>
      <c r="AW1663" s="49"/>
      <c r="AX1663" s="49"/>
      <c r="AY1663" s="49"/>
      <c r="AZ1663" s="49"/>
      <c r="BA1663" s="49"/>
      <c r="BB1663" s="49"/>
      <c r="BC1663" s="49"/>
      <c r="BD1663" s="49"/>
      <c r="BE1663" s="49"/>
      <c r="BF1663" s="49"/>
      <c r="BG1663" s="49"/>
      <c r="BH1663" s="49"/>
      <c r="BI1663" s="49"/>
      <c r="BJ1663" s="49"/>
      <c r="BK1663" s="49"/>
      <c r="BL1663" s="49"/>
      <c r="BM1663" s="49"/>
      <c r="BN1663" s="49"/>
      <c r="BO1663" s="49"/>
    </row>
    <row r="1664" spans="20:67" x14ac:dyDescent="0.3">
      <c r="T1664" s="49"/>
      <c r="V1664" s="49"/>
      <c r="W1664" s="49"/>
      <c r="X1664" s="49"/>
      <c r="Y1664" s="49"/>
      <c r="AA1664" s="49"/>
      <c r="AB1664" s="49"/>
      <c r="AD1664" s="49"/>
      <c r="AE1664" s="49"/>
      <c r="AF1664" s="49"/>
      <c r="AH1664" s="49"/>
      <c r="AI1664" s="49"/>
      <c r="AK1664" s="49"/>
      <c r="AL1664" s="49"/>
      <c r="AM1664" s="49"/>
      <c r="AN1664" s="49"/>
      <c r="AO1664" s="49"/>
      <c r="AP1664" s="49"/>
      <c r="AQ1664" s="49"/>
      <c r="AR1664" s="49"/>
      <c r="AS1664" s="49"/>
      <c r="AT1664" s="49"/>
      <c r="AU1664" s="49"/>
      <c r="AV1664" s="49"/>
      <c r="AW1664" s="49"/>
      <c r="AX1664" s="49"/>
      <c r="AY1664" s="49"/>
      <c r="AZ1664" s="49"/>
      <c r="BA1664" s="49"/>
      <c r="BB1664" s="49"/>
      <c r="BC1664" s="49"/>
      <c r="BD1664" s="49"/>
      <c r="BE1664" s="49"/>
      <c r="BF1664" s="49"/>
      <c r="BG1664" s="49"/>
      <c r="BH1664" s="49"/>
      <c r="BI1664" s="49"/>
      <c r="BJ1664" s="49"/>
      <c r="BK1664" s="49"/>
      <c r="BL1664" s="49"/>
      <c r="BM1664" s="49"/>
      <c r="BN1664" s="49"/>
      <c r="BO1664" s="49"/>
    </row>
    <row r="1665" spans="20:67" x14ac:dyDescent="0.3">
      <c r="T1665" s="49"/>
      <c r="V1665" s="49"/>
      <c r="W1665" s="49"/>
      <c r="X1665" s="49"/>
      <c r="Y1665" s="49"/>
      <c r="AA1665" s="49"/>
      <c r="AB1665" s="49"/>
      <c r="AD1665" s="49"/>
      <c r="AE1665" s="49"/>
      <c r="AF1665" s="49"/>
      <c r="AH1665" s="49"/>
      <c r="AI1665" s="49"/>
      <c r="AK1665" s="49"/>
      <c r="AL1665" s="49"/>
      <c r="AM1665" s="49"/>
      <c r="AN1665" s="49"/>
      <c r="AO1665" s="49"/>
      <c r="AP1665" s="49"/>
      <c r="AQ1665" s="49"/>
      <c r="AR1665" s="49"/>
      <c r="AS1665" s="49"/>
      <c r="AT1665" s="49"/>
      <c r="AU1665" s="49"/>
      <c r="AV1665" s="49"/>
      <c r="AW1665" s="49"/>
      <c r="AX1665" s="49"/>
      <c r="AY1665" s="49"/>
      <c r="AZ1665" s="49"/>
      <c r="BA1665" s="49"/>
      <c r="BB1665" s="49"/>
      <c r="BC1665" s="49"/>
      <c r="BD1665" s="49"/>
      <c r="BE1665" s="49"/>
      <c r="BF1665" s="49"/>
      <c r="BG1665" s="49"/>
      <c r="BH1665" s="49"/>
      <c r="BI1665" s="49"/>
      <c r="BJ1665" s="49"/>
      <c r="BK1665" s="49"/>
      <c r="BL1665" s="49"/>
      <c r="BM1665" s="49"/>
      <c r="BN1665" s="49"/>
      <c r="BO1665" s="49"/>
    </row>
    <row r="1666" spans="20:67" x14ac:dyDescent="0.3">
      <c r="T1666" s="49"/>
      <c r="V1666" s="49"/>
      <c r="W1666" s="49"/>
      <c r="X1666" s="49"/>
      <c r="Y1666" s="49"/>
      <c r="AA1666" s="49"/>
      <c r="AB1666" s="49"/>
      <c r="AD1666" s="49"/>
      <c r="AE1666" s="49"/>
      <c r="AF1666" s="49"/>
      <c r="AH1666" s="49"/>
      <c r="AI1666" s="49"/>
      <c r="AK1666" s="49"/>
      <c r="AL1666" s="49"/>
      <c r="AM1666" s="49"/>
      <c r="AN1666" s="49"/>
      <c r="AO1666" s="49"/>
      <c r="AP1666" s="49"/>
      <c r="AQ1666" s="49"/>
      <c r="AR1666" s="49"/>
      <c r="AS1666" s="49"/>
      <c r="AT1666" s="49"/>
      <c r="AU1666" s="49"/>
      <c r="AV1666" s="49"/>
      <c r="AW1666" s="49"/>
      <c r="AX1666" s="49"/>
      <c r="AY1666" s="49"/>
      <c r="AZ1666" s="49"/>
      <c r="BA1666" s="49"/>
      <c r="BB1666" s="49"/>
      <c r="BC1666" s="49"/>
      <c r="BD1666" s="49"/>
      <c r="BE1666" s="49"/>
      <c r="BF1666" s="49"/>
      <c r="BG1666" s="49"/>
      <c r="BH1666" s="49"/>
      <c r="BI1666" s="49"/>
      <c r="BJ1666" s="49"/>
      <c r="BK1666" s="49"/>
      <c r="BL1666" s="49"/>
      <c r="BM1666" s="49"/>
      <c r="BN1666" s="49"/>
      <c r="BO1666" s="49"/>
    </row>
    <row r="1667" spans="20:67" x14ac:dyDescent="0.3">
      <c r="T1667" s="49"/>
      <c r="V1667" s="49"/>
      <c r="W1667" s="49"/>
      <c r="X1667" s="49"/>
      <c r="Y1667" s="49"/>
      <c r="AA1667" s="49"/>
      <c r="AB1667" s="49"/>
      <c r="AD1667" s="49"/>
      <c r="AE1667" s="49"/>
      <c r="AF1667" s="49"/>
      <c r="AH1667" s="49"/>
      <c r="AI1667" s="49"/>
      <c r="AK1667" s="49"/>
      <c r="AL1667" s="49"/>
      <c r="AM1667" s="49"/>
      <c r="AN1667" s="49"/>
      <c r="AO1667" s="49"/>
      <c r="AP1667" s="49"/>
      <c r="AQ1667" s="49"/>
      <c r="AR1667" s="49"/>
      <c r="AS1667" s="49"/>
      <c r="AT1667" s="49"/>
      <c r="AU1667" s="49"/>
      <c r="AV1667" s="49"/>
      <c r="AW1667" s="49"/>
      <c r="AX1667" s="49"/>
      <c r="AY1667" s="49"/>
      <c r="AZ1667" s="49"/>
      <c r="BA1667" s="49"/>
      <c r="BB1667" s="49"/>
      <c r="BC1667" s="49"/>
      <c r="BD1667" s="49"/>
      <c r="BE1667" s="49"/>
      <c r="BF1667" s="49"/>
      <c r="BG1667" s="49"/>
      <c r="BH1667" s="49"/>
      <c r="BI1667" s="49"/>
      <c r="BJ1667" s="49"/>
      <c r="BK1667" s="49"/>
      <c r="BL1667" s="49"/>
      <c r="BM1667" s="49"/>
      <c r="BN1667" s="49"/>
      <c r="BO1667" s="49"/>
    </row>
    <row r="1668" spans="20:67" x14ac:dyDescent="0.3">
      <c r="T1668" s="49"/>
      <c r="V1668" s="49"/>
      <c r="W1668" s="49"/>
      <c r="X1668" s="49"/>
      <c r="Y1668" s="49"/>
      <c r="AA1668" s="49"/>
      <c r="AB1668" s="49"/>
      <c r="AD1668" s="49"/>
      <c r="AE1668" s="49"/>
      <c r="AF1668" s="49"/>
      <c r="AH1668" s="49"/>
      <c r="AI1668" s="49"/>
      <c r="AK1668" s="49"/>
      <c r="AL1668" s="49"/>
      <c r="AM1668" s="49"/>
      <c r="AN1668" s="49"/>
      <c r="AO1668" s="49"/>
      <c r="AP1668" s="49"/>
      <c r="AQ1668" s="49"/>
      <c r="AR1668" s="49"/>
      <c r="AS1668" s="49"/>
      <c r="AT1668" s="49"/>
      <c r="AU1668" s="49"/>
      <c r="AV1668" s="49"/>
      <c r="AW1668" s="49"/>
      <c r="AX1668" s="49"/>
      <c r="AY1668" s="49"/>
      <c r="AZ1668" s="49"/>
      <c r="BA1668" s="49"/>
      <c r="BB1668" s="49"/>
      <c r="BC1668" s="49"/>
      <c r="BD1668" s="49"/>
      <c r="BE1668" s="49"/>
      <c r="BF1668" s="49"/>
      <c r="BG1668" s="49"/>
      <c r="BH1668" s="49"/>
      <c r="BI1668" s="49"/>
      <c r="BJ1668" s="49"/>
      <c r="BK1668" s="49"/>
      <c r="BL1668" s="49"/>
      <c r="BM1668" s="49"/>
      <c r="BN1668" s="49"/>
      <c r="BO1668" s="49"/>
    </row>
    <row r="1669" spans="20:67" x14ac:dyDescent="0.3">
      <c r="T1669" s="49"/>
      <c r="V1669" s="49"/>
      <c r="W1669" s="49"/>
      <c r="X1669" s="49"/>
      <c r="Y1669" s="49"/>
      <c r="AA1669" s="49"/>
      <c r="AB1669" s="49"/>
      <c r="AD1669" s="49"/>
      <c r="AE1669" s="49"/>
      <c r="AF1669" s="49"/>
      <c r="AH1669" s="49"/>
      <c r="AI1669" s="49"/>
      <c r="AK1669" s="49"/>
      <c r="AL1669" s="49"/>
      <c r="AM1669" s="49"/>
      <c r="AN1669" s="49"/>
      <c r="AO1669" s="49"/>
      <c r="AP1669" s="49"/>
      <c r="AQ1669" s="49"/>
      <c r="AR1669" s="49"/>
      <c r="AS1669" s="49"/>
      <c r="AT1669" s="49"/>
      <c r="AU1669" s="49"/>
      <c r="AV1669" s="49"/>
      <c r="AW1669" s="49"/>
      <c r="AX1669" s="49"/>
      <c r="AY1669" s="49"/>
      <c r="AZ1669" s="49"/>
      <c r="BA1669" s="49"/>
      <c r="BB1669" s="49"/>
      <c r="BC1669" s="49"/>
      <c r="BD1669" s="49"/>
      <c r="BE1669" s="49"/>
      <c r="BF1669" s="49"/>
      <c r="BG1669" s="49"/>
      <c r="BH1669" s="49"/>
      <c r="BI1669" s="49"/>
      <c r="BJ1669" s="49"/>
      <c r="BK1669" s="49"/>
      <c r="BL1669" s="49"/>
      <c r="BM1669" s="49"/>
      <c r="BN1669" s="49"/>
      <c r="BO1669" s="49"/>
    </row>
    <row r="1670" spans="20:67" x14ac:dyDescent="0.3">
      <c r="T1670" s="49"/>
      <c r="V1670" s="49"/>
      <c r="W1670" s="49"/>
      <c r="X1670" s="49"/>
      <c r="Y1670" s="49"/>
      <c r="AA1670" s="49"/>
      <c r="AB1670" s="49"/>
      <c r="AD1670" s="49"/>
      <c r="AE1670" s="49"/>
      <c r="AF1670" s="49"/>
      <c r="AH1670" s="49"/>
      <c r="AI1670" s="49"/>
      <c r="AK1670" s="49"/>
      <c r="AL1670" s="49"/>
      <c r="AM1670" s="49"/>
      <c r="AN1670" s="49"/>
      <c r="AO1670" s="49"/>
      <c r="AP1670" s="49"/>
      <c r="AQ1670" s="49"/>
      <c r="AR1670" s="49"/>
      <c r="AS1670" s="49"/>
      <c r="AT1670" s="49"/>
      <c r="AU1670" s="49"/>
      <c r="AV1670" s="49"/>
      <c r="AW1670" s="49"/>
      <c r="AX1670" s="49"/>
      <c r="AY1670" s="49"/>
      <c r="AZ1670" s="49"/>
      <c r="BA1670" s="49"/>
      <c r="BB1670" s="49"/>
      <c r="BC1670" s="49"/>
      <c r="BD1670" s="49"/>
      <c r="BE1670" s="49"/>
      <c r="BF1670" s="49"/>
      <c r="BG1670" s="49"/>
      <c r="BH1670" s="49"/>
      <c r="BI1670" s="49"/>
      <c r="BJ1670" s="49"/>
      <c r="BK1670" s="49"/>
      <c r="BL1670" s="49"/>
      <c r="BM1670" s="49"/>
      <c r="BN1670" s="49"/>
      <c r="BO1670" s="49"/>
    </row>
    <row r="1671" spans="20:67" x14ac:dyDescent="0.3">
      <c r="T1671" s="49"/>
      <c r="V1671" s="49"/>
      <c r="W1671" s="49"/>
      <c r="X1671" s="49"/>
      <c r="Y1671" s="49"/>
      <c r="AA1671" s="49"/>
      <c r="AB1671" s="49"/>
      <c r="AD1671" s="49"/>
      <c r="AE1671" s="49"/>
      <c r="AF1671" s="49"/>
      <c r="AH1671" s="49"/>
      <c r="AI1671" s="49"/>
      <c r="AK1671" s="49"/>
      <c r="AL1671" s="49"/>
      <c r="AM1671" s="49"/>
      <c r="AN1671" s="49"/>
      <c r="AO1671" s="49"/>
      <c r="AP1671" s="49"/>
      <c r="AQ1671" s="49"/>
      <c r="AR1671" s="49"/>
      <c r="AS1671" s="49"/>
      <c r="AT1671" s="49"/>
      <c r="AU1671" s="49"/>
      <c r="AV1671" s="49"/>
      <c r="AW1671" s="49"/>
      <c r="AX1671" s="49"/>
      <c r="AY1671" s="49"/>
      <c r="AZ1671" s="49"/>
      <c r="BA1671" s="49"/>
      <c r="BB1671" s="49"/>
      <c r="BC1671" s="49"/>
      <c r="BD1671" s="49"/>
      <c r="BE1671" s="49"/>
      <c r="BF1671" s="49"/>
      <c r="BG1671" s="49"/>
      <c r="BH1671" s="49"/>
      <c r="BI1671" s="49"/>
      <c r="BJ1671" s="49"/>
      <c r="BK1671" s="49"/>
      <c r="BL1671" s="49"/>
      <c r="BM1671" s="49"/>
      <c r="BN1671" s="49"/>
      <c r="BO1671" s="49"/>
    </row>
    <row r="1672" spans="20:67" x14ac:dyDescent="0.3">
      <c r="T1672" s="49"/>
      <c r="V1672" s="49"/>
      <c r="W1672" s="49"/>
      <c r="X1672" s="49"/>
      <c r="Y1672" s="49"/>
      <c r="AA1672" s="49"/>
      <c r="AB1672" s="49"/>
      <c r="AD1672" s="49"/>
      <c r="AE1672" s="49"/>
      <c r="AF1672" s="49"/>
      <c r="AH1672" s="49"/>
      <c r="AI1672" s="49"/>
      <c r="AK1672" s="49"/>
      <c r="AL1672" s="49"/>
      <c r="AM1672" s="49"/>
      <c r="AN1672" s="49"/>
      <c r="AO1672" s="49"/>
      <c r="AP1672" s="49"/>
      <c r="AQ1672" s="49"/>
      <c r="AR1672" s="49"/>
      <c r="AS1672" s="49"/>
      <c r="AT1672" s="49"/>
      <c r="AU1672" s="49"/>
      <c r="AV1672" s="49"/>
      <c r="AW1672" s="49"/>
      <c r="AX1672" s="49"/>
      <c r="AY1672" s="49"/>
      <c r="AZ1672" s="49"/>
      <c r="BA1672" s="49"/>
      <c r="BB1672" s="49"/>
      <c r="BC1672" s="49"/>
      <c r="BD1672" s="49"/>
      <c r="BE1672" s="49"/>
      <c r="BF1672" s="49"/>
      <c r="BG1672" s="49"/>
      <c r="BH1672" s="49"/>
      <c r="BI1672" s="49"/>
      <c r="BJ1672" s="49"/>
      <c r="BK1672" s="49"/>
      <c r="BL1672" s="49"/>
      <c r="BM1672" s="49"/>
      <c r="BN1672" s="49"/>
      <c r="BO1672" s="49"/>
    </row>
    <row r="1673" spans="20:67" x14ac:dyDescent="0.3">
      <c r="T1673" s="49"/>
      <c r="V1673" s="49"/>
      <c r="W1673" s="49"/>
      <c r="X1673" s="49"/>
      <c r="Y1673" s="49"/>
      <c r="AA1673" s="49"/>
      <c r="AB1673" s="49"/>
      <c r="AD1673" s="49"/>
      <c r="AE1673" s="49"/>
      <c r="AF1673" s="49"/>
      <c r="AH1673" s="49"/>
      <c r="AI1673" s="49"/>
      <c r="AK1673" s="49"/>
      <c r="AL1673" s="49"/>
      <c r="AM1673" s="49"/>
      <c r="AN1673" s="49"/>
      <c r="AO1673" s="49"/>
      <c r="AP1673" s="49"/>
      <c r="AQ1673" s="49"/>
      <c r="AR1673" s="49"/>
      <c r="AS1673" s="49"/>
      <c r="AT1673" s="49"/>
      <c r="AU1673" s="49"/>
      <c r="AV1673" s="49"/>
      <c r="AW1673" s="49"/>
      <c r="AX1673" s="49"/>
      <c r="AY1673" s="49"/>
      <c r="AZ1673" s="49"/>
      <c r="BA1673" s="49"/>
      <c r="BB1673" s="49"/>
      <c r="BC1673" s="49"/>
      <c r="BD1673" s="49"/>
      <c r="BE1673" s="49"/>
      <c r="BF1673" s="49"/>
      <c r="BG1673" s="49"/>
      <c r="BH1673" s="49"/>
      <c r="BI1673" s="49"/>
      <c r="BJ1673" s="49"/>
      <c r="BK1673" s="49"/>
      <c r="BL1673" s="49"/>
      <c r="BM1673" s="49"/>
      <c r="BN1673" s="49"/>
      <c r="BO1673" s="49"/>
    </row>
    <row r="1674" spans="20:67" x14ac:dyDescent="0.3">
      <c r="T1674" s="49"/>
      <c r="V1674" s="49"/>
      <c r="W1674" s="49"/>
      <c r="X1674" s="49"/>
      <c r="Y1674" s="49"/>
      <c r="AA1674" s="49"/>
      <c r="AB1674" s="49"/>
      <c r="AD1674" s="49"/>
      <c r="AE1674" s="49"/>
      <c r="AF1674" s="49"/>
      <c r="AH1674" s="49"/>
      <c r="AI1674" s="49"/>
      <c r="AK1674" s="49"/>
      <c r="AL1674" s="49"/>
      <c r="AM1674" s="49"/>
      <c r="AN1674" s="49"/>
      <c r="AO1674" s="49"/>
      <c r="AP1674" s="49"/>
      <c r="AQ1674" s="49"/>
      <c r="AR1674" s="49"/>
      <c r="AS1674" s="49"/>
      <c r="AT1674" s="49"/>
      <c r="AU1674" s="49"/>
      <c r="AV1674" s="49"/>
      <c r="AW1674" s="49"/>
      <c r="AX1674" s="49"/>
      <c r="AY1674" s="49"/>
      <c r="AZ1674" s="49"/>
      <c r="BA1674" s="49"/>
      <c r="BB1674" s="49"/>
      <c r="BC1674" s="49"/>
      <c r="BD1674" s="49"/>
      <c r="BE1674" s="49"/>
      <c r="BF1674" s="49"/>
      <c r="BG1674" s="49"/>
      <c r="BH1674" s="49"/>
      <c r="BI1674" s="49"/>
      <c r="BJ1674" s="49"/>
      <c r="BK1674" s="49"/>
      <c r="BL1674" s="49"/>
      <c r="BM1674" s="49"/>
      <c r="BN1674" s="49"/>
      <c r="BO1674" s="49"/>
    </row>
    <row r="1675" spans="20:67" x14ac:dyDescent="0.3">
      <c r="T1675" s="49"/>
      <c r="V1675" s="49"/>
      <c r="W1675" s="49"/>
      <c r="X1675" s="49"/>
      <c r="Y1675" s="49"/>
      <c r="AA1675" s="49"/>
      <c r="AB1675" s="49"/>
      <c r="AD1675" s="49"/>
      <c r="AE1675" s="49"/>
      <c r="AF1675" s="49"/>
      <c r="AH1675" s="49"/>
      <c r="AI1675" s="49"/>
      <c r="AK1675" s="49"/>
      <c r="AL1675" s="49"/>
      <c r="AM1675" s="49"/>
      <c r="AN1675" s="49"/>
      <c r="AO1675" s="49"/>
      <c r="AP1675" s="49"/>
      <c r="AQ1675" s="49"/>
      <c r="AR1675" s="49"/>
      <c r="AS1675" s="49"/>
      <c r="AT1675" s="49"/>
      <c r="AU1675" s="49"/>
      <c r="AV1675" s="49"/>
      <c r="AW1675" s="49"/>
      <c r="AX1675" s="49"/>
      <c r="AY1675" s="49"/>
      <c r="AZ1675" s="49"/>
      <c r="BA1675" s="49"/>
      <c r="BB1675" s="49"/>
      <c r="BC1675" s="49"/>
      <c r="BD1675" s="49"/>
      <c r="BE1675" s="49"/>
      <c r="BF1675" s="49"/>
      <c r="BG1675" s="49"/>
      <c r="BH1675" s="49"/>
      <c r="BI1675" s="49"/>
      <c r="BJ1675" s="49"/>
      <c r="BK1675" s="49"/>
      <c r="BL1675" s="49"/>
      <c r="BM1675" s="49"/>
      <c r="BN1675" s="49"/>
      <c r="BO1675" s="49"/>
    </row>
    <row r="1676" spans="20:67" x14ac:dyDescent="0.3">
      <c r="T1676" s="49"/>
      <c r="V1676" s="49"/>
      <c r="W1676" s="49"/>
      <c r="X1676" s="49"/>
      <c r="Y1676" s="49"/>
      <c r="AA1676" s="49"/>
      <c r="AB1676" s="49"/>
      <c r="AD1676" s="49"/>
      <c r="AE1676" s="49"/>
      <c r="AF1676" s="49"/>
      <c r="AH1676" s="49"/>
      <c r="AI1676" s="49"/>
      <c r="AK1676" s="49"/>
      <c r="AL1676" s="49"/>
      <c r="AM1676" s="49"/>
      <c r="AN1676" s="49"/>
      <c r="AO1676" s="49"/>
      <c r="AP1676" s="49"/>
      <c r="AQ1676" s="49"/>
      <c r="AR1676" s="49"/>
      <c r="AS1676" s="49"/>
      <c r="AT1676" s="49"/>
      <c r="AU1676" s="49"/>
      <c r="AV1676" s="49"/>
      <c r="AW1676" s="49"/>
      <c r="AX1676" s="49"/>
      <c r="AY1676" s="49"/>
      <c r="AZ1676" s="49"/>
      <c r="BA1676" s="49"/>
      <c r="BB1676" s="49"/>
      <c r="BC1676" s="49"/>
      <c r="BD1676" s="49"/>
      <c r="BE1676" s="49"/>
      <c r="BF1676" s="49"/>
      <c r="BG1676" s="49"/>
      <c r="BH1676" s="49"/>
      <c r="BI1676" s="49"/>
      <c r="BJ1676" s="49"/>
      <c r="BK1676" s="49"/>
      <c r="BL1676" s="49"/>
      <c r="BM1676" s="49"/>
      <c r="BN1676" s="49"/>
      <c r="BO1676" s="49"/>
    </row>
    <row r="1677" spans="20:67" x14ac:dyDescent="0.3">
      <c r="T1677" s="49"/>
      <c r="V1677" s="49"/>
      <c r="W1677" s="49"/>
      <c r="X1677" s="49"/>
      <c r="Y1677" s="49"/>
      <c r="AA1677" s="49"/>
      <c r="AB1677" s="49"/>
      <c r="AD1677" s="49"/>
      <c r="AE1677" s="49"/>
      <c r="AF1677" s="49"/>
      <c r="AH1677" s="49"/>
      <c r="AI1677" s="49"/>
      <c r="AK1677" s="49"/>
      <c r="AL1677" s="49"/>
      <c r="AM1677" s="49"/>
      <c r="AN1677" s="49"/>
      <c r="AO1677" s="49"/>
      <c r="AP1677" s="49"/>
      <c r="AQ1677" s="49"/>
      <c r="AR1677" s="49"/>
      <c r="AS1677" s="49"/>
      <c r="AT1677" s="49"/>
      <c r="AU1677" s="49"/>
      <c r="AV1677" s="49"/>
      <c r="AW1677" s="49"/>
      <c r="AX1677" s="49"/>
      <c r="AY1677" s="49"/>
      <c r="AZ1677" s="49"/>
      <c r="BA1677" s="49"/>
      <c r="BB1677" s="49"/>
      <c r="BC1677" s="49"/>
      <c r="BD1677" s="49"/>
      <c r="BE1677" s="49"/>
      <c r="BF1677" s="49"/>
      <c r="BG1677" s="49"/>
      <c r="BH1677" s="49"/>
      <c r="BI1677" s="49"/>
      <c r="BJ1677" s="49"/>
      <c r="BK1677" s="49"/>
      <c r="BL1677" s="49"/>
      <c r="BM1677" s="49"/>
      <c r="BN1677" s="49"/>
      <c r="BO1677" s="49"/>
    </row>
    <row r="1678" spans="20:67" x14ac:dyDescent="0.3">
      <c r="T1678" s="49"/>
      <c r="V1678" s="49"/>
      <c r="W1678" s="49"/>
      <c r="X1678" s="49"/>
      <c r="Y1678" s="49"/>
      <c r="AA1678" s="49"/>
      <c r="AB1678" s="49"/>
      <c r="AD1678" s="49"/>
      <c r="AE1678" s="49"/>
      <c r="AF1678" s="49"/>
      <c r="AH1678" s="49"/>
      <c r="AI1678" s="49"/>
      <c r="AK1678" s="49"/>
      <c r="AL1678" s="49"/>
      <c r="AM1678" s="49"/>
      <c r="AN1678" s="49"/>
      <c r="AO1678" s="49"/>
      <c r="AP1678" s="49"/>
      <c r="AQ1678" s="49"/>
      <c r="AR1678" s="49"/>
      <c r="AS1678" s="49"/>
      <c r="AT1678" s="49"/>
      <c r="AU1678" s="49"/>
      <c r="AV1678" s="49"/>
      <c r="AW1678" s="49"/>
      <c r="AX1678" s="49"/>
      <c r="AY1678" s="49"/>
      <c r="AZ1678" s="49"/>
      <c r="BA1678" s="49"/>
      <c r="BB1678" s="49"/>
      <c r="BC1678" s="49"/>
      <c r="BD1678" s="49"/>
      <c r="BE1678" s="49"/>
      <c r="BF1678" s="49"/>
      <c r="BG1678" s="49"/>
      <c r="BH1678" s="49"/>
      <c r="BI1678" s="49"/>
      <c r="BJ1678" s="49"/>
      <c r="BK1678" s="49"/>
      <c r="BL1678" s="49"/>
      <c r="BM1678" s="49"/>
      <c r="BN1678" s="49"/>
      <c r="BO1678" s="49"/>
    </row>
    <row r="1679" spans="20:67" x14ac:dyDescent="0.3">
      <c r="T1679" s="49"/>
      <c r="V1679" s="49"/>
      <c r="W1679" s="49"/>
      <c r="X1679" s="49"/>
      <c r="Y1679" s="49"/>
      <c r="AA1679" s="49"/>
      <c r="AB1679" s="49"/>
      <c r="AD1679" s="49"/>
      <c r="AE1679" s="49"/>
      <c r="AF1679" s="49"/>
      <c r="AH1679" s="49"/>
      <c r="AI1679" s="49"/>
      <c r="AK1679" s="49"/>
      <c r="AL1679" s="49"/>
      <c r="AM1679" s="49"/>
      <c r="AN1679" s="49"/>
      <c r="AO1679" s="49"/>
      <c r="AP1679" s="49"/>
      <c r="AQ1679" s="49"/>
      <c r="AR1679" s="49"/>
      <c r="AS1679" s="49"/>
      <c r="AT1679" s="49"/>
      <c r="AU1679" s="49"/>
      <c r="AV1679" s="49"/>
      <c r="AW1679" s="49"/>
      <c r="AX1679" s="49"/>
      <c r="AY1679" s="49"/>
      <c r="AZ1679" s="49"/>
      <c r="BA1679" s="49"/>
      <c r="BB1679" s="49"/>
      <c r="BC1679" s="49"/>
      <c r="BD1679" s="49"/>
      <c r="BE1679" s="49"/>
      <c r="BF1679" s="49"/>
      <c r="BG1679" s="49"/>
      <c r="BH1679" s="49"/>
      <c r="BI1679" s="49"/>
      <c r="BJ1679" s="49"/>
      <c r="BK1679" s="49"/>
      <c r="BL1679" s="49"/>
      <c r="BM1679" s="49"/>
      <c r="BN1679" s="49"/>
      <c r="BO1679" s="49"/>
    </row>
    <row r="1680" spans="20:67" x14ac:dyDescent="0.3">
      <c r="T1680" s="49"/>
      <c r="V1680" s="49"/>
      <c r="W1680" s="49"/>
      <c r="X1680" s="49"/>
      <c r="Y1680" s="49"/>
      <c r="AA1680" s="49"/>
      <c r="AB1680" s="49"/>
      <c r="AD1680" s="49"/>
      <c r="AE1680" s="49"/>
      <c r="AF1680" s="49"/>
      <c r="AH1680" s="49"/>
      <c r="AI1680" s="49"/>
      <c r="AK1680" s="49"/>
      <c r="AL1680" s="49"/>
      <c r="AM1680" s="49"/>
      <c r="AN1680" s="49"/>
      <c r="AO1680" s="49"/>
      <c r="AP1680" s="49"/>
      <c r="AQ1680" s="49"/>
      <c r="AR1680" s="49"/>
      <c r="AS1680" s="49"/>
      <c r="AT1680" s="49"/>
      <c r="AU1680" s="49"/>
      <c r="AV1680" s="49"/>
      <c r="AW1680" s="49"/>
      <c r="AX1680" s="49"/>
      <c r="AY1680" s="49"/>
      <c r="AZ1680" s="49"/>
      <c r="BA1680" s="49"/>
      <c r="BB1680" s="49"/>
      <c r="BC1680" s="49"/>
      <c r="BD1680" s="49"/>
      <c r="BE1680" s="49"/>
      <c r="BF1680" s="49"/>
      <c r="BG1680" s="49"/>
      <c r="BH1680" s="49"/>
      <c r="BI1680" s="49"/>
      <c r="BJ1680" s="49"/>
      <c r="BK1680" s="49"/>
      <c r="BL1680" s="49"/>
      <c r="BM1680" s="49"/>
      <c r="BN1680" s="49"/>
      <c r="BO1680" s="49"/>
    </row>
    <row r="1681" spans="20:67" x14ac:dyDescent="0.3">
      <c r="T1681" s="49"/>
      <c r="V1681" s="49"/>
      <c r="W1681" s="49"/>
      <c r="X1681" s="49"/>
      <c r="Y1681" s="49"/>
      <c r="AA1681" s="49"/>
      <c r="AB1681" s="49"/>
      <c r="AD1681" s="49"/>
      <c r="AE1681" s="49"/>
      <c r="AF1681" s="49"/>
      <c r="AH1681" s="49"/>
      <c r="AI1681" s="49"/>
      <c r="AK1681" s="49"/>
      <c r="AL1681" s="49"/>
      <c r="AM1681" s="49"/>
      <c r="AN1681" s="49"/>
      <c r="AO1681" s="49"/>
      <c r="AP1681" s="49"/>
      <c r="AQ1681" s="49"/>
      <c r="AR1681" s="49"/>
      <c r="AS1681" s="49"/>
      <c r="AT1681" s="49"/>
      <c r="AU1681" s="49"/>
      <c r="AV1681" s="49"/>
      <c r="AW1681" s="49"/>
      <c r="AX1681" s="49"/>
      <c r="AY1681" s="49"/>
      <c r="AZ1681" s="49"/>
      <c r="BA1681" s="49"/>
      <c r="BB1681" s="49"/>
      <c r="BC1681" s="49"/>
      <c r="BD1681" s="49"/>
      <c r="BE1681" s="49"/>
      <c r="BF1681" s="49"/>
      <c r="BG1681" s="49"/>
      <c r="BH1681" s="49"/>
      <c r="BI1681" s="49"/>
      <c r="BJ1681" s="49"/>
      <c r="BK1681" s="49"/>
      <c r="BL1681" s="49"/>
      <c r="BM1681" s="49"/>
      <c r="BN1681" s="49"/>
      <c r="BO1681" s="49"/>
    </row>
    <row r="1682" spans="20:67" x14ac:dyDescent="0.3">
      <c r="T1682" s="49"/>
      <c r="V1682" s="49"/>
      <c r="W1682" s="49"/>
      <c r="X1682" s="49"/>
      <c r="Y1682" s="49"/>
      <c r="AA1682" s="49"/>
      <c r="AB1682" s="49"/>
      <c r="AD1682" s="49"/>
      <c r="AE1682" s="49"/>
      <c r="AF1682" s="49"/>
      <c r="AH1682" s="49"/>
      <c r="AI1682" s="49"/>
      <c r="AK1682" s="49"/>
      <c r="AL1682" s="49"/>
      <c r="AM1682" s="49"/>
      <c r="AN1682" s="49"/>
      <c r="AO1682" s="49"/>
      <c r="AP1682" s="49"/>
      <c r="AQ1682" s="49"/>
      <c r="AR1682" s="49"/>
      <c r="AS1682" s="49"/>
      <c r="AT1682" s="49"/>
      <c r="AU1682" s="49"/>
      <c r="AV1682" s="49"/>
      <c r="AW1682" s="49"/>
      <c r="AX1682" s="49"/>
      <c r="AY1682" s="49"/>
      <c r="AZ1682" s="49"/>
      <c r="BA1682" s="49"/>
      <c r="BB1682" s="49"/>
      <c r="BC1682" s="49"/>
      <c r="BD1682" s="49"/>
      <c r="BE1682" s="49"/>
      <c r="BF1682" s="49"/>
      <c r="BG1682" s="49"/>
      <c r="BH1682" s="49"/>
      <c r="BI1682" s="49"/>
      <c r="BJ1682" s="49"/>
      <c r="BK1682" s="49"/>
      <c r="BL1682" s="49"/>
      <c r="BM1682" s="49"/>
      <c r="BN1682" s="49"/>
      <c r="BO1682" s="49"/>
    </row>
    <row r="1683" spans="20:67" x14ac:dyDescent="0.3">
      <c r="T1683" s="49"/>
      <c r="V1683" s="49"/>
      <c r="W1683" s="49"/>
      <c r="X1683" s="49"/>
      <c r="Y1683" s="49"/>
      <c r="AA1683" s="49"/>
      <c r="AB1683" s="49"/>
      <c r="AD1683" s="49"/>
      <c r="AE1683" s="49"/>
      <c r="AF1683" s="49"/>
      <c r="AH1683" s="49"/>
      <c r="AI1683" s="49"/>
      <c r="AK1683" s="49"/>
      <c r="AL1683" s="49"/>
      <c r="AM1683" s="49"/>
      <c r="AN1683" s="49"/>
      <c r="AO1683" s="49"/>
      <c r="AP1683" s="49"/>
      <c r="AQ1683" s="49"/>
      <c r="AR1683" s="49"/>
      <c r="AS1683" s="49"/>
      <c r="AT1683" s="49"/>
      <c r="AU1683" s="49"/>
      <c r="AV1683" s="49"/>
      <c r="AW1683" s="49"/>
      <c r="AX1683" s="49"/>
      <c r="AY1683" s="49"/>
      <c r="AZ1683" s="49"/>
      <c r="BA1683" s="49"/>
      <c r="BB1683" s="49"/>
      <c r="BC1683" s="49"/>
      <c r="BD1683" s="49"/>
      <c r="BE1683" s="49"/>
      <c r="BF1683" s="49"/>
      <c r="BG1683" s="49"/>
      <c r="BH1683" s="49"/>
      <c r="BI1683" s="49"/>
      <c r="BJ1683" s="49"/>
      <c r="BK1683" s="49"/>
      <c r="BL1683" s="49"/>
      <c r="BM1683" s="49"/>
      <c r="BN1683" s="49"/>
      <c r="BO1683" s="49"/>
    </row>
    <row r="1684" spans="20:67" x14ac:dyDescent="0.3">
      <c r="T1684" s="49"/>
      <c r="V1684" s="49"/>
      <c r="W1684" s="49"/>
      <c r="X1684" s="49"/>
      <c r="Y1684" s="49"/>
      <c r="AA1684" s="49"/>
      <c r="AB1684" s="49"/>
      <c r="AD1684" s="49"/>
      <c r="AE1684" s="49"/>
      <c r="AF1684" s="49"/>
      <c r="AH1684" s="49"/>
      <c r="AI1684" s="49"/>
      <c r="AK1684" s="49"/>
      <c r="AL1684" s="49"/>
      <c r="AM1684" s="49"/>
      <c r="AN1684" s="49"/>
      <c r="AO1684" s="49"/>
      <c r="AP1684" s="49"/>
      <c r="AQ1684" s="49"/>
      <c r="AR1684" s="49"/>
      <c r="AS1684" s="49"/>
      <c r="AT1684" s="49"/>
      <c r="AU1684" s="49"/>
      <c r="AV1684" s="49"/>
      <c r="AW1684" s="49"/>
      <c r="AX1684" s="49"/>
      <c r="AY1684" s="49"/>
      <c r="AZ1684" s="49"/>
      <c r="BA1684" s="49"/>
      <c r="BB1684" s="49"/>
      <c r="BC1684" s="49"/>
      <c r="BD1684" s="49"/>
      <c r="BE1684" s="49"/>
      <c r="BF1684" s="49"/>
      <c r="BG1684" s="49"/>
      <c r="BH1684" s="49"/>
      <c r="BI1684" s="49"/>
      <c r="BJ1684" s="49"/>
      <c r="BK1684" s="49"/>
      <c r="BL1684" s="49"/>
      <c r="BM1684" s="49"/>
      <c r="BN1684" s="49"/>
      <c r="BO1684" s="49"/>
    </row>
    <row r="1685" spans="20:67" x14ac:dyDescent="0.3">
      <c r="T1685" s="49"/>
      <c r="V1685" s="49"/>
      <c r="W1685" s="49"/>
      <c r="X1685" s="49"/>
      <c r="Y1685" s="49"/>
      <c r="AA1685" s="49"/>
      <c r="AB1685" s="49"/>
      <c r="AD1685" s="49"/>
      <c r="AE1685" s="49"/>
      <c r="AF1685" s="49"/>
      <c r="AH1685" s="49"/>
      <c r="AI1685" s="49"/>
      <c r="AK1685" s="49"/>
      <c r="AL1685" s="49"/>
      <c r="AM1685" s="49"/>
      <c r="AN1685" s="49"/>
      <c r="AO1685" s="49"/>
      <c r="AP1685" s="49"/>
      <c r="AQ1685" s="49"/>
      <c r="AR1685" s="49"/>
      <c r="AS1685" s="49"/>
      <c r="AT1685" s="49"/>
      <c r="AU1685" s="49"/>
      <c r="AV1685" s="49"/>
      <c r="AW1685" s="49"/>
      <c r="AX1685" s="49"/>
      <c r="AY1685" s="49"/>
      <c r="AZ1685" s="49"/>
      <c r="BA1685" s="49"/>
      <c r="BB1685" s="49"/>
      <c r="BC1685" s="49"/>
      <c r="BD1685" s="49"/>
      <c r="BE1685" s="49"/>
      <c r="BF1685" s="49"/>
      <c r="BG1685" s="49"/>
      <c r="BH1685" s="49"/>
      <c r="BI1685" s="49"/>
      <c r="BJ1685" s="49"/>
      <c r="BK1685" s="49"/>
      <c r="BL1685" s="49"/>
      <c r="BM1685" s="49"/>
      <c r="BN1685" s="49"/>
      <c r="BO1685" s="49"/>
    </row>
    <row r="1686" spans="20:67" x14ac:dyDescent="0.3">
      <c r="T1686" s="49"/>
      <c r="V1686" s="49"/>
      <c r="W1686" s="49"/>
      <c r="X1686" s="49"/>
      <c r="Y1686" s="49"/>
      <c r="AA1686" s="49"/>
      <c r="AB1686" s="49"/>
      <c r="AD1686" s="49"/>
      <c r="AE1686" s="49"/>
      <c r="AF1686" s="49"/>
      <c r="AH1686" s="49"/>
      <c r="AI1686" s="49"/>
      <c r="AK1686" s="49"/>
      <c r="AL1686" s="49"/>
      <c r="AM1686" s="49"/>
      <c r="AN1686" s="49"/>
      <c r="AO1686" s="49"/>
      <c r="AP1686" s="49"/>
      <c r="AQ1686" s="49"/>
      <c r="AR1686" s="49"/>
      <c r="AS1686" s="49"/>
      <c r="AT1686" s="49"/>
      <c r="AU1686" s="49"/>
      <c r="AV1686" s="49"/>
      <c r="AW1686" s="49"/>
      <c r="AX1686" s="49"/>
      <c r="AY1686" s="49"/>
      <c r="AZ1686" s="49"/>
      <c r="BA1686" s="49"/>
      <c r="BB1686" s="49"/>
      <c r="BC1686" s="49"/>
      <c r="BD1686" s="49"/>
      <c r="BE1686" s="49"/>
      <c r="BF1686" s="49"/>
      <c r="BG1686" s="49"/>
      <c r="BH1686" s="49"/>
      <c r="BI1686" s="49"/>
      <c r="BJ1686" s="49"/>
      <c r="BK1686" s="49"/>
      <c r="BL1686" s="49"/>
      <c r="BM1686" s="49"/>
      <c r="BN1686" s="49"/>
      <c r="BO1686" s="49"/>
    </row>
    <row r="1687" spans="20:67" x14ac:dyDescent="0.3">
      <c r="T1687" s="49"/>
      <c r="V1687" s="49"/>
      <c r="W1687" s="49"/>
      <c r="X1687" s="49"/>
      <c r="Y1687" s="49"/>
      <c r="AA1687" s="49"/>
      <c r="AB1687" s="49"/>
      <c r="AD1687" s="49"/>
      <c r="AE1687" s="49"/>
      <c r="AF1687" s="49"/>
      <c r="AH1687" s="49"/>
      <c r="AI1687" s="49"/>
      <c r="AK1687" s="49"/>
      <c r="AL1687" s="49"/>
      <c r="AM1687" s="49"/>
      <c r="AN1687" s="49"/>
      <c r="AO1687" s="49"/>
      <c r="AP1687" s="49"/>
      <c r="AQ1687" s="49"/>
      <c r="AR1687" s="49"/>
      <c r="AS1687" s="49"/>
      <c r="AT1687" s="49"/>
      <c r="AU1687" s="49"/>
      <c r="AV1687" s="49"/>
      <c r="AW1687" s="49"/>
      <c r="AX1687" s="49"/>
      <c r="AY1687" s="49"/>
      <c r="AZ1687" s="49"/>
      <c r="BA1687" s="49"/>
      <c r="BB1687" s="49"/>
      <c r="BC1687" s="49"/>
      <c r="BD1687" s="49"/>
      <c r="BE1687" s="49"/>
      <c r="BF1687" s="49"/>
      <c r="BG1687" s="49"/>
      <c r="BH1687" s="49"/>
      <c r="BI1687" s="49"/>
      <c r="BJ1687" s="49"/>
      <c r="BK1687" s="49"/>
      <c r="BL1687" s="49"/>
      <c r="BM1687" s="49"/>
      <c r="BN1687" s="49"/>
      <c r="BO1687" s="49"/>
    </row>
    <row r="1688" spans="20:67" x14ac:dyDescent="0.3">
      <c r="T1688" s="49"/>
      <c r="V1688" s="49"/>
      <c r="W1688" s="49"/>
      <c r="X1688" s="49"/>
      <c r="Y1688" s="49"/>
      <c r="AA1688" s="49"/>
      <c r="AB1688" s="49"/>
      <c r="AD1688" s="49"/>
      <c r="AE1688" s="49"/>
      <c r="AF1688" s="49"/>
      <c r="AH1688" s="49"/>
      <c r="AI1688" s="49"/>
      <c r="AK1688" s="49"/>
      <c r="AL1688" s="49"/>
      <c r="AM1688" s="49"/>
      <c r="AN1688" s="49"/>
      <c r="AO1688" s="49"/>
      <c r="AP1688" s="49"/>
      <c r="AQ1688" s="49"/>
      <c r="AR1688" s="49"/>
      <c r="AS1688" s="49"/>
      <c r="AT1688" s="49"/>
      <c r="AU1688" s="49"/>
      <c r="AV1688" s="49"/>
      <c r="AW1688" s="49"/>
      <c r="AX1688" s="49"/>
      <c r="AY1688" s="49"/>
      <c r="AZ1688" s="49"/>
      <c r="BA1688" s="49"/>
      <c r="BB1688" s="49"/>
      <c r="BC1688" s="49"/>
      <c r="BD1688" s="49"/>
      <c r="BE1688" s="49"/>
      <c r="BF1688" s="49"/>
      <c r="BG1688" s="49"/>
      <c r="BH1688" s="49"/>
      <c r="BI1688" s="49"/>
      <c r="BJ1688" s="49"/>
      <c r="BK1688" s="49"/>
      <c r="BL1688" s="49"/>
      <c r="BM1688" s="49"/>
      <c r="BN1688" s="49"/>
      <c r="BO1688" s="49"/>
    </row>
    <row r="1689" spans="20:67" x14ac:dyDescent="0.3">
      <c r="T1689" s="49"/>
      <c r="V1689" s="49"/>
      <c r="W1689" s="49"/>
      <c r="X1689" s="49"/>
      <c r="Y1689" s="49"/>
      <c r="AA1689" s="49"/>
      <c r="AB1689" s="49"/>
      <c r="AD1689" s="49"/>
      <c r="AE1689" s="49"/>
      <c r="AF1689" s="49"/>
      <c r="AH1689" s="49"/>
      <c r="AI1689" s="49"/>
      <c r="AK1689" s="49"/>
      <c r="AL1689" s="49"/>
      <c r="AM1689" s="49"/>
      <c r="AN1689" s="49"/>
      <c r="AO1689" s="49"/>
      <c r="AP1689" s="49"/>
      <c r="AQ1689" s="49"/>
      <c r="AR1689" s="49"/>
      <c r="AS1689" s="49"/>
      <c r="AT1689" s="49"/>
      <c r="AU1689" s="49"/>
      <c r="AV1689" s="49"/>
      <c r="AW1689" s="49"/>
      <c r="AX1689" s="49"/>
      <c r="AY1689" s="49"/>
      <c r="AZ1689" s="49"/>
      <c r="BA1689" s="49"/>
      <c r="BB1689" s="49"/>
      <c r="BC1689" s="49"/>
      <c r="BD1689" s="49"/>
      <c r="BE1689" s="49"/>
      <c r="BF1689" s="49"/>
      <c r="BG1689" s="49"/>
      <c r="BH1689" s="49"/>
      <c r="BI1689" s="49"/>
      <c r="BJ1689" s="49"/>
      <c r="BK1689" s="49"/>
      <c r="BL1689" s="49"/>
      <c r="BM1689" s="49"/>
      <c r="BN1689" s="49"/>
      <c r="BO1689" s="49"/>
    </row>
    <row r="1690" spans="20:67" x14ac:dyDescent="0.3">
      <c r="T1690" s="49"/>
      <c r="V1690" s="49"/>
      <c r="W1690" s="49"/>
      <c r="X1690" s="49"/>
      <c r="Y1690" s="49"/>
      <c r="AA1690" s="49"/>
      <c r="AB1690" s="49"/>
      <c r="AD1690" s="49"/>
      <c r="AE1690" s="49"/>
      <c r="AF1690" s="49"/>
      <c r="AH1690" s="49"/>
      <c r="AI1690" s="49"/>
      <c r="AK1690" s="49"/>
      <c r="AL1690" s="49"/>
      <c r="AM1690" s="49"/>
      <c r="AN1690" s="49"/>
      <c r="AO1690" s="49"/>
      <c r="AP1690" s="49"/>
      <c r="AQ1690" s="49"/>
      <c r="AR1690" s="49"/>
      <c r="AS1690" s="49"/>
      <c r="AT1690" s="49"/>
      <c r="AU1690" s="49"/>
      <c r="AV1690" s="49"/>
      <c r="AW1690" s="49"/>
      <c r="AX1690" s="49"/>
      <c r="AY1690" s="49"/>
      <c r="AZ1690" s="49"/>
      <c r="BA1690" s="49"/>
      <c r="BB1690" s="49"/>
      <c r="BC1690" s="49"/>
      <c r="BD1690" s="49"/>
      <c r="BE1690" s="49"/>
      <c r="BF1690" s="49"/>
      <c r="BG1690" s="49"/>
      <c r="BH1690" s="49"/>
      <c r="BI1690" s="49"/>
      <c r="BJ1690" s="49"/>
      <c r="BK1690" s="49"/>
      <c r="BL1690" s="49"/>
      <c r="BM1690" s="49"/>
      <c r="BN1690" s="49"/>
      <c r="BO1690" s="49"/>
    </row>
    <row r="1691" spans="20:67" x14ac:dyDescent="0.3">
      <c r="T1691" s="49"/>
      <c r="V1691" s="49"/>
      <c r="W1691" s="49"/>
      <c r="X1691" s="49"/>
      <c r="Y1691" s="49"/>
      <c r="AA1691" s="49"/>
      <c r="AB1691" s="49"/>
      <c r="AD1691" s="49"/>
      <c r="AE1691" s="49"/>
      <c r="AF1691" s="49"/>
      <c r="AH1691" s="49"/>
      <c r="AI1691" s="49"/>
      <c r="AK1691" s="49"/>
      <c r="AL1691" s="49"/>
      <c r="AM1691" s="49"/>
      <c r="AN1691" s="49"/>
      <c r="AO1691" s="49"/>
      <c r="AP1691" s="49"/>
      <c r="AQ1691" s="49"/>
      <c r="AR1691" s="49"/>
      <c r="AS1691" s="49"/>
      <c r="AT1691" s="49"/>
      <c r="AU1691" s="49"/>
      <c r="AV1691" s="49"/>
      <c r="AW1691" s="49"/>
      <c r="AX1691" s="49"/>
      <c r="AY1691" s="49"/>
      <c r="AZ1691" s="49"/>
      <c r="BA1691" s="49"/>
      <c r="BB1691" s="49"/>
      <c r="BC1691" s="49"/>
      <c r="BD1691" s="49"/>
      <c r="BE1691" s="49"/>
      <c r="BF1691" s="49"/>
      <c r="BG1691" s="49"/>
      <c r="BH1691" s="49"/>
      <c r="BI1691" s="49"/>
      <c r="BJ1691" s="49"/>
      <c r="BK1691" s="49"/>
      <c r="BL1691" s="49"/>
      <c r="BM1691" s="49"/>
      <c r="BN1691" s="49"/>
      <c r="BO1691" s="49"/>
    </row>
    <row r="1692" spans="20:67" x14ac:dyDescent="0.3">
      <c r="T1692" s="49"/>
      <c r="V1692" s="49"/>
      <c r="W1692" s="49"/>
      <c r="X1692" s="49"/>
      <c r="Y1692" s="49"/>
      <c r="AA1692" s="49"/>
      <c r="AB1692" s="49"/>
      <c r="AD1692" s="49"/>
      <c r="AE1692" s="49"/>
      <c r="AF1692" s="49"/>
      <c r="AH1692" s="49"/>
      <c r="AI1692" s="49"/>
      <c r="AK1692" s="49"/>
      <c r="AL1692" s="49"/>
      <c r="AM1692" s="49"/>
      <c r="AN1692" s="49"/>
      <c r="AO1692" s="49"/>
      <c r="AP1692" s="49"/>
      <c r="AQ1692" s="49"/>
      <c r="AR1692" s="49"/>
      <c r="AS1692" s="49"/>
      <c r="AT1692" s="49"/>
      <c r="AU1692" s="49"/>
      <c r="AV1692" s="49"/>
      <c r="AW1692" s="49"/>
      <c r="AX1692" s="49"/>
      <c r="AY1692" s="49"/>
      <c r="AZ1692" s="49"/>
      <c r="BA1692" s="49"/>
      <c r="BB1692" s="49"/>
      <c r="BC1692" s="49"/>
      <c r="BD1692" s="49"/>
      <c r="BE1692" s="49"/>
      <c r="BF1692" s="49"/>
      <c r="BG1692" s="49"/>
      <c r="BH1692" s="49"/>
      <c r="BI1692" s="49"/>
      <c r="BJ1692" s="49"/>
      <c r="BK1692" s="49"/>
      <c r="BL1692" s="49"/>
      <c r="BM1692" s="49"/>
      <c r="BN1692" s="49"/>
      <c r="BO1692" s="49"/>
    </row>
    <row r="1693" spans="20:67" x14ac:dyDescent="0.3">
      <c r="T1693" s="49"/>
      <c r="V1693" s="49"/>
      <c r="W1693" s="49"/>
      <c r="X1693" s="49"/>
      <c r="Y1693" s="49"/>
      <c r="AA1693" s="49"/>
      <c r="AB1693" s="49"/>
      <c r="AD1693" s="49"/>
      <c r="AE1693" s="49"/>
      <c r="AF1693" s="49"/>
      <c r="AH1693" s="49"/>
      <c r="AI1693" s="49"/>
      <c r="AK1693" s="49"/>
      <c r="AL1693" s="49"/>
      <c r="AM1693" s="49"/>
      <c r="AN1693" s="49"/>
      <c r="AO1693" s="49"/>
      <c r="AP1693" s="49"/>
      <c r="AQ1693" s="49"/>
      <c r="AR1693" s="49"/>
      <c r="AS1693" s="49"/>
      <c r="AT1693" s="49"/>
      <c r="AU1693" s="49"/>
      <c r="AV1693" s="49"/>
      <c r="AW1693" s="49"/>
      <c r="AX1693" s="49"/>
      <c r="AY1693" s="49"/>
      <c r="AZ1693" s="49"/>
      <c r="BA1693" s="49"/>
      <c r="BB1693" s="49"/>
      <c r="BC1693" s="49"/>
      <c r="BD1693" s="49"/>
      <c r="BE1693" s="49"/>
      <c r="BF1693" s="49"/>
      <c r="BG1693" s="49"/>
      <c r="BH1693" s="49"/>
      <c r="BI1693" s="49"/>
      <c r="BJ1693" s="49"/>
      <c r="BK1693" s="49"/>
      <c r="BL1693" s="49"/>
      <c r="BM1693" s="49"/>
      <c r="BN1693" s="49"/>
      <c r="BO1693" s="49"/>
    </row>
    <row r="1694" spans="20:67" x14ac:dyDescent="0.3">
      <c r="T1694" s="49"/>
      <c r="V1694" s="49"/>
      <c r="W1694" s="49"/>
      <c r="X1694" s="49"/>
      <c r="Y1694" s="49"/>
      <c r="AA1694" s="49"/>
      <c r="AB1694" s="49"/>
      <c r="AD1694" s="49"/>
      <c r="AE1694" s="49"/>
      <c r="AF1694" s="49"/>
      <c r="AH1694" s="49"/>
      <c r="AI1694" s="49"/>
      <c r="AK1694" s="49"/>
      <c r="AL1694" s="49"/>
      <c r="AM1694" s="49"/>
      <c r="AN1694" s="49"/>
      <c r="AO1694" s="49"/>
      <c r="AP1694" s="49"/>
      <c r="AQ1694" s="49"/>
      <c r="AR1694" s="49"/>
      <c r="AS1694" s="49"/>
      <c r="AT1694" s="49"/>
      <c r="AU1694" s="49"/>
      <c r="AV1694" s="49"/>
      <c r="AW1694" s="49"/>
      <c r="AX1694" s="49"/>
      <c r="AY1694" s="49"/>
      <c r="AZ1694" s="49"/>
      <c r="BA1694" s="49"/>
      <c r="BB1694" s="49"/>
      <c r="BC1694" s="49"/>
      <c r="BD1694" s="49"/>
      <c r="BE1694" s="49"/>
      <c r="BF1694" s="49"/>
      <c r="BG1694" s="49"/>
      <c r="BH1694" s="49"/>
      <c r="BI1694" s="49"/>
      <c r="BJ1694" s="49"/>
      <c r="BK1694" s="49"/>
      <c r="BL1694" s="49"/>
      <c r="BM1694" s="49"/>
      <c r="BN1694" s="49"/>
      <c r="BO1694" s="49"/>
    </row>
    <row r="1695" spans="20:67" x14ac:dyDescent="0.3">
      <c r="T1695" s="49"/>
      <c r="V1695" s="49"/>
      <c r="W1695" s="49"/>
      <c r="X1695" s="49"/>
      <c r="Y1695" s="49"/>
      <c r="AA1695" s="49"/>
      <c r="AB1695" s="49"/>
      <c r="AD1695" s="49"/>
      <c r="AE1695" s="49"/>
      <c r="AF1695" s="49"/>
      <c r="AH1695" s="49"/>
      <c r="AI1695" s="49"/>
      <c r="AK1695" s="49"/>
      <c r="AL1695" s="49"/>
      <c r="AM1695" s="49"/>
      <c r="AN1695" s="49"/>
      <c r="AO1695" s="49"/>
      <c r="AP1695" s="49"/>
      <c r="AQ1695" s="49"/>
      <c r="AR1695" s="49"/>
      <c r="AS1695" s="49"/>
      <c r="AT1695" s="49"/>
      <c r="AU1695" s="49"/>
      <c r="AV1695" s="49"/>
      <c r="AW1695" s="49"/>
      <c r="AX1695" s="49"/>
      <c r="AY1695" s="49"/>
      <c r="AZ1695" s="49"/>
      <c r="BA1695" s="49"/>
      <c r="BB1695" s="49"/>
      <c r="BC1695" s="49"/>
      <c r="BD1695" s="49"/>
      <c r="BE1695" s="49"/>
      <c r="BF1695" s="49"/>
      <c r="BG1695" s="49"/>
      <c r="BH1695" s="49"/>
      <c r="BI1695" s="49"/>
      <c r="BJ1695" s="49"/>
      <c r="BK1695" s="49"/>
      <c r="BL1695" s="49"/>
      <c r="BM1695" s="49"/>
      <c r="BN1695" s="49"/>
      <c r="BO1695" s="49"/>
    </row>
    <row r="1696" spans="20:67" x14ac:dyDescent="0.3">
      <c r="T1696" s="49"/>
      <c r="V1696" s="49"/>
      <c r="W1696" s="49"/>
      <c r="X1696" s="49"/>
      <c r="Y1696" s="49"/>
      <c r="AA1696" s="49"/>
      <c r="AB1696" s="49"/>
      <c r="AD1696" s="49"/>
      <c r="AE1696" s="49"/>
      <c r="AF1696" s="49"/>
      <c r="AH1696" s="49"/>
      <c r="AI1696" s="49"/>
      <c r="AK1696" s="49"/>
      <c r="AL1696" s="49"/>
      <c r="AM1696" s="49"/>
      <c r="AN1696" s="49"/>
      <c r="AO1696" s="49"/>
      <c r="AP1696" s="49"/>
      <c r="AQ1696" s="49"/>
      <c r="AR1696" s="49"/>
      <c r="AS1696" s="49"/>
      <c r="AT1696" s="49"/>
      <c r="AU1696" s="49"/>
      <c r="AV1696" s="49"/>
      <c r="AW1696" s="49"/>
      <c r="AX1696" s="49"/>
      <c r="AY1696" s="49"/>
      <c r="AZ1696" s="49"/>
      <c r="BA1696" s="49"/>
      <c r="BB1696" s="49"/>
      <c r="BC1696" s="49"/>
      <c r="BD1696" s="49"/>
      <c r="BE1696" s="49"/>
      <c r="BF1696" s="49"/>
      <c r="BG1696" s="49"/>
      <c r="BH1696" s="49"/>
      <c r="BI1696" s="49"/>
      <c r="BJ1696" s="49"/>
      <c r="BK1696" s="49"/>
      <c r="BL1696" s="49"/>
      <c r="BM1696" s="49"/>
      <c r="BN1696" s="49"/>
      <c r="BO1696" s="49"/>
    </row>
    <row r="1697" spans="20:67" x14ac:dyDescent="0.3">
      <c r="T1697" s="49"/>
      <c r="V1697" s="49"/>
      <c r="W1697" s="49"/>
      <c r="X1697" s="49"/>
      <c r="Y1697" s="49"/>
      <c r="AA1697" s="49"/>
      <c r="AB1697" s="49"/>
      <c r="AD1697" s="49"/>
      <c r="AE1697" s="49"/>
      <c r="AF1697" s="49"/>
      <c r="AH1697" s="49"/>
      <c r="AI1697" s="49"/>
      <c r="AK1697" s="49"/>
      <c r="AL1697" s="49"/>
      <c r="AM1697" s="49"/>
      <c r="AN1697" s="49"/>
      <c r="AO1697" s="49"/>
      <c r="AP1697" s="49"/>
      <c r="AQ1697" s="49"/>
      <c r="AR1697" s="49"/>
      <c r="AS1697" s="49"/>
      <c r="AT1697" s="49"/>
      <c r="AU1697" s="49"/>
      <c r="AV1697" s="49"/>
      <c r="AW1697" s="49"/>
      <c r="AX1697" s="49"/>
      <c r="AY1697" s="49"/>
      <c r="AZ1697" s="49"/>
      <c r="BA1697" s="49"/>
      <c r="BB1697" s="49"/>
      <c r="BC1697" s="49"/>
      <c r="BD1697" s="49"/>
      <c r="BE1697" s="49"/>
      <c r="BF1697" s="49"/>
      <c r="BG1697" s="49"/>
      <c r="BH1697" s="49"/>
      <c r="BI1697" s="49"/>
      <c r="BJ1697" s="49"/>
      <c r="BK1697" s="49"/>
      <c r="BL1697" s="49"/>
      <c r="BM1697" s="49"/>
      <c r="BN1697" s="49"/>
      <c r="BO1697" s="49"/>
    </row>
    <row r="1698" spans="20:67" x14ac:dyDescent="0.3">
      <c r="T1698" s="49"/>
      <c r="V1698" s="49"/>
      <c r="W1698" s="49"/>
      <c r="X1698" s="49"/>
      <c r="Y1698" s="49"/>
      <c r="AA1698" s="49"/>
      <c r="AB1698" s="49"/>
      <c r="AD1698" s="49"/>
      <c r="AE1698" s="49"/>
      <c r="AF1698" s="49"/>
      <c r="AH1698" s="49"/>
      <c r="AI1698" s="49"/>
      <c r="AK1698" s="49"/>
      <c r="AL1698" s="49"/>
      <c r="AM1698" s="49"/>
      <c r="AN1698" s="49"/>
      <c r="AO1698" s="49"/>
      <c r="AP1698" s="49"/>
      <c r="AQ1698" s="49"/>
      <c r="AR1698" s="49"/>
      <c r="AS1698" s="49"/>
      <c r="AT1698" s="49"/>
      <c r="AU1698" s="49"/>
      <c r="AV1698" s="49"/>
      <c r="AW1698" s="49"/>
      <c r="AX1698" s="49"/>
      <c r="AY1698" s="49"/>
      <c r="AZ1698" s="49"/>
      <c r="BA1698" s="49"/>
      <c r="BB1698" s="49"/>
      <c r="BC1698" s="49"/>
      <c r="BD1698" s="49"/>
      <c r="BE1698" s="49"/>
      <c r="BF1698" s="49"/>
      <c r="BG1698" s="49"/>
      <c r="BH1698" s="49"/>
      <c r="BI1698" s="49"/>
      <c r="BJ1698" s="49"/>
      <c r="BK1698" s="49"/>
      <c r="BL1698" s="49"/>
      <c r="BM1698" s="49"/>
      <c r="BN1698" s="49"/>
      <c r="BO1698" s="49"/>
    </row>
    <row r="1699" spans="20:67" x14ac:dyDescent="0.3">
      <c r="T1699" s="49"/>
      <c r="V1699" s="49"/>
      <c r="W1699" s="49"/>
      <c r="X1699" s="49"/>
      <c r="Y1699" s="49"/>
      <c r="AA1699" s="49"/>
      <c r="AB1699" s="49"/>
      <c r="AD1699" s="49"/>
      <c r="AE1699" s="49"/>
      <c r="AF1699" s="49"/>
      <c r="AH1699" s="49"/>
      <c r="AI1699" s="49"/>
      <c r="AK1699" s="49"/>
      <c r="AL1699" s="49"/>
      <c r="AM1699" s="49"/>
      <c r="AN1699" s="49"/>
      <c r="AO1699" s="49"/>
      <c r="AP1699" s="49"/>
      <c r="AQ1699" s="49"/>
      <c r="AR1699" s="49"/>
      <c r="AS1699" s="49"/>
      <c r="AT1699" s="49"/>
      <c r="AU1699" s="49"/>
      <c r="AV1699" s="49"/>
      <c r="AW1699" s="49"/>
      <c r="AX1699" s="49"/>
      <c r="AY1699" s="49"/>
      <c r="AZ1699" s="49"/>
      <c r="BA1699" s="49"/>
      <c r="BB1699" s="49"/>
      <c r="BC1699" s="49"/>
      <c r="BD1699" s="49"/>
      <c r="BE1699" s="49"/>
      <c r="BF1699" s="49"/>
      <c r="BG1699" s="49"/>
      <c r="BH1699" s="49"/>
      <c r="BI1699" s="49"/>
      <c r="BJ1699" s="49"/>
      <c r="BK1699" s="49"/>
      <c r="BL1699" s="49"/>
      <c r="BM1699" s="49"/>
      <c r="BN1699" s="49"/>
      <c r="BO1699" s="49"/>
    </row>
    <row r="1700" spans="20:67" x14ac:dyDescent="0.3">
      <c r="T1700" s="49"/>
      <c r="V1700" s="49"/>
      <c r="W1700" s="49"/>
      <c r="X1700" s="49"/>
      <c r="Y1700" s="49"/>
      <c r="AA1700" s="49"/>
      <c r="AB1700" s="49"/>
      <c r="AD1700" s="49"/>
      <c r="AE1700" s="49"/>
      <c r="AF1700" s="49"/>
      <c r="AH1700" s="49"/>
      <c r="AI1700" s="49"/>
      <c r="AK1700" s="49"/>
      <c r="AL1700" s="49"/>
      <c r="AM1700" s="49"/>
      <c r="AN1700" s="49"/>
      <c r="AO1700" s="49"/>
      <c r="AP1700" s="49"/>
      <c r="AQ1700" s="49"/>
      <c r="AR1700" s="49"/>
      <c r="AS1700" s="49"/>
      <c r="AT1700" s="49"/>
      <c r="AU1700" s="49"/>
      <c r="AV1700" s="49"/>
      <c r="AW1700" s="49"/>
      <c r="AX1700" s="49"/>
      <c r="AY1700" s="49"/>
      <c r="AZ1700" s="49"/>
      <c r="BA1700" s="49"/>
      <c r="BB1700" s="49"/>
      <c r="BC1700" s="49"/>
      <c r="BD1700" s="49"/>
      <c r="BE1700" s="49"/>
      <c r="BF1700" s="49"/>
      <c r="BG1700" s="49"/>
      <c r="BH1700" s="49"/>
      <c r="BI1700" s="49"/>
      <c r="BJ1700" s="49"/>
      <c r="BK1700" s="49"/>
      <c r="BL1700" s="49"/>
      <c r="BM1700" s="49"/>
      <c r="BN1700" s="49"/>
      <c r="BO1700" s="49"/>
    </row>
    <row r="1701" spans="20:67" x14ac:dyDescent="0.3">
      <c r="T1701" s="49"/>
      <c r="V1701" s="49"/>
      <c r="W1701" s="49"/>
      <c r="X1701" s="49"/>
      <c r="Y1701" s="49"/>
      <c r="AA1701" s="49"/>
      <c r="AB1701" s="49"/>
      <c r="AD1701" s="49"/>
      <c r="AE1701" s="49"/>
      <c r="AF1701" s="49"/>
      <c r="AH1701" s="49"/>
      <c r="AI1701" s="49"/>
      <c r="AK1701" s="49"/>
      <c r="AL1701" s="49"/>
      <c r="AM1701" s="49"/>
      <c r="AN1701" s="49"/>
      <c r="AO1701" s="49"/>
      <c r="AP1701" s="49"/>
      <c r="AQ1701" s="49"/>
      <c r="AR1701" s="49"/>
      <c r="AS1701" s="49"/>
      <c r="AT1701" s="49"/>
      <c r="AU1701" s="49"/>
      <c r="AV1701" s="49"/>
      <c r="AW1701" s="49"/>
      <c r="AX1701" s="49"/>
      <c r="AY1701" s="49"/>
      <c r="AZ1701" s="49"/>
      <c r="BA1701" s="49"/>
      <c r="BB1701" s="49"/>
      <c r="BC1701" s="49"/>
      <c r="BD1701" s="49"/>
      <c r="BE1701" s="49"/>
      <c r="BF1701" s="49"/>
      <c r="BG1701" s="49"/>
      <c r="BH1701" s="49"/>
      <c r="BI1701" s="49"/>
      <c r="BJ1701" s="49"/>
      <c r="BK1701" s="49"/>
      <c r="BL1701" s="49"/>
      <c r="BM1701" s="49"/>
      <c r="BN1701" s="49"/>
      <c r="BO1701" s="49"/>
    </row>
    <row r="1702" spans="20:67" x14ac:dyDescent="0.3">
      <c r="T1702" s="49"/>
      <c r="V1702" s="49"/>
      <c r="W1702" s="49"/>
      <c r="X1702" s="49"/>
      <c r="Y1702" s="49"/>
      <c r="AA1702" s="49"/>
      <c r="AB1702" s="49"/>
      <c r="AD1702" s="49"/>
      <c r="AE1702" s="49"/>
      <c r="AF1702" s="49"/>
      <c r="AH1702" s="49"/>
      <c r="AI1702" s="49"/>
      <c r="AK1702" s="49"/>
      <c r="AL1702" s="49"/>
      <c r="AM1702" s="49"/>
      <c r="AN1702" s="49"/>
      <c r="AO1702" s="49"/>
      <c r="AP1702" s="49"/>
      <c r="AQ1702" s="49"/>
      <c r="AR1702" s="49"/>
      <c r="AS1702" s="49"/>
      <c r="AT1702" s="49"/>
      <c r="AU1702" s="49"/>
      <c r="AV1702" s="49"/>
      <c r="AW1702" s="49"/>
      <c r="AX1702" s="49"/>
      <c r="AY1702" s="49"/>
      <c r="AZ1702" s="49"/>
      <c r="BA1702" s="49"/>
      <c r="BB1702" s="49"/>
      <c r="BC1702" s="49"/>
      <c r="BD1702" s="49"/>
      <c r="BE1702" s="49"/>
      <c r="BF1702" s="49"/>
      <c r="BG1702" s="49"/>
      <c r="BH1702" s="49"/>
      <c r="BI1702" s="49"/>
      <c r="BJ1702" s="49"/>
      <c r="BK1702" s="49"/>
      <c r="BL1702" s="49"/>
      <c r="BM1702" s="49"/>
      <c r="BN1702" s="49"/>
      <c r="BO1702" s="49"/>
    </row>
    <row r="1703" spans="20:67" x14ac:dyDescent="0.3">
      <c r="T1703" s="49"/>
      <c r="V1703" s="49"/>
      <c r="W1703" s="49"/>
      <c r="X1703" s="49"/>
      <c r="Y1703" s="49"/>
      <c r="AA1703" s="49"/>
      <c r="AB1703" s="49"/>
      <c r="AD1703" s="49"/>
      <c r="AE1703" s="49"/>
      <c r="AF1703" s="49"/>
      <c r="AH1703" s="49"/>
      <c r="AI1703" s="49"/>
      <c r="AK1703" s="49"/>
      <c r="AL1703" s="49"/>
      <c r="AM1703" s="49"/>
      <c r="AN1703" s="49"/>
      <c r="AO1703" s="49"/>
      <c r="AP1703" s="49"/>
      <c r="AQ1703" s="49"/>
      <c r="AR1703" s="49"/>
      <c r="AS1703" s="49"/>
      <c r="AT1703" s="49"/>
      <c r="AU1703" s="49"/>
      <c r="AV1703" s="49"/>
      <c r="AW1703" s="49"/>
      <c r="AX1703" s="49"/>
      <c r="AY1703" s="49"/>
      <c r="AZ1703" s="49"/>
      <c r="BA1703" s="49"/>
      <c r="BB1703" s="49"/>
      <c r="BC1703" s="49"/>
      <c r="BD1703" s="49"/>
      <c r="BE1703" s="49"/>
      <c r="BF1703" s="49"/>
      <c r="BG1703" s="49"/>
      <c r="BH1703" s="49"/>
      <c r="BI1703" s="49"/>
      <c r="BJ1703" s="49"/>
      <c r="BK1703" s="49"/>
      <c r="BL1703" s="49"/>
      <c r="BM1703" s="49"/>
      <c r="BN1703" s="49"/>
      <c r="BO1703" s="49"/>
    </row>
    <row r="1704" spans="20:67" x14ac:dyDescent="0.3">
      <c r="T1704" s="49"/>
      <c r="V1704" s="49"/>
      <c r="W1704" s="49"/>
      <c r="X1704" s="49"/>
      <c r="Y1704" s="49"/>
      <c r="AA1704" s="49"/>
      <c r="AB1704" s="49"/>
      <c r="AD1704" s="49"/>
      <c r="AE1704" s="49"/>
      <c r="AF1704" s="49"/>
      <c r="AH1704" s="49"/>
      <c r="AI1704" s="49"/>
      <c r="AK1704" s="49"/>
      <c r="AL1704" s="49"/>
      <c r="AM1704" s="49"/>
      <c r="AN1704" s="49"/>
      <c r="AO1704" s="49"/>
      <c r="AP1704" s="49"/>
      <c r="AQ1704" s="49"/>
      <c r="AR1704" s="49"/>
      <c r="AS1704" s="49"/>
      <c r="AT1704" s="49"/>
      <c r="AU1704" s="49"/>
      <c r="AV1704" s="49"/>
      <c r="AW1704" s="49"/>
      <c r="AX1704" s="49"/>
      <c r="AY1704" s="49"/>
      <c r="AZ1704" s="49"/>
      <c r="BA1704" s="49"/>
      <c r="BB1704" s="49"/>
      <c r="BC1704" s="49"/>
      <c r="BD1704" s="49"/>
      <c r="BE1704" s="49"/>
      <c r="BF1704" s="49"/>
      <c r="BG1704" s="49"/>
      <c r="BH1704" s="49"/>
      <c r="BI1704" s="49"/>
      <c r="BJ1704" s="49"/>
      <c r="BK1704" s="49"/>
      <c r="BL1704" s="49"/>
      <c r="BM1704" s="49"/>
      <c r="BN1704" s="49"/>
      <c r="BO1704" s="49"/>
    </row>
    <row r="1705" spans="20:67" x14ac:dyDescent="0.3">
      <c r="T1705" s="49"/>
      <c r="V1705" s="49"/>
      <c r="W1705" s="49"/>
      <c r="X1705" s="49"/>
      <c r="Y1705" s="49"/>
      <c r="AA1705" s="49"/>
      <c r="AB1705" s="49"/>
      <c r="AD1705" s="49"/>
      <c r="AE1705" s="49"/>
      <c r="AF1705" s="49"/>
      <c r="AH1705" s="49"/>
      <c r="AI1705" s="49"/>
      <c r="AK1705" s="49"/>
      <c r="AL1705" s="49"/>
      <c r="AM1705" s="49"/>
      <c r="AN1705" s="49"/>
      <c r="AO1705" s="49"/>
      <c r="AP1705" s="49"/>
      <c r="AQ1705" s="49"/>
      <c r="AR1705" s="49"/>
      <c r="AS1705" s="49"/>
      <c r="AT1705" s="49"/>
      <c r="AU1705" s="49"/>
      <c r="AV1705" s="49"/>
      <c r="AW1705" s="49"/>
      <c r="AX1705" s="49"/>
      <c r="AY1705" s="49"/>
      <c r="AZ1705" s="49"/>
      <c r="BA1705" s="49"/>
      <c r="BB1705" s="49"/>
      <c r="BC1705" s="49"/>
      <c r="BD1705" s="49"/>
      <c r="BE1705" s="49"/>
      <c r="BF1705" s="49"/>
      <c r="BG1705" s="49"/>
      <c r="BH1705" s="49"/>
      <c r="BI1705" s="49"/>
      <c r="BJ1705" s="49"/>
      <c r="BK1705" s="49"/>
      <c r="BL1705" s="49"/>
      <c r="BM1705" s="49"/>
      <c r="BN1705" s="49"/>
      <c r="BO1705" s="49"/>
    </row>
    <row r="1706" spans="20:67" x14ac:dyDescent="0.3">
      <c r="T1706" s="49"/>
      <c r="V1706" s="49"/>
      <c r="W1706" s="49"/>
      <c r="X1706" s="49"/>
      <c r="Y1706" s="49"/>
      <c r="AA1706" s="49"/>
      <c r="AB1706" s="49"/>
      <c r="AD1706" s="49"/>
      <c r="AE1706" s="49"/>
      <c r="AF1706" s="49"/>
      <c r="AH1706" s="49"/>
      <c r="AI1706" s="49"/>
      <c r="AK1706" s="49"/>
      <c r="AL1706" s="49"/>
      <c r="AM1706" s="49"/>
      <c r="AN1706" s="49"/>
      <c r="AO1706" s="49"/>
      <c r="AP1706" s="49"/>
      <c r="AQ1706" s="49"/>
      <c r="AR1706" s="49"/>
      <c r="AS1706" s="49"/>
      <c r="AT1706" s="49"/>
      <c r="AU1706" s="49"/>
      <c r="AV1706" s="49"/>
      <c r="AW1706" s="49"/>
      <c r="AX1706" s="49"/>
      <c r="AY1706" s="49"/>
      <c r="AZ1706" s="49"/>
      <c r="BA1706" s="49"/>
      <c r="BB1706" s="49"/>
      <c r="BC1706" s="49"/>
      <c r="BD1706" s="49"/>
      <c r="BE1706" s="49"/>
      <c r="BF1706" s="49"/>
      <c r="BG1706" s="49"/>
      <c r="BH1706" s="49"/>
      <c r="BI1706" s="49"/>
      <c r="BJ1706" s="49"/>
      <c r="BK1706" s="49"/>
      <c r="BL1706" s="49"/>
      <c r="BM1706" s="49"/>
      <c r="BN1706" s="49"/>
      <c r="BO1706" s="49"/>
    </row>
    <row r="1707" spans="20:67" x14ac:dyDescent="0.3">
      <c r="T1707" s="49"/>
      <c r="V1707" s="49"/>
      <c r="W1707" s="49"/>
      <c r="X1707" s="49"/>
      <c r="Y1707" s="49"/>
      <c r="AA1707" s="49"/>
      <c r="AB1707" s="49"/>
      <c r="AD1707" s="49"/>
      <c r="AE1707" s="49"/>
      <c r="AF1707" s="49"/>
      <c r="AH1707" s="49"/>
      <c r="AI1707" s="49"/>
      <c r="AK1707" s="49"/>
      <c r="AL1707" s="49"/>
      <c r="AM1707" s="49"/>
      <c r="AN1707" s="49"/>
      <c r="AO1707" s="49"/>
      <c r="AP1707" s="49"/>
      <c r="AQ1707" s="49"/>
      <c r="AR1707" s="49"/>
      <c r="AS1707" s="49"/>
      <c r="AT1707" s="49"/>
      <c r="AU1707" s="49"/>
      <c r="AV1707" s="49"/>
      <c r="AW1707" s="49"/>
      <c r="AX1707" s="49"/>
      <c r="AY1707" s="49"/>
      <c r="AZ1707" s="49"/>
      <c r="BA1707" s="49"/>
      <c r="BB1707" s="49"/>
      <c r="BC1707" s="49"/>
      <c r="BD1707" s="49"/>
      <c r="BE1707" s="49"/>
      <c r="BF1707" s="49"/>
      <c r="BG1707" s="49"/>
      <c r="BH1707" s="49"/>
      <c r="BI1707" s="49"/>
      <c r="BJ1707" s="49"/>
      <c r="BK1707" s="49"/>
      <c r="BL1707" s="49"/>
      <c r="BM1707" s="49"/>
      <c r="BN1707" s="49"/>
      <c r="BO1707" s="49"/>
    </row>
    <row r="1708" spans="20:67" x14ac:dyDescent="0.3">
      <c r="T1708" s="49"/>
      <c r="V1708" s="49"/>
      <c r="W1708" s="49"/>
      <c r="X1708" s="49"/>
      <c r="Y1708" s="49"/>
      <c r="AA1708" s="49"/>
      <c r="AB1708" s="49"/>
      <c r="AD1708" s="49"/>
      <c r="AE1708" s="49"/>
      <c r="AF1708" s="49"/>
      <c r="AH1708" s="49"/>
      <c r="AI1708" s="49"/>
      <c r="AK1708" s="49"/>
      <c r="AL1708" s="49"/>
      <c r="AM1708" s="49"/>
      <c r="AN1708" s="49"/>
      <c r="AO1708" s="49"/>
      <c r="AP1708" s="49"/>
      <c r="AQ1708" s="49"/>
      <c r="AR1708" s="49"/>
      <c r="AS1708" s="49"/>
      <c r="AT1708" s="49"/>
      <c r="AU1708" s="49"/>
      <c r="AV1708" s="49"/>
      <c r="AW1708" s="49"/>
      <c r="AX1708" s="49"/>
      <c r="AY1708" s="49"/>
      <c r="AZ1708" s="49"/>
      <c r="BA1708" s="49"/>
      <c r="BB1708" s="49"/>
      <c r="BC1708" s="49"/>
      <c r="BD1708" s="49"/>
      <c r="BE1708" s="49"/>
      <c r="BF1708" s="49"/>
      <c r="BG1708" s="49"/>
      <c r="BH1708" s="49"/>
      <c r="BI1708" s="49"/>
      <c r="BJ1708" s="49"/>
      <c r="BK1708" s="49"/>
      <c r="BL1708" s="49"/>
      <c r="BM1708" s="49"/>
      <c r="BN1708" s="49"/>
      <c r="BO1708" s="49"/>
    </row>
    <row r="1709" spans="20:67" x14ac:dyDescent="0.3">
      <c r="T1709" s="49"/>
      <c r="V1709" s="49"/>
      <c r="W1709" s="49"/>
      <c r="X1709" s="49"/>
      <c r="Y1709" s="49"/>
      <c r="AA1709" s="49"/>
      <c r="AB1709" s="49"/>
      <c r="AD1709" s="49"/>
      <c r="AE1709" s="49"/>
      <c r="AF1709" s="49"/>
      <c r="AH1709" s="49"/>
      <c r="AI1709" s="49"/>
      <c r="AK1709" s="49"/>
      <c r="AL1709" s="49"/>
      <c r="AM1709" s="49"/>
      <c r="AN1709" s="49"/>
      <c r="AO1709" s="49"/>
      <c r="AP1709" s="49"/>
      <c r="AQ1709" s="49"/>
      <c r="AR1709" s="49"/>
      <c r="AS1709" s="49"/>
      <c r="AT1709" s="49"/>
      <c r="AU1709" s="49"/>
      <c r="AV1709" s="49"/>
      <c r="AW1709" s="49"/>
      <c r="AX1709" s="49"/>
      <c r="AY1709" s="49"/>
      <c r="AZ1709" s="49"/>
      <c r="BA1709" s="49"/>
      <c r="BB1709" s="49"/>
      <c r="BC1709" s="49"/>
      <c r="BD1709" s="49"/>
      <c r="BE1709" s="49"/>
      <c r="BF1709" s="49"/>
      <c r="BG1709" s="49"/>
      <c r="BH1709" s="49"/>
      <c r="BI1709" s="49"/>
      <c r="BJ1709" s="49"/>
      <c r="BK1709" s="49"/>
      <c r="BL1709" s="49"/>
      <c r="BM1709" s="49"/>
      <c r="BN1709" s="49"/>
      <c r="BO1709" s="49"/>
    </row>
    <row r="1710" spans="20:67" x14ac:dyDescent="0.3">
      <c r="T1710" s="49"/>
      <c r="V1710" s="49"/>
      <c r="W1710" s="49"/>
      <c r="X1710" s="49"/>
      <c r="Y1710" s="49"/>
      <c r="AA1710" s="49"/>
      <c r="AB1710" s="49"/>
      <c r="AD1710" s="49"/>
      <c r="AE1710" s="49"/>
      <c r="AF1710" s="49"/>
      <c r="AH1710" s="49"/>
      <c r="AI1710" s="49"/>
      <c r="AK1710" s="49"/>
      <c r="AL1710" s="49"/>
      <c r="AM1710" s="49"/>
      <c r="AN1710" s="49"/>
      <c r="AO1710" s="49"/>
      <c r="AP1710" s="49"/>
      <c r="AQ1710" s="49"/>
      <c r="AR1710" s="49"/>
      <c r="AS1710" s="49"/>
      <c r="AT1710" s="49"/>
      <c r="AU1710" s="49"/>
      <c r="AV1710" s="49"/>
      <c r="AW1710" s="49"/>
      <c r="AX1710" s="49"/>
      <c r="AY1710" s="49"/>
      <c r="AZ1710" s="49"/>
      <c r="BA1710" s="49"/>
      <c r="BB1710" s="49"/>
      <c r="BC1710" s="49"/>
      <c r="BD1710" s="49"/>
      <c r="BE1710" s="49"/>
      <c r="BF1710" s="49"/>
      <c r="BG1710" s="49"/>
      <c r="BH1710" s="49"/>
      <c r="BI1710" s="49"/>
      <c r="BJ1710" s="49"/>
      <c r="BK1710" s="49"/>
      <c r="BL1710" s="49"/>
      <c r="BM1710" s="49"/>
      <c r="BN1710" s="49"/>
      <c r="BO1710" s="49"/>
    </row>
    <row r="1711" spans="20:67" x14ac:dyDescent="0.3">
      <c r="T1711" s="49"/>
      <c r="V1711" s="49"/>
      <c r="W1711" s="49"/>
      <c r="X1711" s="49"/>
      <c r="Y1711" s="49"/>
      <c r="AA1711" s="49"/>
      <c r="AB1711" s="49"/>
      <c r="AD1711" s="49"/>
      <c r="AE1711" s="49"/>
      <c r="AF1711" s="49"/>
      <c r="AH1711" s="49"/>
      <c r="AI1711" s="49"/>
      <c r="AK1711" s="49"/>
      <c r="AL1711" s="49"/>
      <c r="AM1711" s="49"/>
      <c r="AN1711" s="49"/>
      <c r="AO1711" s="49"/>
      <c r="AP1711" s="49"/>
      <c r="AQ1711" s="49"/>
      <c r="AR1711" s="49"/>
      <c r="AS1711" s="49"/>
      <c r="AT1711" s="49"/>
      <c r="AU1711" s="49"/>
      <c r="AV1711" s="49"/>
      <c r="AW1711" s="49"/>
      <c r="AX1711" s="49"/>
      <c r="AY1711" s="49"/>
      <c r="AZ1711" s="49"/>
      <c r="BA1711" s="49"/>
      <c r="BB1711" s="49"/>
      <c r="BC1711" s="49"/>
      <c r="BD1711" s="49"/>
      <c r="BE1711" s="49"/>
      <c r="BF1711" s="49"/>
      <c r="BG1711" s="49"/>
      <c r="BH1711" s="49"/>
      <c r="BI1711" s="49"/>
      <c r="BJ1711" s="49"/>
      <c r="BK1711" s="49"/>
      <c r="BL1711" s="49"/>
      <c r="BM1711" s="49"/>
      <c r="BN1711" s="49"/>
      <c r="BO1711" s="49"/>
    </row>
    <row r="1712" spans="20:67" x14ac:dyDescent="0.3">
      <c r="T1712" s="49"/>
      <c r="V1712" s="49"/>
      <c r="W1712" s="49"/>
      <c r="X1712" s="49"/>
      <c r="Y1712" s="49"/>
      <c r="AA1712" s="49"/>
      <c r="AB1712" s="49"/>
      <c r="AD1712" s="49"/>
      <c r="AE1712" s="49"/>
      <c r="AF1712" s="49"/>
      <c r="AH1712" s="49"/>
      <c r="AI1712" s="49"/>
      <c r="AK1712" s="49"/>
      <c r="AL1712" s="49"/>
      <c r="AM1712" s="49"/>
      <c r="AN1712" s="49"/>
      <c r="AO1712" s="49"/>
      <c r="AP1712" s="49"/>
      <c r="AQ1712" s="49"/>
      <c r="AR1712" s="49"/>
      <c r="AS1712" s="49"/>
      <c r="AT1712" s="49"/>
      <c r="AU1712" s="49"/>
      <c r="AV1712" s="49"/>
      <c r="AW1712" s="49"/>
      <c r="AX1712" s="49"/>
      <c r="AY1712" s="49"/>
      <c r="AZ1712" s="49"/>
      <c r="BA1712" s="49"/>
      <c r="BB1712" s="49"/>
      <c r="BC1712" s="49"/>
      <c r="BD1712" s="49"/>
      <c r="BE1712" s="49"/>
      <c r="BF1712" s="49"/>
      <c r="BG1712" s="49"/>
      <c r="BH1712" s="49"/>
      <c r="BI1712" s="49"/>
      <c r="BJ1712" s="49"/>
      <c r="BK1712" s="49"/>
      <c r="BL1712" s="49"/>
      <c r="BM1712" s="49"/>
      <c r="BN1712" s="49"/>
      <c r="BO1712" s="49"/>
    </row>
    <row r="1713" spans="20:67" x14ac:dyDescent="0.3">
      <c r="T1713" s="49"/>
      <c r="V1713" s="49"/>
      <c r="W1713" s="49"/>
      <c r="X1713" s="49"/>
      <c r="Y1713" s="49"/>
      <c r="AA1713" s="49"/>
      <c r="AB1713" s="49"/>
      <c r="AD1713" s="49"/>
      <c r="AE1713" s="49"/>
      <c r="AF1713" s="49"/>
      <c r="AH1713" s="49"/>
      <c r="AI1713" s="49"/>
      <c r="AK1713" s="49"/>
      <c r="AL1713" s="49"/>
      <c r="AM1713" s="49"/>
      <c r="AN1713" s="49"/>
      <c r="AO1713" s="49"/>
      <c r="AP1713" s="49"/>
      <c r="AQ1713" s="49"/>
      <c r="AR1713" s="49"/>
      <c r="AS1713" s="49"/>
      <c r="AT1713" s="49"/>
      <c r="AU1713" s="49"/>
      <c r="AV1713" s="49"/>
      <c r="AW1713" s="49"/>
      <c r="AX1713" s="49"/>
      <c r="AY1713" s="49"/>
      <c r="AZ1713" s="49"/>
      <c r="BA1713" s="49"/>
      <c r="BB1713" s="49"/>
      <c r="BC1713" s="49"/>
      <c r="BD1713" s="49"/>
      <c r="BE1713" s="49"/>
      <c r="BF1713" s="49"/>
      <c r="BG1713" s="49"/>
      <c r="BH1713" s="49"/>
      <c r="BI1713" s="49"/>
      <c r="BJ1713" s="49"/>
      <c r="BK1713" s="49"/>
      <c r="BL1713" s="49"/>
      <c r="BM1713" s="49"/>
      <c r="BN1713" s="49"/>
      <c r="BO1713" s="49"/>
    </row>
    <row r="1714" spans="20:67" x14ac:dyDescent="0.3">
      <c r="T1714" s="49"/>
      <c r="V1714" s="49"/>
      <c r="W1714" s="49"/>
      <c r="X1714" s="49"/>
      <c r="Y1714" s="49"/>
      <c r="AA1714" s="49"/>
      <c r="AB1714" s="49"/>
      <c r="AD1714" s="49"/>
      <c r="AE1714" s="49"/>
      <c r="AF1714" s="49"/>
      <c r="AH1714" s="49"/>
      <c r="AI1714" s="49"/>
      <c r="AK1714" s="49"/>
      <c r="AL1714" s="49"/>
      <c r="AM1714" s="49"/>
      <c r="AN1714" s="49"/>
      <c r="AO1714" s="49"/>
      <c r="AP1714" s="49"/>
      <c r="AQ1714" s="49"/>
      <c r="AR1714" s="49"/>
      <c r="AS1714" s="49"/>
      <c r="AT1714" s="49"/>
      <c r="AU1714" s="49"/>
      <c r="AV1714" s="49"/>
      <c r="AW1714" s="49"/>
      <c r="AX1714" s="49"/>
      <c r="AY1714" s="49"/>
      <c r="AZ1714" s="49"/>
      <c r="BA1714" s="49"/>
      <c r="BB1714" s="49"/>
      <c r="BC1714" s="49"/>
      <c r="BD1714" s="49"/>
      <c r="BE1714" s="49"/>
      <c r="BF1714" s="49"/>
      <c r="BG1714" s="49"/>
      <c r="BH1714" s="49"/>
      <c r="BI1714" s="49"/>
      <c r="BJ1714" s="49"/>
      <c r="BK1714" s="49"/>
      <c r="BL1714" s="49"/>
      <c r="BM1714" s="49"/>
      <c r="BN1714" s="49"/>
      <c r="BO1714" s="49"/>
    </row>
    <row r="1715" spans="20:67" x14ac:dyDescent="0.3">
      <c r="T1715" s="49"/>
      <c r="V1715" s="49"/>
      <c r="W1715" s="49"/>
      <c r="X1715" s="49"/>
      <c r="Y1715" s="49"/>
      <c r="AA1715" s="49"/>
      <c r="AB1715" s="49"/>
      <c r="AD1715" s="49"/>
      <c r="AE1715" s="49"/>
      <c r="AF1715" s="49"/>
      <c r="AH1715" s="49"/>
      <c r="AI1715" s="49"/>
      <c r="AK1715" s="49"/>
      <c r="AL1715" s="49"/>
      <c r="AM1715" s="49"/>
      <c r="AN1715" s="49"/>
      <c r="AO1715" s="49"/>
      <c r="AP1715" s="49"/>
      <c r="AQ1715" s="49"/>
      <c r="AR1715" s="49"/>
      <c r="AS1715" s="49"/>
      <c r="AT1715" s="49"/>
      <c r="AU1715" s="49"/>
      <c r="AV1715" s="49"/>
      <c r="AW1715" s="49"/>
      <c r="AX1715" s="49"/>
      <c r="AY1715" s="49"/>
      <c r="AZ1715" s="49"/>
      <c r="BA1715" s="49"/>
      <c r="BB1715" s="49"/>
      <c r="BC1715" s="49"/>
      <c r="BD1715" s="49"/>
      <c r="BE1715" s="49"/>
      <c r="BF1715" s="49"/>
      <c r="BG1715" s="49"/>
      <c r="BH1715" s="49"/>
      <c r="BI1715" s="49"/>
      <c r="BJ1715" s="49"/>
      <c r="BK1715" s="49"/>
      <c r="BL1715" s="49"/>
      <c r="BM1715" s="49"/>
      <c r="BN1715" s="49"/>
      <c r="BO1715" s="49"/>
    </row>
    <row r="1716" spans="20:67" x14ac:dyDescent="0.3">
      <c r="T1716" s="49"/>
      <c r="V1716" s="49"/>
      <c r="W1716" s="49"/>
      <c r="X1716" s="49"/>
      <c r="Y1716" s="49"/>
      <c r="AA1716" s="49"/>
      <c r="AB1716" s="49"/>
      <c r="AD1716" s="49"/>
      <c r="AE1716" s="49"/>
      <c r="AF1716" s="49"/>
      <c r="AH1716" s="49"/>
      <c r="AI1716" s="49"/>
      <c r="AK1716" s="49"/>
      <c r="AL1716" s="49"/>
      <c r="AM1716" s="49"/>
      <c r="AN1716" s="49"/>
      <c r="AO1716" s="49"/>
      <c r="AP1716" s="49"/>
      <c r="AQ1716" s="49"/>
      <c r="AR1716" s="49"/>
      <c r="AS1716" s="49"/>
      <c r="AT1716" s="49"/>
      <c r="AU1716" s="49"/>
      <c r="AV1716" s="49"/>
      <c r="AW1716" s="49"/>
      <c r="AX1716" s="49"/>
      <c r="AY1716" s="49"/>
      <c r="AZ1716" s="49"/>
      <c r="BA1716" s="49"/>
      <c r="BB1716" s="49"/>
      <c r="BC1716" s="49"/>
      <c r="BD1716" s="49"/>
      <c r="BE1716" s="49"/>
      <c r="BF1716" s="49"/>
      <c r="BG1716" s="49"/>
      <c r="BH1716" s="49"/>
      <c r="BI1716" s="49"/>
      <c r="BJ1716" s="49"/>
      <c r="BK1716" s="49"/>
      <c r="BL1716" s="49"/>
      <c r="BM1716" s="49"/>
      <c r="BN1716" s="49"/>
      <c r="BO1716" s="49"/>
    </row>
    <row r="1717" spans="20:67" x14ac:dyDescent="0.3">
      <c r="T1717" s="49"/>
      <c r="V1717" s="49"/>
      <c r="W1717" s="49"/>
      <c r="X1717" s="49"/>
      <c r="Y1717" s="49"/>
      <c r="AA1717" s="49"/>
      <c r="AB1717" s="49"/>
      <c r="AD1717" s="49"/>
      <c r="AE1717" s="49"/>
      <c r="AF1717" s="49"/>
      <c r="AH1717" s="49"/>
      <c r="AI1717" s="49"/>
      <c r="AK1717" s="49"/>
      <c r="AL1717" s="49"/>
      <c r="AM1717" s="49"/>
      <c r="AN1717" s="49"/>
      <c r="AO1717" s="49"/>
      <c r="AP1717" s="49"/>
      <c r="AQ1717" s="49"/>
      <c r="AR1717" s="49"/>
      <c r="AS1717" s="49"/>
      <c r="AT1717" s="49"/>
      <c r="AU1717" s="49"/>
      <c r="AV1717" s="49"/>
      <c r="AW1717" s="49"/>
      <c r="AX1717" s="49"/>
      <c r="AY1717" s="49"/>
      <c r="AZ1717" s="49"/>
      <c r="BA1717" s="49"/>
      <c r="BB1717" s="49"/>
      <c r="BC1717" s="49"/>
      <c r="BD1717" s="49"/>
      <c r="BE1717" s="49"/>
      <c r="BF1717" s="49"/>
      <c r="BG1717" s="49"/>
      <c r="BH1717" s="49"/>
      <c r="BI1717" s="49"/>
      <c r="BJ1717" s="49"/>
      <c r="BK1717" s="49"/>
      <c r="BL1717" s="49"/>
      <c r="BM1717" s="49"/>
      <c r="BN1717" s="49"/>
      <c r="BO1717" s="49"/>
    </row>
    <row r="1718" spans="20:67" x14ac:dyDescent="0.3">
      <c r="T1718" s="49"/>
      <c r="V1718" s="49"/>
      <c r="W1718" s="49"/>
      <c r="X1718" s="49"/>
      <c r="Y1718" s="49"/>
      <c r="AA1718" s="49"/>
      <c r="AB1718" s="49"/>
      <c r="AD1718" s="49"/>
      <c r="AE1718" s="49"/>
      <c r="AF1718" s="49"/>
      <c r="AH1718" s="49"/>
      <c r="AI1718" s="49"/>
      <c r="AK1718" s="49"/>
      <c r="AL1718" s="49"/>
      <c r="AM1718" s="49"/>
      <c r="AN1718" s="49"/>
      <c r="AO1718" s="49"/>
      <c r="AP1718" s="49"/>
      <c r="AQ1718" s="49"/>
      <c r="AR1718" s="49"/>
      <c r="AS1718" s="49"/>
      <c r="AT1718" s="49"/>
      <c r="AU1718" s="49"/>
      <c r="AV1718" s="49"/>
      <c r="AW1718" s="49"/>
      <c r="AX1718" s="49"/>
      <c r="AY1718" s="49"/>
      <c r="AZ1718" s="49"/>
      <c r="BA1718" s="49"/>
      <c r="BB1718" s="49"/>
      <c r="BC1718" s="49"/>
      <c r="BD1718" s="49"/>
      <c r="BE1718" s="49"/>
      <c r="BF1718" s="49"/>
      <c r="BG1718" s="49"/>
      <c r="BH1718" s="49"/>
      <c r="BI1718" s="49"/>
      <c r="BJ1718" s="49"/>
      <c r="BK1718" s="49"/>
      <c r="BL1718" s="49"/>
      <c r="BM1718" s="49"/>
      <c r="BN1718" s="49"/>
      <c r="BO1718" s="49"/>
    </row>
    <row r="1719" spans="20:67" x14ac:dyDescent="0.3">
      <c r="T1719" s="49"/>
      <c r="V1719" s="49"/>
      <c r="W1719" s="49"/>
      <c r="X1719" s="49"/>
      <c r="Y1719" s="49"/>
      <c r="AA1719" s="49"/>
      <c r="AB1719" s="49"/>
      <c r="AD1719" s="49"/>
      <c r="AE1719" s="49"/>
      <c r="AF1719" s="49"/>
      <c r="AH1719" s="49"/>
      <c r="AI1719" s="49"/>
      <c r="AK1719" s="49"/>
      <c r="AL1719" s="49"/>
      <c r="AM1719" s="49"/>
      <c r="AN1719" s="49"/>
      <c r="AO1719" s="49"/>
      <c r="AP1719" s="49"/>
      <c r="AQ1719" s="49"/>
      <c r="AR1719" s="49"/>
      <c r="AS1719" s="49"/>
      <c r="AT1719" s="49"/>
      <c r="AU1719" s="49"/>
      <c r="AV1719" s="49"/>
      <c r="AW1719" s="49"/>
      <c r="AX1719" s="49"/>
      <c r="AY1719" s="49"/>
      <c r="AZ1719" s="49"/>
      <c r="BA1719" s="49"/>
      <c r="BB1719" s="49"/>
      <c r="BC1719" s="49"/>
      <c r="BD1719" s="49"/>
      <c r="BE1719" s="49"/>
      <c r="BF1719" s="49"/>
      <c r="BG1719" s="49"/>
      <c r="BH1719" s="49"/>
      <c r="BI1719" s="49"/>
      <c r="BJ1719" s="49"/>
      <c r="BK1719" s="49"/>
      <c r="BL1719" s="49"/>
      <c r="BM1719" s="49"/>
      <c r="BN1719" s="49"/>
      <c r="BO1719" s="49"/>
    </row>
    <row r="1720" spans="20:67" x14ac:dyDescent="0.3">
      <c r="T1720" s="49"/>
      <c r="V1720" s="49"/>
      <c r="W1720" s="49"/>
      <c r="X1720" s="49"/>
      <c r="Y1720" s="49"/>
      <c r="AA1720" s="49"/>
      <c r="AB1720" s="49"/>
      <c r="AD1720" s="49"/>
      <c r="AE1720" s="49"/>
      <c r="AF1720" s="49"/>
      <c r="AH1720" s="49"/>
      <c r="AI1720" s="49"/>
      <c r="AK1720" s="49"/>
      <c r="AL1720" s="49"/>
      <c r="AM1720" s="49"/>
      <c r="AN1720" s="49"/>
      <c r="AO1720" s="49"/>
      <c r="AP1720" s="49"/>
      <c r="AQ1720" s="49"/>
      <c r="AR1720" s="49"/>
      <c r="AS1720" s="49"/>
      <c r="AT1720" s="49"/>
      <c r="AU1720" s="49"/>
      <c r="AV1720" s="49"/>
      <c r="AW1720" s="49"/>
      <c r="AX1720" s="49"/>
      <c r="AY1720" s="49"/>
      <c r="AZ1720" s="49"/>
      <c r="BA1720" s="49"/>
      <c r="BB1720" s="49"/>
      <c r="BC1720" s="49"/>
      <c r="BD1720" s="49"/>
      <c r="BE1720" s="49"/>
      <c r="BF1720" s="49"/>
      <c r="BG1720" s="49"/>
      <c r="BH1720" s="49"/>
      <c r="BI1720" s="49"/>
      <c r="BJ1720" s="49"/>
      <c r="BK1720" s="49"/>
      <c r="BL1720" s="49"/>
      <c r="BM1720" s="49"/>
      <c r="BN1720" s="49"/>
      <c r="BO1720" s="49"/>
    </row>
    <row r="1721" spans="20:67" x14ac:dyDescent="0.3">
      <c r="T1721" s="49"/>
      <c r="V1721" s="49"/>
      <c r="W1721" s="49"/>
      <c r="X1721" s="49"/>
      <c r="Y1721" s="49"/>
      <c r="AA1721" s="49"/>
      <c r="AB1721" s="49"/>
      <c r="AD1721" s="49"/>
      <c r="AE1721" s="49"/>
      <c r="AF1721" s="49"/>
      <c r="AH1721" s="49"/>
      <c r="AI1721" s="49"/>
      <c r="AK1721" s="49"/>
      <c r="AL1721" s="49"/>
      <c r="AM1721" s="49"/>
      <c r="AN1721" s="49"/>
      <c r="AO1721" s="49"/>
      <c r="AP1721" s="49"/>
      <c r="AQ1721" s="49"/>
      <c r="AR1721" s="49"/>
      <c r="AS1721" s="49"/>
      <c r="AT1721" s="49"/>
      <c r="AU1721" s="49"/>
      <c r="AV1721" s="49"/>
      <c r="AW1721" s="49"/>
      <c r="AX1721" s="49"/>
      <c r="AY1721" s="49"/>
      <c r="AZ1721" s="49"/>
      <c r="BA1721" s="49"/>
      <c r="BB1721" s="49"/>
      <c r="BC1721" s="49"/>
      <c r="BD1721" s="49"/>
      <c r="BE1721" s="49"/>
      <c r="BF1721" s="49"/>
      <c r="BG1721" s="49"/>
      <c r="BH1721" s="49"/>
      <c r="BI1721" s="49"/>
      <c r="BJ1721" s="49"/>
      <c r="BK1721" s="49"/>
      <c r="BL1721" s="49"/>
      <c r="BM1721" s="49"/>
      <c r="BN1721" s="49"/>
      <c r="BO1721" s="49"/>
    </row>
    <row r="1722" spans="20:67" x14ac:dyDescent="0.3">
      <c r="T1722" s="49"/>
      <c r="V1722" s="49"/>
      <c r="W1722" s="49"/>
      <c r="X1722" s="49"/>
      <c r="Y1722" s="49"/>
      <c r="AA1722" s="49"/>
      <c r="AB1722" s="49"/>
      <c r="AD1722" s="49"/>
      <c r="AE1722" s="49"/>
      <c r="AF1722" s="49"/>
      <c r="AH1722" s="49"/>
      <c r="AI1722" s="49"/>
      <c r="AK1722" s="49"/>
      <c r="AL1722" s="49"/>
      <c r="AM1722" s="49"/>
      <c r="AN1722" s="49"/>
      <c r="AO1722" s="49"/>
      <c r="AP1722" s="49"/>
      <c r="AQ1722" s="49"/>
      <c r="AR1722" s="49"/>
      <c r="AS1722" s="49"/>
      <c r="AT1722" s="49"/>
      <c r="AU1722" s="49"/>
      <c r="AV1722" s="49"/>
      <c r="AW1722" s="49"/>
      <c r="AX1722" s="49"/>
      <c r="AY1722" s="49"/>
      <c r="AZ1722" s="49"/>
      <c r="BA1722" s="49"/>
      <c r="BB1722" s="49"/>
      <c r="BC1722" s="49"/>
      <c r="BD1722" s="49"/>
      <c r="BE1722" s="49"/>
      <c r="BF1722" s="49"/>
      <c r="BG1722" s="49"/>
      <c r="BH1722" s="49"/>
      <c r="BI1722" s="49"/>
      <c r="BJ1722" s="49"/>
      <c r="BK1722" s="49"/>
      <c r="BL1722" s="49"/>
      <c r="BM1722" s="49"/>
      <c r="BN1722" s="49"/>
      <c r="BO1722" s="49"/>
    </row>
    <row r="1723" spans="20:67" x14ac:dyDescent="0.3">
      <c r="T1723" s="49"/>
      <c r="V1723" s="49"/>
      <c r="W1723" s="49"/>
      <c r="X1723" s="49"/>
      <c r="Y1723" s="49"/>
      <c r="AA1723" s="49"/>
      <c r="AB1723" s="49"/>
      <c r="AD1723" s="49"/>
      <c r="AE1723" s="49"/>
      <c r="AF1723" s="49"/>
      <c r="AH1723" s="49"/>
      <c r="AI1723" s="49"/>
      <c r="AK1723" s="49"/>
      <c r="AL1723" s="49"/>
      <c r="AM1723" s="49"/>
      <c r="AN1723" s="49"/>
      <c r="AO1723" s="49"/>
      <c r="AP1723" s="49"/>
      <c r="AQ1723" s="49"/>
      <c r="AR1723" s="49"/>
      <c r="AS1723" s="49"/>
      <c r="AT1723" s="49"/>
      <c r="AU1723" s="49"/>
      <c r="AV1723" s="49"/>
      <c r="AW1723" s="49"/>
      <c r="AX1723" s="49"/>
      <c r="AY1723" s="49"/>
      <c r="AZ1723" s="49"/>
      <c r="BA1723" s="49"/>
      <c r="BB1723" s="49"/>
      <c r="BC1723" s="49"/>
      <c r="BD1723" s="49"/>
      <c r="BE1723" s="49"/>
      <c r="BF1723" s="49"/>
      <c r="BG1723" s="49"/>
      <c r="BH1723" s="49"/>
      <c r="BI1723" s="49"/>
      <c r="BJ1723" s="49"/>
      <c r="BK1723" s="49"/>
      <c r="BL1723" s="49"/>
      <c r="BM1723" s="49"/>
      <c r="BN1723" s="49"/>
      <c r="BO1723" s="49"/>
    </row>
    <row r="1724" spans="20:67" x14ac:dyDescent="0.3">
      <c r="T1724" s="49"/>
      <c r="V1724" s="49"/>
      <c r="W1724" s="49"/>
      <c r="X1724" s="49"/>
      <c r="Y1724" s="49"/>
      <c r="AA1724" s="49"/>
      <c r="AB1724" s="49"/>
      <c r="AD1724" s="49"/>
      <c r="AE1724" s="49"/>
      <c r="AF1724" s="49"/>
      <c r="AH1724" s="49"/>
      <c r="AI1724" s="49"/>
      <c r="AK1724" s="49"/>
      <c r="AL1724" s="49"/>
      <c r="AM1724" s="49"/>
      <c r="AN1724" s="49"/>
      <c r="AO1724" s="49"/>
      <c r="AP1724" s="49"/>
      <c r="AQ1724" s="49"/>
      <c r="AR1724" s="49"/>
      <c r="AS1724" s="49"/>
      <c r="AT1724" s="49"/>
      <c r="AU1724" s="49"/>
      <c r="AV1724" s="49"/>
      <c r="AW1724" s="49"/>
      <c r="AX1724" s="49"/>
      <c r="AY1724" s="49"/>
      <c r="AZ1724" s="49"/>
      <c r="BA1724" s="49"/>
      <c r="BB1724" s="49"/>
      <c r="BC1724" s="49"/>
      <c r="BD1724" s="49"/>
      <c r="BE1724" s="49"/>
      <c r="BF1724" s="49"/>
      <c r="BG1724" s="49"/>
      <c r="BH1724" s="49"/>
      <c r="BI1724" s="49"/>
      <c r="BJ1724" s="49"/>
      <c r="BK1724" s="49"/>
      <c r="BL1724" s="49"/>
      <c r="BM1724" s="49"/>
      <c r="BN1724" s="49"/>
      <c r="BO1724" s="49"/>
    </row>
    <row r="1725" spans="20:67" x14ac:dyDescent="0.3">
      <c r="T1725" s="49"/>
      <c r="V1725" s="49"/>
      <c r="W1725" s="49"/>
      <c r="X1725" s="49"/>
      <c r="Y1725" s="49"/>
      <c r="AA1725" s="49"/>
      <c r="AB1725" s="49"/>
      <c r="AD1725" s="49"/>
      <c r="AE1725" s="49"/>
      <c r="AF1725" s="49"/>
      <c r="AH1725" s="49"/>
      <c r="AI1725" s="49"/>
      <c r="AK1725" s="49"/>
      <c r="AL1725" s="49"/>
      <c r="AM1725" s="49"/>
      <c r="AN1725" s="49"/>
      <c r="AO1725" s="49"/>
      <c r="AP1725" s="49"/>
      <c r="AQ1725" s="49"/>
      <c r="AR1725" s="49"/>
      <c r="AS1725" s="49"/>
      <c r="AT1725" s="49"/>
      <c r="AU1725" s="49"/>
      <c r="AV1725" s="49"/>
      <c r="AW1725" s="49"/>
      <c r="AX1725" s="49"/>
      <c r="AY1725" s="49"/>
      <c r="AZ1725" s="49"/>
      <c r="BA1725" s="49"/>
      <c r="BB1725" s="49"/>
      <c r="BC1725" s="49"/>
      <c r="BD1725" s="49"/>
      <c r="BE1725" s="49"/>
      <c r="BF1725" s="49"/>
      <c r="BG1725" s="49"/>
      <c r="BH1725" s="49"/>
      <c r="BI1725" s="49"/>
      <c r="BJ1725" s="49"/>
      <c r="BK1725" s="49"/>
      <c r="BL1725" s="49"/>
      <c r="BM1725" s="49"/>
      <c r="BN1725" s="49"/>
      <c r="BO1725" s="49"/>
    </row>
    <row r="1726" spans="20:67" x14ac:dyDescent="0.3">
      <c r="T1726" s="49"/>
      <c r="V1726" s="49"/>
      <c r="W1726" s="49"/>
      <c r="X1726" s="49"/>
      <c r="Y1726" s="49"/>
      <c r="AA1726" s="49"/>
      <c r="AB1726" s="49"/>
      <c r="AD1726" s="49"/>
      <c r="AE1726" s="49"/>
      <c r="AF1726" s="49"/>
      <c r="AH1726" s="49"/>
      <c r="AI1726" s="49"/>
      <c r="AK1726" s="49"/>
      <c r="AL1726" s="49"/>
      <c r="AM1726" s="49"/>
      <c r="AN1726" s="49"/>
      <c r="AO1726" s="49"/>
      <c r="AP1726" s="49"/>
      <c r="AQ1726" s="49"/>
      <c r="AR1726" s="49"/>
      <c r="AS1726" s="49"/>
      <c r="AT1726" s="49"/>
      <c r="AU1726" s="49"/>
      <c r="AV1726" s="49"/>
      <c r="AW1726" s="49"/>
      <c r="AX1726" s="49"/>
      <c r="AY1726" s="49"/>
      <c r="AZ1726" s="49"/>
      <c r="BA1726" s="49"/>
      <c r="BB1726" s="49"/>
      <c r="BC1726" s="49"/>
      <c r="BD1726" s="49"/>
      <c r="BE1726" s="49"/>
      <c r="BF1726" s="49"/>
      <c r="BG1726" s="49"/>
      <c r="BH1726" s="49"/>
      <c r="BI1726" s="49"/>
      <c r="BJ1726" s="49"/>
      <c r="BK1726" s="49"/>
      <c r="BL1726" s="49"/>
      <c r="BM1726" s="49"/>
      <c r="BN1726" s="49"/>
      <c r="BO1726" s="49"/>
    </row>
    <row r="1727" spans="20:67" x14ac:dyDescent="0.3">
      <c r="T1727" s="49"/>
      <c r="V1727" s="49"/>
      <c r="W1727" s="49"/>
      <c r="X1727" s="49"/>
      <c r="Y1727" s="49"/>
      <c r="AA1727" s="49"/>
      <c r="AB1727" s="49"/>
      <c r="AD1727" s="49"/>
      <c r="AE1727" s="49"/>
      <c r="AF1727" s="49"/>
      <c r="AH1727" s="49"/>
      <c r="AI1727" s="49"/>
      <c r="AK1727" s="49"/>
      <c r="AL1727" s="49"/>
      <c r="AM1727" s="49"/>
      <c r="AN1727" s="49"/>
      <c r="AO1727" s="49"/>
      <c r="AP1727" s="49"/>
      <c r="AQ1727" s="49"/>
      <c r="AR1727" s="49"/>
      <c r="AS1727" s="49"/>
      <c r="AT1727" s="49"/>
      <c r="AU1727" s="49"/>
      <c r="AV1727" s="49"/>
      <c r="AW1727" s="49"/>
      <c r="AX1727" s="49"/>
      <c r="AY1727" s="49"/>
      <c r="AZ1727" s="49"/>
      <c r="BA1727" s="49"/>
      <c r="BB1727" s="49"/>
      <c r="BC1727" s="49"/>
      <c r="BD1727" s="49"/>
      <c r="BE1727" s="49"/>
      <c r="BF1727" s="49"/>
      <c r="BG1727" s="49"/>
      <c r="BH1727" s="49"/>
      <c r="BI1727" s="49"/>
      <c r="BJ1727" s="49"/>
      <c r="BK1727" s="49"/>
      <c r="BL1727" s="49"/>
      <c r="BM1727" s="49"/>
      <c r="BN1727" s="49"/>
      <c r="BO1727" s="49"/>
    </row>
    <row r="1728" spans="20:67" x14ac:dyDescent="0.3">
      <c r="T1728" s="49"/>
      <c r="V1728" s="49"/>
      <c r="W1728" s="49"/>
      <c r="X1728" s="49"/>
      <c r="Y1728" s="49"/>
      <c r="AA1728" s="49"/>
      <c r="AB1728" s="49"/>
      <c r="AD1728" s="49"/>
      <c r="AE1728" s="49"/>
      <c r="AF1728" s="49"/>
      <c r="AH1728" s="49"/>
      <c r="AI1728" s="49"/>
      <c r="AK1728" s="49"/>
      <c r="AL1728" s="49"/>
      <c r="AM1728" s="49"/>
      <c r="AN1728" s="49"/>
      <c r="AO1728" s="49"/>
      <c r="AP1728" s="49"/>
      <c r="AQ1728" s="49"/>
      <c r="AR1728" s="49"/>
      <c r="AS1728" s="49"/>
      <c r="AT1728" s="49"/>
      <c r="AU1728" s="49"/>
      <c r="AV1728" s="49"/>
      <c r="AW1728" s="49"/>
      <c r="AX1728" s="49"/>
      <c r="AY1728" s="49"/>
      <c r="AZ1728" s="49"/>
      <c r="BA1728" s="49"/>
      <c r="BB1728" s="49"/>
      <c r="BC1728" s="49"/>
      <c r="BD1728" s="49"/>
      <c r="BE1728" s="49"/>
      <c r="BF1728" s="49"/>
      <c r="BG1728" s="49"/>
      <c r="BH1728" s="49"/>
      <c r="BI1728" s="49"/>
      <c r="BJ1728" s="49"/>
      <c r="BK1728" s="49"/>
      <c r="BL1728" s="49"/>
      <c r="BM1728" s="49"/>
      <c r="BN1728" s="49"/>
      <c r="BO1728" s="49"/>
    </row>
    <row r="1729" spans="20:67" x14ac:dyDescent="0.3">
      <c r="T1729" s="49"/>
      <c r="V1729" s="49"/>
      <c r="W1729" s="49"/>
      <c r="X1729" s="49"/>
      <c r="Y1729" s="49"/>
      <c r="AA1729" s="49"/>
      <c r="AB1729" s="49"/>
      <c r="AD1729" s="49"/>
      <c r="AE1729" s="49"/>
      <c r="AF1729" s="49"/>
      <c r="AH1729" s="49"/>
      <c r="AI1729" s="49"/>
      <c r="AK1729" s="49"/>
      <c r="AL1729" s="49"/>
      <c r="AM1729" s="49"/>
      <c r="AN1729" s="49"/>
      <c r="AO1729" s="49"/>
      <c r="AP1729" s="49"/>
      <c r="AQ1729" s="49"/>
      <c r="AR1729" s="49"/>
      <c r="AS1729" s="49"/>
      <c r="AT1729" s="49"/>
      <c r="AU1729" s="49"/>
      <c r="AV1729" s="49"/>
      <c r="AW1729" s="49"/>
      <c r="AX1729" s="49"/>
      <c r="AY1729" s="49"/>
      <c r="AZ1729" s="49"/>
      <c r="BA1729" s="49"/>
      <c r="BB1729" s="49"/>
      <c r="BC1729" s="49"/>
      <c r="BD1729" s="49"/>
      <c r="BE1729" s="49"/>
      <c r="BF1729" s="49"/>
      <c r="BG1729" s="49"/>
      <c r="BH1729" s="49"/>
      <c r="BI1729" s="49"/>
      <c r="BJ1729" s="49"/>
      <c r="BK1729" s="49"/>
      <c r="BL1729" s="49"/>
      <c r="BM1729" s="49"/>
      <c r="BN1729" s="49"/>
      <c r="BO1729" s="49"/>
    </row>
    <row r="1730" spans="20:67" x14ac:dyDescent="0.3">
      <c r="T1730" s="49"/>
      <c r="V1730" s="49"/>
      <c r="W1730" s="49"/>
      <c r="X1730" s="49"/>
      <c r="Y1730" s="49"/>
      <c r="AA1730" s="49"/>
      <c r="AB1730" s="49"/>
      <c r="AD1730" s="49"/>
      <c r="AE1730" s="49"/>
      <c r="AF1730" s="49"/>
      <c r="AH1730" s="49"/>
      <c r="AI1730" s="49"/>
      <c r="AK1730" s="49"/>
      <c r="AL1730" s="49"/>
      <c r="AM1730" s="49"/>
      <c r="AN1730" s="49"/>
      <c r="AO1730" s="49"/>
      <c r="AP1730" s="49"/>
      <c r="AQ1730" s="49"/>
      <c r="AR1730" s="49"/>
      <c r="AS1730" s="49"/>
      <c r="AT1730" s="49"/>
      <c r="AU1730" s="49"/>
      <c r="AV1730" s="49"/>
      <c r="AW1730" s="49"/>
      <c r="AX1730" s="49"/>
      <c r="AY1730" s="49"/>
      <c r="AZ1730" s="49"/>
      <c r="BA1730" s="49"/>
      <c r="BB1730" s="49"/>
      <c r="BC1730" s="49"/>
      <c r="BD1730" s="49"/>
      <c r="BE1730" s="49"/>
      <c r="BF1730" s="49"/>
      <c r="BG1730" s="49"/>
      <c r="BH1730" s="49"/>
      <c r="BI1730" s="49"/>
      <c r="BJ1730" s="49"/>
      <c r="BK1730" s="49"/>
      <c r="BL1730" s="49"/>
      <c r="BM1730" s="49"/>
      <c r="BN1730" s="49"/>
      <c r="BO1730" s="49"/>
    </row>
    <row r="1731" spans="20:67" x14ac:dyDescent="0.3">
      <c r="T1731" s="49"/>
      <c r="V1731" s="49"/>
      <c r="W1731" s="49"/>
      <c r="X1731" s="49"/>
      <c r="Y1731" s="49"/>
      <c r="AA1731" s="49"/>
      <c r="AB1731" s="49"/>
      <c r="AD1731" s="49"/>
      <c r="AE1731" s="49"/>
      <c r="AF1731" s="49"/>
      <c r="AH1731" s="49"/>
      <c r="AI1731" s="49"/>
      <c r="AK1731" s="49"/>
      <c r="AL1731" s="49"/>
      <c r="AM1731" s="49"/>
      <c r="AN1731" s="49"/>
      <c r="AO1731" s="49"/>
      <c r="AP1731" s="49"/>
      <c r="AQ1731" s="49"/>
      <c r="AR1731" s="49"/>
      <c r="AS1731" s="49"/>
      <c r="AT1731" s="49"/>
      <c r="AU1731" s="49"/>
      <c r="AV1731" s="49"/>
      <c r="AW1731" s="49"/>
      <c r="AX1731" s="49"/>
      <c r="AY1731" s="49"/>
      <c r="AZ1731" s="49"/>
      <c r="BA1731" s="49"/>
      <c r="BB1731" s="49"/>
      <c r="BC1731" s="49"/>
      <c r="BD1731" s="49"/>
      <c r="BE1731" s="49"/>
      <c r="BF1731" s="49"/>
      <c r="BG1731" s="49"/>
      <c r="BH1731" s="49"/>
      <c r="BI1731" s="49"/>
      <c r="BJ1731" s="49"/>
      <c r="BK1731" s="49"/>
      <c r="BL1731" s="49"/>
      <c r="BM1731" s="49"/>
      <c r="BN1731" s="49"/>
      <c r="BO1731" s="49"/>
    </row>
    <row r="1732" spans="20:67" x14ac:dyDescent="0.3">
      <c r="T1732" s="49"/>
      <c r="V1732" s="49"/>
      <c r="W1732" s="49"/>
      <c r="X1732" s="49"/>
      <c r="Y1732" s="49"/>
      <c r="AA1732" s="49"/>
      <c r="AB1732" s="49"/>
      <c r="AD1732" s="49"/>
      <c r="AE1732" s="49"/>
      <c r="AF1732" s="49"/>
      <c r="AH1732" s="49"/>
      <c r="AI1732" s="49"/>
      <c r="AK1732" s="49"/>
      <c r="AL1732" s="49"/>
      <c r="AM1732" s="49"/>
      <c r="AN1732" s="49"/>
      <c r="AO1732" s="49"/>
      <c r="AP1732" s="49"/>
      <c r="AQ1732" s="49"/>
      <c r="AR1732" s="49"/>
      <c r="AS1732" s="49"/>
      <c r="AT1732" s="49"/>
      <c r="AU1732" s="49"/>
      <c r="AV1732" s="49"/>
      <c r="AW1732" s="49"/>
      <c r="AX1732" s="49"/>
      <c r="AY1732" s="49"/>
      <c r="AZ1732" s="49"/>
      <c r="BA1732" s="49"/>
      <c r="BB1732" s="49"/>
      <c r="BC1732" s="49"/>
      <c r="BD1732" s="49"/>
      <c r="BE1732" s="49"/>
      <c r="BF1732" s="49"/>
      <c r="BG1732" s="49"/>
      <c r="BH1732" s="49"/>
      <c r="BI1732" s="49"/>
      <c r="BJ1732" s="49"/>
      <c r="BK1732" s="49"/>
      <c r="BL1732" s="49"/>
      <c r="BM1732" s="49"/>
      <c r="BN1732" s="49"/>
      <c r="BO1732" s="49"/>
    </row>
    <row r="1733" spans="20:67" x14ac:dyDescent="0.3">
      <c r="T1733" s="49"/>
      <c r="V1733" s="49"/>
      <c r="W1733" s="49"/>
      <c r="X1733" s="49"/>
      <c r="Y1733" s="49"/>
      <c r="AA1733" s="49"/>
      <c r="AB1733" s="49"/>
      <c r="AD1733" s="49"/>
      <c r="AE1733" s="49"/>
      <c r="AF1733" s="49"/>
      <c r="AH1733" s="49"/>
      <c r="AI1733" s="49"/>
      <c r="AK1733" s="49"/>
      <c r="AL1733" s="49"/>
      <c r="AM1733" s="49"/>
      <c r="AN1733" s="49"/>
      <c r="AO1733" s="49"/>
      <c r="AP1733" s="49"/>
      <c r="AQ1733" s="49"/>
      <c r="AR1733" s="49"/>
      <c r="AS1733" s="49"/>
      <c r="AT1733" s="49"/>
      <c r="AU1733" s="49"/>
      <c r="AV1733" s="49"/>
      <c r="AW1733" s="49"/>
      <c r="AX1733" s="49"/>
      <c r="AY1733" s="49"/>
      <c r="AZ1733" s="49"/>
      <c r="BA1733" s="49"/>
      <c r="BB1733" s="49"/>
      <c r="BC1733" s="49"/>
      <c r="BD1733" s="49"/>
      <c r="BE1733" s="49"/>
      <c r="BF1733" s="49"/>
      <c r="BG1733" s="49"/>
      <c r="BH1733" s="49"/>
      <c r="BI1733" s="49"/>
      <c r="BJ1733" s="49"/>
      <c r="BK1733" s="49"/>
      <c r="BL1733" s="49"/>
      <c r="BM1733" s="49"/>
      <c r="BN1733" s="49"/>
      <c r="BO1733" s="49"/>
    </row>
    <row r="1734" spans="20:67" x14ac:dyDescent="0.3">
      <c r="T1734" s="49"/>
      <c r="V1734" s="49"/>
      <c r="W1734" s="49"/>
      <c r="X1734" s="49"/>
      <c r="Y1734" s="49"/>
      <c r="AA1734" s="49"/>
      <c r="AB1734" s="49"/>
      <c r="AD1734" s="49"/>
      <c r="AE1734" s="49"/>
      <c r="AF1734" s="49"/>
      <c r="AH1734" s="49"/>
      <c r="AI1734" s="49"/>
      <c r="AK1734" s="49"/>
      <c r="AL1734" s="49"/>
      <c r="AM1734" s="49"/>
      <c r="AN1734" s="49"/>
      <c r="AO1734" s="49"/>
      <c r="AP1734" s="49"/>
      <c r="AQ1734" s="49"/>
      <c r="AR1734" s="49"/>
      <c r="AS1734" s="49"/>
      <c r="AT1734" s="49"/>
      <c r="AU1734" s="49"/>
      <c r="AV1734" s="49"/>
      <c r="AW1734" s="49"/>
      <c r="AX1734" s="49"/>
      <c r="AY1734" s="49"/>
      <c r="AZ1734" s="49"/>
      <c r="BA1734" s="49"/>
      <c r="BB1734" s="49"/>
      <c r="BC1734" s="49"/>
      <c r="BD1734" s="49"/>
      <c r="BE1734" s="49"/>
      <c r="BF1734" s="49"/>
      <c r="BG1734" s="49"/>
      <c r="BH1734" s="49"/>
      <c r="BI1734" s="49"/>
      <c r="BJ1734" s="49"/>
      <c r="BK1734" s="49"/>
      <c r="BL1734" s="49"/>
      <c r="BM1734" s="49"/>
      <c r="BN1734" s="49"/>
      <c r="BO1734" s="49"/>
    </row>
    <row r="1735" spans="20:67" x14ac:dyDescent="0.3">
      <c r="T1735" s="49"/>
      <c r="V1735" s="49"/>
      <c r="W1735" s="49"/>
      <c r="X1735" s="49"/>
      <c r="Y1735" s="49"/>
      <c r="AA1735" s="49"/>
      <c r="AB1735" s="49"/>
      <c r="AD1735" s="49"/>
      <c r="AE1735" s="49"/>
      <c r="AF1735" s="49"/>
      <c r="AH1735" s="49"/>
      <c r="AI1735" s="49"/>
      <c r="AK1735" s="49"/>
      <c r="AL1735" s="49"/>
      <c r="AM1735" s="49"/>
      <c r="AN1735" s="49"/>
      <c r="AO1735" s="49"/>
      <c r="AP1735" s="49"/>
      <c r="AQ1735" s="49"/>
      <c r="AR1735" s="49"/>
      <c r="AS1735" s="49"/>
      <c r="AT1735" s="49"/>
      <c r="AU1735" s="49"/>
      <c r="AV1735" s="49"/>
      <c r="AW1735" s="49"/>
      <c r="AX1735" s="49"/>
      <c r="AY1735" s="49"/>
      <c r="AZ1735" s="49"/>
      <c r="BA1735" s="49"/>
      <c r="BB1735" s="49"/>
      <c r="BC1735" s="49"/>
      <c r="BD1735" s="49"/>
      <c r="BE1735" s="49"/>
      <c r="BF1735" s="49"/>
      <c r="BG1735" s="49"/>
      <c r="BH1735" s="49"/>
      <c r="BI1735" s="49"/>
      <c r="BJ1735" s="49"/>
      <c r="BK1735" s="49"/>
      <c r="BL1735" s="49"/>
      <c r="BM1735" s="49"/>
      <c r="BN1735" s="49"/>
      <c r="BO1735" s="49"/>
    </row>
    <row r="1736" spans="20:67" x14ac:dyDescent="0.3">
      <c r="T1736" s="49"/>
      <c r="V1736" s="49"/>
      <c r="W1736" s="49"/>
      <c r="X1736" s="49"/>
      <c r="Y1736" s="49"/>
      <c r="AA1736" s="49"/>
      <c r="AB1736" s="49"/>
      <c r="AD1736" s="49"/>
      <c r="AE1736" s="49"/>
      <c r="AF1736" s="49"/>
      <c r="AH1736" s="49"/>
      <c r="AI1736" s="49"/>
      <c r="AK1736" s="49"/>
      <c r="AL1736" s="49"/>
      <c r="AM1736" s="49"/>
      <c r="AN1736" s="49"/>
      <c r="AO1736" s="49"/>
      <c r="AP1736" s="49"/>
      <c r="AQ1736" s="49"/>
      <c r="AR1736" s="49"/>
      <c r="AS1736" s="49"/>
      <c r="AT1736" s="49"/>
      <c r="AU1736" s="49"/>
      <c r="AV1736" s="49"/>
      <c r="AW1736" s="49"/>
      <c r="AX1736" s="49"/>
      <c r="AY1736" s="49"/>
      <c r="AZ1736" s="49"/>
      <c r="BA1736" s="49"/>
      <c r="BB1736" s="49"/>
      <c r="BC1736" s="49"/>
      <c r="BD1736" s="49"/>
      <c r="BE1736" s="49"/>
      <c r="BF1736" s="49"/>
      <c r="BG1736" s="49"/>
      <c r="BH1736" s="49"/>
      <c r="BI1736" s="49"/>
      <c r="BJ1736" s="49"/>
      <c r="BK1736" s="49"/>
      <c r="BL1736" s="49"/>
      <c r="BM1736" s="49"/>
      <c r="BN1736" s="49"/>
      <c r="BO1736" s="49"/>
    </row>
    <row r="1737" spans="20:67" x14ac:dyDescent="0.3">
      <c r="T1737" s="49"/>
      <c r="V1737" s="49"/>
      <c r="W1737" s="49"/>
      <c r="X1737" s="49"/>
      <c r="Y1737" s="49"/>
      <c r="AA1737" s="49"/>
      <c r="AB1737" s="49"/>
      <c r="AD1737" s="49"/>
      <c r="AE1737" s="49"/>
      <c r="AF1737" s="49"/>
      <c r="AH1737" s="49"/>
      <c r="AI1737" s="49"/>
      <c r="AK1737" s="49"/>
      <c r="AL1737" s="49"/>
      <c r="AM1737" s="49"/>
      <c r="AN1737" s="49"/>
      <c r="AO1737" s="49"/>
      <c r="AP1737" s="49"/>
      <c r="AQ1737" s="49"/>
      <c r="AR1737" s="49"/>
      <c r="AS1737" s="49"/>
      <c r="AT1737" s="49"/>
      <c r="AU1737" s="49"/>
      <c r="AV1737" s="49"/>
      <c r="AW1737" s="49"/>
      <c r="AX1737" s="49"/>
      <c r="AY1737" s="49"/>
      <c r="AZ1737" s="49"/>
      <c r="BA1737" s="49"/>
      <c r="BB1737" s="49"/>
      <c r="BC1737" s="49"/>
      <c r="BD1737" s="49"/>
      <c r="BE1737" s="49"/>
      <c r="BF1737" s="49"/>
      <c r="BG1737" s="49"/>
      <c r="BH1737" s="49"/>
      <c r="BI1737" s="49"/>
      <c r="BJ1737" s="49"/>
      <c r="BK1737" s="49"/>
      <c r="BL1737" s="49"/>
      <c r="BM1737" s="49"/>
      <c r="BN1737" s="49"/>
      <c r="BO1737" s="49"/>
    </row>
    <row r="1738" spans="20:67" x14ac:dyDescent="0.3">
      <c r="T1738" s="49"/>
      <c r="V1738" s="49"/>
      <c r="W1738" s="49"/>
      <c r="X1738" s="49"/>
      <c r="Y1738" s="49"/>
      <c r="AA1738" s="49"/>
      <c r="AB1738" s="49"/>
      <c r="AD1738" s="49"/>
      <c r="AE1738" s="49"/>
      <c r="AF1738" s="49"/>
      <c r="AH1738" s="49"/>
      <c r="AI1738" s="49"/>
      <c r="AK1738" s="49"/>
      <c r="AL1738" s="49"/>
      <c r="AM1738" s="49"/>
      <c r="AN1738" s="49"/>
      <c r="AO1738" s="49"/>
      <c r="AP1738" s="49"/>
      <c r="AQ1738" s="49"/>
      <c r="AR1738" s="49"/>
      <c r="AS1738" s="49"/>
      <c r="AT1738" s="49"/>
      <c r="AU1738" s="49"/>
      <c r="AV1738" s="49"/>
      <c r="AW1738" s="49"/>
      <c r="AX1738" s="49"/>
      <c r="AY1738" s="49"/>
      <c r="AZ1738" s="49"/>
      <c r="BA1738" s="49"/>
      <c r="BB1738" s="49"/>
      <c r="BC1738" s="49"/>
      <c r="BD1738" s="49"/>
      <c r="BE1738" s="49"/>
      <c r="BF1738" s="49"/>
      <c r="BG1738" s="49"/>
      <c r="BH1738" s="49"/>
      <c r="BI1738" s="49"/>
      <c r="BJ1738" s="49"/>
      <c r="BK1738" s="49"/>
      <c r="BL1738" s="49"/>
      <c r="BM1738" s="49"/>
      <c r="BN1738" s="49"/>
      <c r="BO1738" s="49"/>
    </row>
    <row r="1739" spans="20:67" x14ac:dyDescent="0.3">
      <c r="T1739" s="49"/>
      <c r="V1739" s="49"/>
      <c r="W1739" s="49"/>
      <c r="X1739" s="49"/>
      <c r="Y1739" s="49"/>
      <c r="AA1739" s="49"/>
      <c r="AB1739" s="49"/>
      <c r="AD1739" s="49"/>
      <c r="AE1739" s="49"/>
      <c r="AF1739" s="49"/>
      <c r="AH1739" s="49"/>
      <c r="AI1739" s="49"/>
      <c r="AK1739" s="49"/>
      <c r="AL1739" s="49"/>
      <c r="AM1739" s="49"/>
      <c r="AN1739" s="49"/>
      <c r="AO1739" s="49"/>
      <c r="AP1739" s="49"/>
      <c r="AQ1739" s="49"/>
      <c r="AR1739" s="49"/>
      <c r="AS1739" s="49"/>
      <c r="AT1739" s="49"/>
      <c r="AU1739" s="49"/>
      <c r="AV1739" s="49"/>
      <c r="AW1739" s="49"/>
      <c r="AX1739" s="49"/>
      <c r="AY1739" s="49"/>
      <c r="AZ1739" s="49"/>
      <c r="BA1739" s="49"/>
      <c r="BB1739" s="49"/>
      <c r="BC1739" s="49"/>
      <c r="BD1739" s="49"/>
      <c r="BE1739" s="49"/>
      <c r="BF1739" s="49"/>
      <c r="BG1739" s="49"/>
      <c r="BH1739" s="49"/>
      <c r="BI1739" s="49"/>
      <c r="BJ1739" s="49"/>
      <c r="BK1739" s="49"/>
      <c r="BL1739" s="49"/>
      <c r="BM1739" s="49"/>
      <c r="BN1739" s="49"/>
      <c r="BO1739" s="49"/>
    </row>
    <row r="1740" spans="20:67" x14ac:dyDescent="0.3">
      <c r="T1740" s="49"/>
      <c r="V1740" s="49"/>
      <c r="W1740" s="49"/>
      <c r="X1740" s="49"/>
      <c r="Y1740" s="49"/>
      <c r="AA1740" s="49"/>
      <c r="AB1740" s="49"/>
      <c r="AD1740" s="49"/>
      <c r="AE1740" s="49"/>
      <c r="AF1740" s="49"/>
      <c r="AH1740" s="49"/>
      <c r="AI1740" s="49"/>
      <c r="AK1740" s="49"/>
      <c r="AL1740" s="49"/>
      <c r="AM1740" s="49"/>
      <c r="AN1740" s="49"/>
      <c r="AO1740" s="49"/>
      <c r="AP1740" s="49"/>
      <c r="AQ1740" s="49"/>
      <c r="AR1740" s="49"/>
      <c r="AS1740" s="49"/>
      <c r="AT1740" s="49"/>
      <c r="AU1740" s="49"/>
      <c r="AV1740" s="49"/>
      <c r="AW1740" s="49"/>
      <c r="AX1740" s="49"/>
      <c r="AY1740" s="49"/>
      <c r="AZ1740" s="49"/>
      <c r="BA1740" s="49"/>
      <c r="BB1740" s="49"/>
      <c r="BC1740" s="49"/>
      <c r="BD1740" s="49"/>
      <c r="BE1740" s="49"/>
      <c r="BF1740" s="49"/>
      <c r="BG1740" s="49"/>
      <c r="BH1740" s="49"/>
      <c r="BI1740" s="49"/>
      <c r="BJ1740" s="49"/>
      <c r="BK1740" s="49"/>
      <c r="BL1740" s="49"/>
      <c r="BM1740" s="49"/>
      <c r="BN1740" s="49"/>
      <c r="BO1740" s="49"/>
    </row>
    <row r="1741" spans="20:67" x14ac:dyDescent="0.3">
      <c r="T1741" s="49"/>
      <c r="V1741" s="49"/>
      <c r="W1741" s="49"/>
      <c r="X1741" s="49"/>
      <c r="Y1741" s="49"/>
      <c r="AA1741" s="49"/>
      <c r="AB1741" s="49"/>
      <c r="AD1741" s="49"/>
      <c r="AE1741" s="49"/>
      <c r="AF1741" s="49"/>
      <c r="AH1741" s="49"/>
      <c r="AI1741" s="49"/>
      <c r="AK1741" s="49"/>
      <c r="AL1741" s="49"/>
      <c r="AM1741" s="49"/>
      <c r="AN1741" s="49"/>
      <c r="AO1741" s="49"/>
      <c r="AP1741" s="49"/>
      <c r="AQ1741" s="49"/>
      <c r="AR1741" s="49"/>
      <c r="AS1741" s="49"/>
      <c r="AT1741" s="49"/>
      <c r="AU1741" s="49"/>
      <c r="AV1741" s="49"/>
      <c r="AW1741" s="49"/>
      <c r="AX1741" s="49"/>
      <c r="AY1741" s="49"/>
      <c r="AZ1741" s="49"/>
      <c r="BA1741" s="49"/>
      <c r="BB1741" s="49"/>
      <c r="BC1741" s="49"/>
      <c r="BD1741" s="49"/>
      <c r="BE1741" s="49"/>
      <c r="BF1741" s="49"/>
      <c r="BG1741" s="49"/>
      <c r="BH1741" s="49"/>
      <c r="BI1741" s="49"/>
      <c r="BJ1741" s="49"/>
      <c r="BK1741" s="49"/>
      <c r="BL1741" s="49"/>
      <c r="BM1741" s="49"/>
      <c r="BN1741" s="49"/>
      <c r="BO1741" s="49"/>
    </row>
    <row r="1742" spans="20:67" x14ac:dyDescent="0.3">
      <c r="T1742" s="49"/>
      <c r="V1742" s="49"/>
      <c r="W1742" s="49"/>
      <c r="X1742" s="49"/>
      <c r="Y1742" s="49"/>
      <c r="AA1742" s="49"/>
      <c r="AB1742" s="49"/>
      <c r="AD1742" s="49"/>
      <c r="AE1742" s="49"/>
      <c r="AF1742" s="49"/>
      <c r="AH1742" s="49"/>
      <c r="AI1742" s="49"/>
      <c r="AK1742" s="49"/>
      <c r="AL1742" s="49"/>
      <c r="AM1742" s="49"/>
      <c r="AN1742" s="49"/>
      <c r="AO1742" s="49"/>
      <c r="AP1742" s="49"/>
      <c r="AQ1742" s="49"/>
      <c r="AR1742" s="49"/>
      <c r="AS1742" s="49"/>
      <c r="AT1742" s="49"/>
      <c r="AU1742" s="49"/>
      <c r="AV1742" s="49"/>
      <c r="AW1742" s="49"/>
      <c r="AX1742" s="49"/>
      <c r="AY1742" s="49"/>
      <c r="AZ1742" s="49"/>
      <c r="BA1742" s="49"/>
      <c r="BB1742" s="49"/>
      <c r="BC1742" s="49"/>
      <c r="BD1742" s="49"/>
      <c r="BE1742" s="49"/>
      <c r="BF1742" s="49"/>
      <c r="BG1742" s="49"/>
      <c r="BH1742" s="49"/>
      <c r="BI1742" s="49"/>
      <c r="BJ1742" s="49"/>
      <c r="BK1742" s="49"/>
      <c r="BL1742" s="49"/>
      <c r="BM1742" s="49"/>
      <c r="BN1742" s="49"/>
      <c r="BO1742" s="49"/>
    </row>
    <row r="1743" spans="20:67" x14ac:dyDescent="0.3">
      <c r="T1743" s="49"/>
      <c r="V1743" s="49"/>
      <c r="W1743" s="49"/>
      <c r="X1743" s="49"/>
      <c r="Y1743" s="49"/>
      <c r="AA1743" s="49"/>
      <c r="AB1743" s="49"/>
      <c r="AD1743" s="49"/>
      <c r="AE1743" s="49"/>
      <c r="AF1743" s="49"/>
      <c r="AH1743" s="49"/>
      <c r="AI1743" s="49"/>
      <c r="AK1743" s="49"/>
      <c r="AL1743" s="49"/>
      <c r="AM1743" s="49"/>
      <c r="AN1743" s="49"/>
      <c r="AO1743" s="49"/>
      <c r="AP1743" s="49"/>
      <c r="AQ1743" s="49"/>
      <c r="AR1743" s="49"/>
      <c r="AS1743" s="49"/>
      <c r="AT1743" s="49"/>
      <c r="AU1743" s="49"/>
      <c r="AV1743" s="49"/>
      <c r="AW1743" s="49"/>
      <c r="AX1743" s="49"/>
      <c r="AY1743" s="49"/>
      <c r="AZ1743" s="49"/>
      <c r="BA1743" s="49"/>
      <c r="BB1743" s="49"/>
      <c r="BC1743" s="49"/>
      <c r="BD1743" s="49"/>
      <c r="BE1743" s="49"/>
      <c r="BF1743" s="49"/>
      <c r="BG1743" s="49"/>
      <c r="BH1743" s="49"/>
      <c r="BI1743" s="49"/>
      <c r="BJ1743" s="49"/>
      <c r="BK1743" s="49"/>
      <c r="BL1743" s="49"/>
      <c r="BM1743" s="49"/>
      <c r="BN1743" s="49"/>
      <c r="BO1743" s="49"/>
    </row>
    <row r="1744" spans="20:67" x14ac:dyDescent="0.3">
      <c r="T1744" s="49"/>
      <c r="V1744" s="49"/>
      <c r="W1744" s="49"/>
      <c r="X1744" s="49"/>
      <c r="Y1744" s="49"/>
      <c r="AA1744" s="49"/>
      <c r="AB1744" s="49"/>
      <c r="AD1744" s="49"/>
      <c r="AE1744" s="49"/>
      <c r="AF1744" s="49"/>
      <c r="AH1744" s="49"/>
      <c r="AI1744" s="49"/>
      <c r="AK1744" s="49"/>
      <c r="AL1744" s="49"/>
      <c r="AM1744" s="49"/>
      <c r="AN1744" s="49"/>
      <c r="AO1744" s="49"/>
      <c r="AP1744" s="49"/>
      <c r="AQ1744" s="49"/>
      <c r="AR1744" s="49"/>
      <c r="AS1744" s="49"/>
      <c r="AT1744" s="49"/>
      <c r="AU1744" s="49"/>
      <c r="AV1744" s="49"/>
      <c r="AW1744" s="49"/>
      <c r="AX1744" s="49"/>
      <c r="AY1744" s="49"/>
      <c r="AZ1744" s="49"/>
      <c r="BA1744" s="49"/>
      <c r="BB1744" s="49"/>
      <c r="BC1744" s="49"/>
      <c r="BD1744" s="49"/>
      <c r="BE1744" s="49"/>
      <c r="BF1744" s="49"/>
      <c r="BG1744" s="49"/>
      <c r="BH1744" s="49"/>
      <c r="BI1744" s="49"/>
      <c r="BJ1744" s="49"/>
      <c r="BK1744" s="49"/>
      <c r="BL1744" s="49"/>
      <c r="BM1744" s="49"/>
      <c r="BN1744" s="49"/>
      <c r="BO1744" s="49"/>
    </row>
    <row r="1745" spans="20:67" x14ac:dyDescent="0.3">
      <c r="T1745" s="49"/>
      <c r="V1745" s="49"/>
      <c r="W1745" s="49"/>
      <c r="X1745" s="49"/>
      <c r="Y1745" s="49"/>
      <c r="AA1745" s="49"/>
      <c r="AB1745" s="49"/>
      <c r="AD1745" s="49"/>
      <c r="AE1745" s="49"/>
      <c r="AF1745" s="49"/>
      <c r="AH1745" s="49"/>
      <c r="AI1745" s="49"/>
      <c r="AK1745" s="49"/>
      <c r="AL1745" s="49"/>
      <c r="AM1745" s="49"/>
      <c r="AN1745" s="49"/>
      <c r="AO1745" s="49"/>
      <c r="AP1745" s="49"/>
      <c r="AQ1745" s="49"/>
      <c r="AR1745" s="49"/>
      <c r="AS1745" s="49"/>
      <c r="AT1745" s="49"/>
      <c r="AU1745" s="49"/>
      <c r="AV1745" s="49"/>
      <c r="AW1745" s="49"/>
      <c r="AX1745" s="49"/>
      <c r="AY1745" s="49"/>
      <c r="AZ1745" s="49"/>
      <c r="BA1745" s="49"/>
      <c r="BB1745" s="49"/>
      <c r="BC1745" s="49"/>
      <c r="BD1745" s="49"/>
      <c r="BE1745" s="49"/>
      <c r="BF1745" s="49"/>
      <c r="BG1745" s="49"/>
      <c r="BH1745" s="49"/>
      <c r="BI1745" s="49"/>
      <c r="BJ1745" s="49"/>
      <c r="BK1745" s="49"/>
      <c r="BL1745" s="49"/>
      <c r="BM1745" s="49"/>
      <c r="BN1745" s="49"/>
      <c r="BO1745" s="49"/>
    </row>
    <row r="1746" spans="20:67" x14ac:dyDescent="0.3">
      <c r="T1746" s="49"/>
      <c r="V1746" s="49"/>
      <c r="W1746" s="49"/>
      <c r="X1746" s="49"/>
      <c r="Y1746" s="49"/>
      <c r="AA1746" s="49"/>
      <c r="AB1746" s="49"/>
      <c r="AD1746" s="49"/>
      <c r="AE1746" s="49"/>
      <c r="AF1746" s="49"/>
      <c r="AH1746" s="49"/>
      <c r="AI1746" s="49"/>
      <c r="AK1746" s="49"/>
      <c r="AL1746" s="49"/>
      <c r="AM1746" s="49"/>
      <c r="AN1746" s="49"/>
      <c r="AO1746" s="49"/>
      <c r="AP1746" s="49"/>
      <c r="AQ1746" s="49"/>
      <c r="AR1746" s="49"/>
      <c r="AS1746" s="49"/>
      <c r="AT1746" s="49"/>
      <c r="AU1746" s="49"/>
      <c r="AV1746" s="49"/>
      <c r="AW1746" s="49"/>
      <c r="AX1746" s="49"/>
      <c r="AY1746" s="49"/>
      <c r="AZ1746" s="49"/>
      <c r="BA1746" s="49"/>
      <c r="BB1746" s="49"/>
      <c r="BC1746" s="49"/>
      <c r="BD1746" s="49"/>
      <c r="BE1746" s="49"/>
      <c r="BF1746" s="49"/>
      <c r="BG1746" s="49"/>
      <c r="BH1746" s="49"/>
      <c r="BI1746" s="49"/>
      <c r="BJ1746" s="49"/>
      <c r="BK1746" s="49"/>
      <c r="BL1746" s="49"/>
      <c r="BM1746" s="49"/>
      <c r="BN1746" s="49"/>
      <c r="BO1746" s="49"/>
    </row>
    <row r="1747" spans="20:67" x14ac:dyDescent="0.3">
      <c r="T1747" s="49"/>
      <c r="V1747" s="49"/>
      <c r="W1747" s="49"/>
      <c r="X1747" s="49"/>
      <c r="Y1747" s="49"/>
      <c r="AA1747" s="49"/>
      <c r="AB1747" s="49"/>
      <c r="AD1747" s="49"/>
      <c r="AE1747" s="49"/>
      <c r="AF1747" s="49"/>
      <c r="AH1747" s="49"/>
      <c r="AI1747" s="49"/>
      <c r="AK1747" s="49"/>
      <c r="AL1747" s="49"/>
      <c r="AM1747" s="49"/>
      <c r="AN1747" s="49"/>
      <c r="AO1747" s="49"/>
      <c r="AP1747" s="49"/>
      <c r="AQ1747" s="49"/>
      <c r="AR1747" s="49"/>
      <c r="AS1747" s="49"/>
      <c r="AT1747" s="49"/>
      <c r="AU1747" s="49"/>
      <c r="AV1747" s="49"/>
      <c r="AW1747" s="49"/>
      <c r="AX1747" s="49"/>
      <c r="AY1747" s="49"/>
      <c r="AZ1747" s="49"/>
      <c r="BA1747" s="49"/>
      <c r="BB1747" s="49"/>
      <c r="BC1747" s="49"/>
      <c r="BD1747" s="49"/>
      <c r="BE1747" s="49"/>
      <c r="BF1747" s="49"/>
      <c r="BG1747" s="49"/>
      <c r="BH1747" s="49"/>
      <c r="BI1747" s="49"/>
      <c r="BJ1747" s="49"/>
      <c r="BK1747" s="49"/>
      <c r="BL1747" s="49"/>
      <c r="BM1747" s="49"/>
      <c r="BN1747" s="49"/>
      <c r="BO1747" s="49"/>
    </row>
    <row r="1748" spans="20:67" x14ac:dyDescent="0.3">
      <c r="T1748" s="49"/>
      <c r="V1748" s="49"/>
      <c r="W1748" s="49"/>
      <c r="X1748" s="49"/>
      <c r="Y1748" s="49"/>
      <c r="AA1748" s="49"/>
      <c r="AB1748" s="49"/>
      <c r="AD1748" s="49"/>
      <c r="AE1748" s="49"/>
      <c r="AF1748" s="49"/>
      <c r="AH1748" s="49"/>
      <c r="AI1748" s="49"/>
      <c r="AK1748" s="49"/>
      <c r="AL1748" s="49"/>
      <c r="AM1748" s="49"/>
      <c r="AN1748" s="49"/>
      <c r="AO1748" s="49"/>
      <c r="AP1748" s="49"/>
      <c r="AQ1748" s="49"/>
      <c r="AR1748" s="49"/>
      <c r="AS1748" s="49"/>
      <c r="AT1748" s="49"/>
      <c r="AU1748" s="49"/>
      <c r="AV1748" s="49"/>
      <c r="AW1748" s="49"/>
      <c r="AX1748" s="49"/>
      <c r="AY1748" s="49"/>
      <c r="AZ1748" s="49"/>
      <c r="BA1748" s="49"/>
      <c r="BB1748" s="49"/>
      <c r="BC1748" s="49"/>
      <c r="BD1748" s="49"/>
      <c r="BE1748" s="49"/>
      <c r="BF1748" s="49"/>
      <c r="BG1748" s="49"/>
      <c r="BH1748" s="49"/>
      <c r="BI1748" s="49"/>
      <c r="BJ1748" s="49"/>
      <c r="BK1748" s="49"/>
      <c r="BL1748" s="49"/>
      <c r="BM1748" s="49"/>
      <c r="BN1748" s="49"/>
      <c r="BO1748" s="49"/>
    </row>
    <row r="1749" spans="20:67" x14ac:dyDescent="0.3">
      <c r="T1749" s="49"/>
      <c r="V1749" s="49"/>
      <c r="W1749" s="49"/>
      <c r="X1749" s="49"/>
      <c r="Y1749" s="49"/>
      <c r="AA1749" s="49"/>
      <c r="AB1749" s="49"/>
      <c r="AD1749" s="49"/>
      <c r="AE1749" s="49"/>
      <c r="AF1749" s="49"/>
      <c r="AH1749" s="49"/>
      <c r="AI1749" s="49"/>
      <c r="AK1749" s="49"/>
      <c r="AL1749" s="49"/>
      <c r="AM1749" s="49"/>
      <c r="AN1749" s="49"/>
      <c r="AO1749" s="49"/>
      <c r="AP1749" s="49"/>
      <c r="AQ1749" s="49"/>
      <c r="AR1749" s="49"/>
      <c r="AS1749" s="49"/>
      <c r="AT1749" s="49"/>
      <c r="AU1749" s="49"/>
      <c r="AV1749" s="49"/>
      <c r="AW1749" s="49"/>
      <c r="AX1749" s="49"/>
      <c r="AY1749" s="49"/>
      <c r="AZ1749" s="49"/>
      <c r="BA1749" s="49"/>
      <c r="BB1749" s="49"/>
      <c r="BC1749" s="49"/>
      <c r="BD1749" s="49"/>
      <c r="BE1749" s="49"/>
      <c r="BF1749" s="49"/>
      <c r="BG1749" s="49"/>
      <c r="BH1749" s="49"/>
      <c r="BI1749" s="49"/>
      <c r="BJ1749" s="49"/>
      <c r="BK1749" s="49"/>
      <c r="BL1749" s="49"/>
      <c r="BM1749" s="49"/>
      <c r="BN1749" s="49"/>
      <c r="BO1749" s="49"/>
    </row>
    <row r="1750" spans="20:67" x14ac:dyDescent="0.3">
      <c r="T1750" s="49"/>
      <c r="V1750" s="49"/>
      <c r="W1750" s="49"/>
      <c r="X1750" s="49"/>
      <c r="Y1750" s="49"/>
      <c r="AA1750" s="49"/>
      <c r="AB1750" s="49"/>
      <c r="AD1750" s="49"/>
      <c r="AE1750" s="49"/>
      <c r="AF1750" s="49"/>
      <c r="AH1750" s="49"/>
      <c r="AI1750" s="49"/>
      <c r="AK1750" s="49"/>
      <c r="AL1750" s="49"/>
      <c r="AM1750" s="49"/>
      <c r="AN1750" s="49"/>
      <c r="AO1750" s="49"/>
      <c r="AP1750" s="49"/>
      <c r="AQ1750" s="49"/>
      <c r="AR1750" s="49"/>
      <c r="AS1750" s="49"/>
      <c r="AT1750" s="49"/>
      <c r="AU1750" s="49"/>
      <c r="AV1750" s="49"/>
      <c r="AW1750" s="49"/>
      <c r="AX1750" s="49"/>
      <c r="AY1750" s="49"/>
      <c r="AZ1750" s="49"/>
      <c r="BA1750" s="49"/>
      <c r="BB1750" s="49"/>
      <c r="BC1750" s="49"/>
      <c r="BD1750" s="49"/>
      <c r="BE1750" s="49"/>
      <c r="BF1750" s="49"/>
      <c r="BG1750" s="49"/>
      <c r="BH1750" s="49"/>
      <c r="BI1750" s="49"/>
      <c r="BJ1750" s="49"/>
      <c r="BK1750" s="49"/>
      <c r="BL1750" s="49"/>
      <c r="BM1750" s="49"/>
      <c r="BN1750" s="49"/>
      <c r="BO1750" s="49"/>
    </row>
    <row r="1751" spans="20:67" x14ac:dyDescent="0.3">
      <c r="T1751" s="49"/>
      <c r="V1751" s="49"/>
      <c r="W1751" s="49"/>
      <c r="X1751" s="49"/>
      <c r="Y1751" s="49"/>
      <c r="AA1751" s="49"/>
      <c r="AB1751" s="49"/>
      <c r="AD1751" s="49"/>
      <c r="AE1751" s="49"/>
      <c r="AF1751" s="49"/>
      <c r="AH1751" s="49"/>
      <c r="AI1751" s="49"/>
      <c r="AK1751" s="49"/>
      <c r="AL1751" s="49"/>
      <c r="AM1751" s="49"/>
      <c r="AN1751" s="49"/>
      <c r="AO1751" s="49"/>
      <c r="AP1751" s="49"/>
      <c r="AQ1751" s="49"/>
      <c r="AR1751" s="49"/>
      <c r="AS1751" s="49"/>
      <c r="AT1751" s="49"/>
      <c r="AU1751" s="49"/>
      <c r="AV1751" s="49"/>
      <c r="AW1751" s="49"/>
      <c r="AX1751" s="49"/>
      <c r="AY1751" s="49"/>
      <c r="AZ1751" s="49"/>
      <c r="BA1751" s="49"/>
      <c r="BB1751" s="49"/>
      <c r="BC1751" s="49"/>
      <c r="BD1751" s="49"/>
      <c r="BE1751" s="49"/>
      <c r="BF1751" s="49"/>
      <c r="BG1751" s="49"/>
      <c r="BH1751" s="49"/>
      <c r="BI1751" s="49"/>
      <c r="BJ1751" s="49"/>
      <c r="BK1751" s="49"/>
      <c r="BL1751" s="49"/>
      <c r="BM1751" s="49"/>
      <c r="BN1751" s="49"/>
      <c r="BO1751" s="49"/>
    </row>
    <row r="1752" spans="20:67" x14ac:dyDescent="0.3">
      <c r="T1752" s="49"/>
      <c r="V1752" s="49"/>
      <c r="W1752" s="49"/>
      <c r="X1752" s="49"/>
      <c r="Y1752" s="49"/>
      <c r="AA1752" s="49"/>
      <c r="AB1752" s="49"/>
      <c r="AD1752" s="49"/>
      <c r="AE1752" s="49"/>
      <c r="AF1752" s="49"/>
      <c r="AH1752" s="49"/>
      <c r="AI1752" s="49"/>
      <c r="AK1752" s="49"/>
      <c r="AL1752" s="49"/>
      <c r="AM1752" s="49"/>
      <c r="AN1752" s="49"/>
      <c r="AO1752" s="49"/>
      <c r="AP1752" s="49"/>
      <c r="AQ1752" s="49"/>
      <c r="AR1752" s="49"/>
      <c r="AS1752" s="49"/>
      <c r="AT1752" s="49"/>
      <c r="AU1752" s="49"/>
      <c r="AV1752" s="49"/>
      <c r="AW1752" s="49"/>
      <c r="AX1752" s="49"/>
      <c r="AY1752" s="49"/>
      <c r="AZ1752" s="49"/>
      <c r="BA1752" s="49"/>
      <c r="BB1752" s="49"/>
      <c r="BC1752" s="49"/>
      <c r="BD1752" s="49"/>
      <c r="BE1752" s="49"/>
      <c r="BF1752" s="49"/>
      <c r="BG1752" s="49"/>
      <c r="BH1752" s="49"/>
      <c r="BI1752" s="49"/>
      <c r="BJ1752" s="49"/>
      <c r="BK1752" s="49"/>
      <c r="BL1752" s="49"/>
      <c r="BM1752" s="49"/>
      <c r="BN1752" s="49"/>
      <c r="BO1752" s="49"/>
    </row>
    <row r="1753" spans="20:67" x14ac:dyDescent="0.3">
      <c r="T1753" s="49"/>
      <c r="V1753" s="49"/>
      <c r="W1753" s="49"/>
      <c r="X1753" s="49"/>
      <c r="Y1753" s="49"/>
      <c r="AA1753" s="49"/>
      <c r="AB1753" s="49"/>
      <c r="AD1753" s="49"/>
      <c r="AE1753" s="49"/>
      <c r="AF1753" s="49"/>
      <c r="AH1753" s="49"/>
      <c r="AI1753" s="49"/>
      <c r="AK1753" s="49"/>
      <c r="AL1753" s="49"/>
      <c r="AM1753" s="49"/>
      <c r="AN1753" s="49"/>
      <c r="AO1753" s="49"/>
      <c r="AP1753" s="49"/>
      <c r="AQ1753" s="49"/>
      <c r="AR1753" s="49"/>
      <c r="AS1753" s="49"/>
      <c r="AT1753" s="49"/>
      <c r="AU1753" s="49"/>
      <c r="AV1753" s="49"/>
      <c r="AW1753" s="49"/>
      <c r="AX1753" s="49"/>
      <c r="AY1753" s="49"/>
      <c r="AZ1753" s="49"/>
      <c r="BA1753" s="49"/>
      <c r="BB1753" s="49"/>
      <c r="BC1753" s="49"/>
      <c r="BD1753" s="49"/>
      <c r="BE1753" s="49"/>
      <c r="BF1753" s="49"/>
      <c r="BG1753" s="49"/>
      <c r="BH1753" s="49"/>
      <c r="BI1753" s="49"/>
      <c r="BJ1753" s="49"/>
      <c r="BK1753" s="49"/>
      <c r="BL1753" s="49"/>
      <c r="BM1753" s="49"/>
      <c r="BN1753" s="49"/>
      <c r="BO1753" s="49"/>
    </row>
    <row r="1754" spans="20:67" x14ac:dyDescent="0.3">
      <c r="T1754" s="49"/>
      <c r="V1754" s="49"/>
      <c r="W1754" s="49"/>
      <c r="X1754" s="49"/>
      <c r="Y1754" s="49"/>
      <c r="AA1754" s="49"/>
      <c r="AB1754" s="49"/>
      <c r="AD1754" s="49"/>
      <c r="AE1754" s="49"/>
      <c r="AF1754" s="49"/>
      <c r="AH1754" s="49"/>
      <c r="AI1754" s="49"/>
      <c r="AK1754" s="49"/>
      <c r="AL1754" s="49"/>
      <c r="AM1754" s="49"/>
      <c r="AN1754" s="49"/>
      <c r="AO1754" s="49"/>
      <c r="AP1754" s="49"/>
      <c r="AQ1754" s="49"/>
      <c r="AR1754" s="49"/>
      <c r="AS1754" s="49"/>
      <c r="AT1754" s="49"/>
      <c r="AU1754" s="49"/>
      <c r="AV1754" s="49"/>
      <c r="AW1754" s="49"/>
      <c r="AX1754" s="49"/>
      <c r="AY1754" s="49"/>
      <c r="AZ1754" s="49"/>
      <c r="BA1754" s="49"/>
      <c r="BB1754" s="49"/>
      <c r="BC1754" s="49"/>
      <c r="BD1754" s="49"/>
      <c r="BE1754" s="49"/>
      <c r="BF1754" s="49"/>
      <c r="BG1754" s="49"/>
      <c r="BH1754" s="49"/>
      <c r="BI1754" s="49"/>
      <c r="BJ1754" s="49"/>
      <c r="BK1754" s="49"/>
      <c r="BL1754" s="49"/>
      <c r="BM1754" s="49"/>
      <c r="BN1754" s="49"/>
      <c r="BO1754" s="49"/>
    </row>
    <row r="1755" spans="20:67" x14ac:dyDescent="0.3">
      <c r="T1755" s="49"/>
      <c r="V1755" s="49"/>
      <c r="W1755" s="49"/>
      <c r="X1755" s="49"/>
      <c r="Y1755" s="49"/>
      <c r="AA1755" s="49"/>
      <c r="AB1755" s="49"/>
      <c r="AD1755" s="49"/>
      <c r="AE1755" s="49"/>
      <c r="AF1755" s="49"/>
      <c r="AH1755" s="49"/>
      <c r="AI1755" s="49"/>
      <c r="AK1755" s="49"/>
      <c r="AL1755" s="49"/>
      <c r="AM1755" s="49"/>
      <c r="AN1755" s="49"/>
      <c r="AO1755" s="49"/>
      <c r="AP1755" s="49"/>
      <c r="AQ1755" s="49"/>
      <c r="AR1755" s="49"/>
      <c r="AS1755" s="49"/>
      <c r="AT1755" s="49"/>
      <c r="AU1755" s="49"/>
      <c r="AV1755" s="49"/>
      <c r="AW1755" s="49"/>
      <c r="AX1755" s="49"/>
      <c r="AY1755" s="49"/>
      <c r="AZ1755" s="49"/>
      <c r="BA1755" s="49"/>
      <c r="BB1755" s="49"/>
      <c r="BC1755" s="49"/>
      <c r="BD1755" s="49"/>
      <c r="BE1755" s="49"/>
      <c r="BF1755" s="49"/>
      <c r="BG1755" s="49"/>
      <c r="BH1755" s="49"/>
      <c r="BI1755" s="49"/>
      <c r="BJ1755" s="49"/>
      <c r="BK1755" s="49"/>
      <c r="BL1755" s="49"/>
      <c r="BM1755" s="49"/>
      <c r="BN1755" s="49"/>
      <c r="BO1755" s="49"/>
    </row>
    <row r="1756" spans="20:67" x14ac:dyDescent="0.3">
      <c r="T1756" s="49"/>
      <c r="V1756" s="49"/>
      <c r="W1756" s="49"/>
      <c r="X1756" s="49"/>
      <c r="Y1756" s="49"/>
      <c r="AA1756" s="49"/>
      <c r="AB1756" s="49"/>
      <c r="AD1756" s="49"/>
      <c r="AE1756" s="49"/>
      <c r="AF1756" s="49"/>
      <c r="AH1756" s="49"/>
      <c r="AI1756" s="49"/>
      <c r="AK1756" s="49"/>
      <c r="AL1756" s="49"/>
      <c r="AM1756" s="49"/>
      <c r="AN1756" s="49"/>
      <c r="AO1756" s="49"/>
      <c r="AP1756" s="49"/>
      <c r="AQ1756" s="49"/>
      <c r="AR1756" s="49"/>
      <c r="AS1756" s="49"/>
      <c r="AT1756" s="49"/>
      <c r="AU1756" s="49"/>
      <c r="AV1756" s="49"/>
      <c r="AW1756" s="49"/>
      <c r="AX1756" s="49"/>
      <c r="AY1756" s="49"/>
      <c r="AZ1756" s="49"/>
      <c r="BA1756" s="49"/>
      <c r="BB1756" s="49"/>
      <c r="BC1756" s="49"/>
      <c r="BD1756" s="49"/>
      <c r="BE1756" s="49"/>
      <c r="BF1756" s="49"/>
      <c r="BG1756" s="49"/>
      <c r="BH1756" s="49"/>
      <c r="BI1756" s="49"/>
      <c r="BJ1756" s="49"/>
      <c r="BK1756" s="49"/>
      <c r="BL1756" s="49"/>
      <c r="BM1756" s="49"/>
      <c r="BN1756" s="49"/>
      <c r="BO1756" s="49"/>
    </row>
    <row r="1757" spans="20:67" x14ac:dyDescent="0.3">
      <c r="T1757" s="49"/>
      <c r="V1757" s="49"/>
      <c r="W1757" s="49"/>
      <c r="X1757" s="49"/>
      <c r="Y1757" s="49"/>
      <c r="AA1757" s="49"/>
      <c r="AB1757" s="49"/>
      <c r="AD1757" s="49"/>
      <c r="AE1757" s="49"/>
      <c r="AF1757" s="49"/>
      <c r="AH1757" s="49"/>
      <c r="AI1757" s="49"/>
      <c r="AK1757" s="49"/>
      <c r="AL1757" s="49"/>
      <c r="AM1757" s="49"/>
      <c r="AN1757" s="49"/>
      <c r="AO1757" s="49"/>
      <c r="AP1757" s="49"/>
      <c r="AQ1757" s="49"/>
      <c r="AR1757" s="49"/>
      <c r="AS1757" s="49"/>
      <c r="AT1757" s="49"/>
      <c r="AU1757" s="49"/>
      <c r="AV1757" s="49"/>
      <c r="AW1757" s="49"/>
      <c r="AX1757" s="49"/>
      <c r="AY1757" s="49"/>
      <c r="AZ1757" s="49"/>
      <c r="BA1757" s="49"/>
      <c r="BB1757" s="49"/>
      <c r="BC1757" s="49"/>
      <c r="BD1757" s="49"/>
      <c r="BE1757" s="49"/>
      <c r="BF1757" s="49"/>
      <c r="BG1757" s="49"/>
      <c r="BH1757" s="49"/>
      <c r="BI1757" s="49"/>
      <c r="BJ1757" s="49"/>
      <c r="BK1757" s="49"/>
      <c r="BL1757" s="49"/>
      <c r="BM1757" s="49"/>
      <c r="BN1757" s="49"/>
      <c r="BO1757" s="49"/>
    </row>
    <row r="1758" spans="20:67" x14ac:dyDescent="0.3">
      <c r="T1758" s="49"/>
      <c r="V1758" s="49"/>
      <c r="W1758" s="49"/>
      <c r="X1758" s="49"/>
      <c r="Y1758" s="49"/>
      <c r="AA1758" s="49"/>
      <c r="AB1758" s="49"/>
      <c r="AD1758" s="49"/>
      <c r="AE1758" s="49"/>
      <c r="AF1758" s="49"/>
      <c r="AH1758" s="49"/>
      <c r="AI1758" s="49"/>
      <c r="AK1758" s="49"/>
      <c r="AL1758" s="49"/>
      <c r="AM1758" s="49"/>
      <c r="AN1758" s="49"/>
      <c r="AO1758" s="49"/>
      <c r="AP1758" s="49"/>
      <c r="AQ1758" s="49"/>
      <c r="AR1758" s="49"/>
      <c r="AS1758" s="49"/>
      <c r="AT1758" s="49"/>
      <c r="AU1758" s="49"/>
      <c r="AV1758" s="49"/>
      <c r="AW1758" s="49"/>
      <c r="AX1758" s="49"/>
      <c r="AY1758" s="49"/>
      <c r="AZ1758" s="49"/>
      <c r="BA1758" s="49"/>
      <c r="BB1758" s="49"/>
      <c r="BC1758" s="49"/>
      <c r="BD1758" s="49"/>
      <c r="BE1758" s="49"/>
      <c r="BF1758" s="49"/>
      <c r="BG1758" s="49"/>
      <c r="BH1758" s="49"/>
      <c r="BI1758" s="49"/>
      <c r="BJ1758" s="49"/>
      <c r="BK1758" s="49"/>
      <c r="BL1758" s="49"/>
      <c r="BM1758" s="49"/>
      <c r="BN1758" s="49"/>
      <c r="BO1758" s="49"/>
    </row>
    <row r="1759" spans="20:67" x14ac:dyDescent="0.3">
      <c r="T1759" s="49"/>
      <c r="V1759" s="49"/>
      <c r="W1759" s="49"/>
      <c r="X1759" s="49"/>
      <c r="Y1759" s="49"/>
      <c r="AA1759" s="49"/>
      <c r="AB1759" s="49"/>
      <c r="AD1759" s="49"/>
      <c r="AE1759" s="49"/>
      <c r="AF1759" s="49"/>
      <c r="AH1759" s="49"/>
      <c r="AI1759" s="49"/>
      <c r="AK1759" s="49"/>
      <c r="AL1759" s="49"/>
      <c r="AM1759" s="49"/>
      <c r="AN1759" s="49"/>
      <c r="AO1759" s="49"/>
      <c r="AP1759" s="49"/>
      <c r="AQ1759" s="49"/>
      <c r="AR1759" s="49"/>
      <c r="AS1759" s="49"/>
      <c r="AT1759" s="49"/>
      <c r="AU1759" s="49"/>
      <c r="AV1759" s="49"/>
      <c r="AW1759" s="49"/>
      <c r="AX1759" s="49"/>
      <c r="AY1759" s="49"/>
      <c r="AZ1759" s="49"/>
      <c r="BA1759" s="49"/>
      <c r="BB1759" s="49"/>
      <c r="BC1759" s="49"/>
      <c r="BD1759" s="49"/>
      <c r="BE1759" s="49"/>
      <c r="BF1759" s="49"/>
      <c r="BG1759" s="49"/>
      <c r="BH1759" s="49"/>
      <c r="BI1759" s="49"/>
      <c r="BJ1759" s="49"/>
      <c r="BK1759" s="49"/>
      <c r="BL1759" s="49"/>
      <c r="BM1759" s="49"/>
      <c r="BN1759" s="49"/>
      <c r="BO1759" s="49"/>
    </row>
    <row r="1760" spans="20:67" x14ac:dyDescent="0.3">
      <c r="T1760" s="49"/>
      <c r="V1760" s="49"/>
      <c r="W1760" s="49"/>
      <c r="X1760" s="49"/>
      <c r="Y1760" s="49"/>
      <c r="AA1760" s="49"/>
      <c r="AB1760" s="49"/>
      <c r="AD1760" s="49"/>
      <c r="AE1760" s="49"/>
      <c r="AF1760" s="49"/>
      <c r="AH1760" s="49"/>
      <c r="AI1760" s="49"/>
      <c r="AK1760" s="49"/>
      <c r="AL1760" s="49"/>
      <c r="AM1760" s="49"/>
      <c r="AN1760" s="49"/>
      <c r="AO1760" s="49"/>
      <c r="AP1760" s="49"/>
      <c r="AQ1760" s="49"/>
      <c r="AR1760" s="49"/>
      <c r="AS1760" s="49"/>
      <c r="AT1760" s="49"/>
      <c r="AU1760" s="49"/>
      <c r="AV1760" s="49"/>
      <c r="AW1760" s="49"/>
      <c r="AX1760" s="49"/>
      <c r="AY1760" s="49"/>
      <c r="AZ1760" s="49"/>
      <c r="BA1760" s="49"/>
      <c r="BB1760" s="49"/>
      <c r="BC1760" s="49"/>
      <c r="BD1760" s="49"/>
      <c r="BE1760" s="49"/>
      <c r="BF1760" s="49"/>
      <c r="BG1760" s="49"/>
      <c r="BH1760" s="49"/>
      <c r="BI1760" s="49"/>
      <c r="BJ1760" s="49"/>
      <c r="BK1760" s="49"/>
      <c r="BL1760" s="49"/>
      <c r="BM1760" s="49"/>
      <c r="BN1760" s="49"/>
      <c r="BO1760" s="49"/>
    </row>
    <row r="1761" spans="20:67" x14ac:dyDescent="0.3">
      <c r="T1761" s="49"/>
      <c r="V1761" s="49"/>
      <c r="W1761" s="49"/>
      <c r="X1761" s="49"/>
      <c r="Y1761" s="49"/>
      <c r="AA1761" s="49"/>
      <c r="AB1761" s="49"/>
      <c r="AD1761" s="49"/>
      <c r="AE1761" s="49"/>
      <c r="AF1761" s="49"/>
      <c r="AH1761" s="49"/>
      <c r="AI1761" s="49"/>
      <c r="AK1761" s="49"/>
      <c r="AL1761" s="49"/>
      <c r="AM1761" s="49"/>
      <c r="AN1761" s="49"/>
      <c r="AO1761" s="49"/>
      <c r="AP1761" s="49"/>
      <c r="AQ1761" s="49"/>
      <c r="AR1761" s="49"/>
      <c r="AS1761" s="49"/>
      <c r="AT1761" s="49"/>
      <c r="AU1761" s="49"/>
      <c r="AV1761" s="49"/>
      <c r="AW1761" s="49"/>
      <c r="AX1761" s="49"/>
      <c r="AY1761" s="49"/>
      <c r="AZ1761" s="49"/>
      <c r="BA1761" s="49"/>
      <c r="BB1761" s="49"/>
      <c r="BC1761" s="49"/>
      <c r="BD1761" s="49"/>
      <c r="BE1761" s="49"/>
      <c r="BF1761" s="49"/>
      <c r="BG1761" s="49"/>
      <c r="BH1761" s="49"/>
      <c r="BI1761" s="49"/>
      <c r="BJ1761" s="49"/>
      <c r="BK1761" s="49"/>
      <c r="BL1761" s="49"/>
      <c r="BM1761" s="49"/>
      <c r="BN1761" s="49"/>
      <c r="BO1761" s="49"/>
    </row>
    <row r="1762" spans="20:67" x14ac:dyDescent="0.3">
      <c r="T1762" s="49"/>
      <c r="V1762" s="49"/>
      <c r="W1762" s="49"/>
      <c r="X1762" s="49"/>
      <c r="Y1762" s="49"/>
      <c r="AA1762" s="49"/>
      <c r="AB1762" s="49"/>
      <c r="AD1762" s="49"/>
      <c r="AE1762" s="49"/>
      <c r="AF1762" s="49"/>
      <c r="AH1762" s="49"/>
      <c r="AI1762" s="49"/>
      <c r="AK1762" s="49"/>
      <c r="AL1762" s="49"/>
      <c r="AM1762" s="49"/>
      <c r="AN1762" s="49"/>
      <c r="AO1762" s="49"/>
      <c r="AP1762" s="49"/>
      <c r="AQ1762" s="49"/>
      <c r="AR1762" s="49"/>
      <c r="AS1762" s="49"/>
      <c r="AT1762" s="49"/>
      <c r="AU1762" s="49"/>
      <c r="AV1762" s="49"/>
      <c r="AW1762" s="49"/>
      <c r="AX1762" s="49"/>
      <c r="AY1762" s="49"/>
      <c r="AZ1762" s="49"/>
      <c r="BA1762" s="49"/>
      <c r="BB1762" s="49"/>
      <c r="BC1762" s="49"/>
      <c r="BD1762" s="49"/>
      <c r="BE1762" s="49"/>
      <c r="BF1762" s="49"/>
      <c r="BG1762" s="49"/>
      <c r="BH1762" s="49"/>
      <c r="BI1762" s="49"/>
      <c r="BJ1762" s="49"/>
      <c r="BK1762" s="49"/>
      <c r="BL1762" s="49"/>
      <c r="BM1762" s="49"/>
      <c r="BN1762" s="49"/>
      <c r="BO1762" s="49"/>
    </row>
    <row r="1763" spans="20:67" x14ac:dyDescent="0.3">
      <c r="T1763" s="49"/>
      <c r="V1763" s="49"/>
      <c r="W1763" s="49"/>
      <c r="X1763" s="49"/>
      <c r="Y1763" s="49"/>
      <c r="AA1763" s="49"/>
      <c r="AB1763" s="49"/>
      <c r="AD1763" s="49"/>
      <c r="AE1763" s="49"/>
      <c r="AF1763" s="49"/>
      <c r="AH1763" s="49"/>
      <c r="AI1763" s="49"/>
      <c r="AK1763" s="49"/>
      <c r="AL1763" s="49"/>
      <c r="AM1763" s="49"/>
      <c r="AN1763" s="49"/>
      <c r="AO1763" s="49"/>
      <c r="AP1763" s="49"/>
      <c r="AQ1763" s="49"/>
      <c r="AR1763" s="49"/>
      <c r="AS1763" s="49"/>
      <c r="AT1763" s="49"/>
      <c r="AU1763" s="49"/>
      <c r="AV1763" s="49"/>
      <c r="AW1763" s="49"/>
      <c r="AX1763" s="49"/>
      <c r="AY1763" s="49"/>
      <c r="AZ1763" s="49"/>
      <c r="BA1763" s="49"/>
      <c r="BB1763" s="49"/>
      <c r="BC1763" s="49"/>
      <c r="BD1763" s="49"/>
      <c r="BE1763" s="49"/>
      <c r="BF1763" s="49"/>
      <c r="BG1763" s="49"/>
      <c r="BH1763" s="49"/>
      <c r="BI1763" s="49"/>
      <c r="BJ1763" s="49"/>
      <c r="BK1763" s="49"/>
      <c r="BL1763" s="49"/>
      <c r="BM1763" s="49"/>
      <c r="BN1763" s="49"/>
      <c r="BO1763" s="49"/>
    </row>
    <row r="1764" spans="20:67" x14ac:dyDescent="0.3">
      <c r="T1764" s="49"/>
      <c r="V1764" s="49"/>
      <c r="W1764" s="49"/>
      <c r="X1764" s="49"/>
      <c r="Y1764" s="49"/>
      <c r="AA1764" s="49"/>
      <c r="AB1764" s="49"/>
      <c r="AD1764" s="49"/>
      <c r="AE1764" s="49"/>
      <c r="AF1764" s="49"/>
      <c r="AH1764" s="49"/>
      <c r="AI1764" s="49"/>
      <c r="AK1764" s="49"/>
      <c r="AL1764" s="49"/>
      <c r="AM1764" s="49"/>
      <c r="AN1764" s="49"/>
      <c r="AO1764" s="49"/>
      <c r="AP1764" s="49"/>
      <c r="AQ1764" s="49"/>
      <c r="AR1764" s="49"/>
      <c r="AS1764" s="49"/>
      <c r="AT1764" s="49"/>
      <c r="AU1764" s="49"/>
      <c r="AV1764" s="49"/>
      <c r="AW1764" s="49"/>
      <c r="AX1764" s="49"/>
      <c r="AY1764" s="49"/>
      <c r="AZ1764" s="49"/>
      <c r="BA1764" s="49"/>
      <c r="BB1764" s="49"/>
      <c r="BC1764" s="49"/>
      <c r="BD1764" s="49"/>
      <c r="BE1764" s="49"/>
      <c r="BF1764" s="49"/>
      <c r="BG1764" s="49"/>
      <c r="BH1764" s="49"/>
      <c r="BI1764" s="49"/>
      <c r="BJ1764" s="49"/>
      <c r="BK1764" s="49"/>
      <c r="BL1764" s="49"/>
      <c r="BM1764" s="49"/>
      <c r="BN1764" s="49"/>
      <c r="BO1764" s="49"/>
    </row>
    <row r="1765" spans="20:67" x14ac:dyDescent="0.3">
      <c r="T1765" s="49"/>
      <c r="V1765" s="49"/>
      <c r="W1765" s="49"/>
      <c r="X1765" s="49"/>
      <c r="Y1765" s="49"/>
      <c r="AA1765" s="49"/>
      <c r="AB1765" s="49"/>
      <c r="AD1765" s="49"/>
      <c r="AE1765" s="49"/>
      <c r="AF1765" s="49"/>
      <c r="AH1765" s="49"/>
      <c r="AI1765" s="49"/>
      <c r="AK1765" s="49"/>
      <c r="AL1765" s="49"/>
      <c r="AM1765" s="49"/>
      <c r="AN1765" s="49"/>
      <c r="AO1765" s="49"/>
      <c r="AP1765" s="49"/>
      <c r="AQ1765" s="49"/>
      <c r="AR1765" s="49"/>
      <c r="AS1765" s="49"/>
      <c r="AT1765" s="49"/>
      <c r="AU1765" s="49"/>
      <c r="AV1765" s="49"/>
      <c r="AW1765" s="49"/>
      <c r="AX1765" s="49"/>
      <c r="AY1765" s="49"/>
      <c r="AZ1765" s="49"/>
      <c r="BA1765" s="49"/>
      <c r="BB1765" s="49"/>
      <c r="BC1765" s="49"/>
      <c r="BD1765" s="49"/>
      <c r="BE1765" s="49"/>
      <c r="BF1765" s="49"/>
      <c r="BG1765" s="49"/>
      <c r="BH1765" s="49"/>
      <c r="BI1765" s="49"/>
      <c r="BJ1765" s="49"/>
      <c r="BK1765" s="49"/>
      <c r="BL1765" s="49"/>
      <c r="BM1765" s="49"/>
      <c r="BN1765" s="49"/>
      <c r="BO1765" s="49"/>
    </row>
    <row r="1766" spans="20:67" x14ac:dyDescent="0.3">
      <c r="T1766" s="49"/>
      <c r="V1766" s="49"/>
      <c r="W1766" s="49"/>
      <c r="X1766" s="49"/>
      <c r="Y1766" s="49"/>
      <c r="AA1766" s="49"/>
      <c r="AB1766" s="49"/>
      <c r="AD1766" s="49"/>
      <c r="AE1766" s="49"/>
      <c r="AF1766" s="49"/>
      <c r="AH1766" s="49"/>
      <c r="AI1766" s="49"/>
      <c r="AK1766" s="49"/>
      <c r="AL1766" s="49"/>
      <c r="AM1766" s="49"/>
      <c r="AN1766" s="49"/>
      <c r="AO1766" s="49"/>
      <c r="AP1766" s="49"/>
      <c r="AQ1766" s="49"/>
      <c r="AR1766" s="49"/>
      <c r="AS1766" s="49"/>
      <c r="AT1766" s="49"/>
      <c r="AU1766" s="49"/>
      <c r="AV1766" s="49"/>
      <c r="AW1766" s="49"/>
      <c r="AX1766" s="49"/>
      <c r="AY1766" s="49"/>
      <c r="AZ1766" s="49"/>
      <c r="BA1766" s="49"/>
      <c r="BB1766" s="49"/>
      <c r="BC1766" s="49"/>
      <c r="BD1766" s="49"/>
      <c r="BE1766" s="49"/>
      <c r="BF1766" s="49"/>
      <c r="BG1766" s="49"/>
      <c r="BH1766" s="49"/>
      <c r="BI1766" s="49"/>
      <c r="BJ1766" s="49"/>
      <c r="BK1766" s="49"/>
      <c r="BL1766" s="49"/>
      <c r="BM1766" s="49"/>
      <c r="BN1766" s="49"/>
      <c r="BO1766" s="49"/>
    </row>
    <row r="1767" spans="20:67" x14ac:dyDescent="0.3">
      <c r="T1767" s="49"/>
      <c r="V1767" s="49"/>
      <c r="W1767" s="49"/>
      <c r="X1767" s="49"/>
      <c r="Y1767" s="49"/>
      <c r="AA1767" s="49"/>
      <c r="AB1767" s="49"/>
      <c r="AD1767" s="49"/>
      <c r="AE1767" s="49"/>
      <c r="AF1767" s="49"/>
      <c r="AH1767" s="49"/>
      <c r="AI1767" s="49"/>
      <c r="AK1767" s="49"/>
      <c r="AL1767" s="49"/>
      <c r="AM1767" s="49"/>
      <c r="AN1767" s="49"/>
      <c r="AO1767" s="49"/>
      <c r="AP1767" s="49"/>
      <c r="AQ1767" s="49"/>
      <c r="AR1767" s="49"/>
      <c r="AS1767" s="49"/>
      <c r="AT1767" s="49"/>
      <c r="AU1767" s="49"/>
      <c r="AV1767" s="49"/>
      <c r="AW1767" s="49"/>
      <c r="AX1767" s="49"/>
      <c r="AY1767" s="49"/>
      <c r="AZ1767" s="49"/>
      <c r="BA1767" s="49"/>
      <c r="BB1767" s="49"/>
      <c r="BC1767" s="49"/>
      <c r="BD1767" s="49"/>
      <c r="BE1767" s="49"/>
      <c r="BF1767" s="49"/>
      <c r="BG1767" s="49"/>
      <c r="BH1767" s="49"/>
      <c r="BI1767" s="49"/>
      <c r="BJ1767" s="49"/>
      <c r="BK1767" s="49"/>
      <c r="BL1767" s="49"/>
      <c r="BM1767" s="49"/>
      <c r="BN1767" s="49"/>
      <c r="BO1767" s="49"/>
    </row>
    <row r="1768" spans="20:67" x14ac:dyDescent="0.3">
      <c r="T1768" s="49"/>
      <c r="V1768" s="49"/>
      <c r="W1768" s="49"/>
      <c r="X1768" s="49"/>
      <c r="Y1768" s="49"/>
      <c r="AA1768" s="49"/>
      <c r="AB1768" s="49"/>
      <c r="AD1768" s="49"/>
      <c r="AE1768" s="49"/>
      <c r="AF1768" s="49"/>
      <c r="AH1768" s="49"/>
      <c r="AI1768" s="49"/>
      <c r="AK1768" s="49"/>
      <c r="AL1768" s="49"/>
      <c r="AM1768" s="49"/>
      <c r="AN1768" s="49"/>
      <c r="AO1768" s="49"/>
      <c r="AP1768" s="49"/>
      <c r="AQ1768" s="49"/>
      <c r="AR1768" s="49"/>
      <c r="AS1768" s="49"/>
      <c r="AT1768" s="49"/>
      <c r="AU1768" s="49"/>
      <c r="AV1768" s="49"/>
      <c r="AW1768" s="49"/>
      <c r="AX1768" s="49"/>
      <c r="AY1768" s="49"/>
      <c r="AZ1768" s="49"/>
      <c r="BA1768" s="49"/>
      <c r="BB1768" s="49"/>
      <c r="BC1768" s="49"/>
      <c r="BD1768" s="49"/>
      <c r="BE1768" s="49"/>
      <c r="BF1768" s="49"/>
      <c r="BG1768" s="49"/>
      <c r="BH1768" s="49"/>
      <c r="BI1768" s="49"/>
      <c r="BJ1768" s="49"/>
      <c r="BK1768" s="49"/>
      <c r="BL1768" s="49"/>
      <c r="BM1768" s="49"/>
      <c r="BN1768" s="49"/>
      <c r="BO1768" s="49"/>
    </row>
    <row r="1769" spans="20:67" x14ac:dyDescent="0.3">
      <c r="T1769" s="49"/>
      <c r="V1769" s="49"/>
      <c r="W1769" s="49"/>
      <c r="X1769" s="49"/>
      <c r="Y1769" s="49"/>
      <c r="AA1769" s="49"/>
      <c r="AB1769" s="49"/>
      <c r="AD1769" s="49"/>
      <c r="AE1769" s="49"/>
      <c r="AF1769" s="49"/>
      <c r="AH1769" s="49"/>
      <c r="AI1769" s="49"/>
      <c r="AK1769" s="49"/>
      <c r="AL1769" s="49"/>
      <c r="AM1769" s="49"/>
      <c r="AN1769" s="49"/>
      <c r="AO1769" s="49"/>
      <c r="AP1769" s="49"/>
      <c r="AQ1769" s="49"/>
      <c r="AR1769" s="49"/>
      <c r="AS1769" s="49"/>
      <c r="AT1769" s="49"/>
      <c r="AU1769" s="49"/>
      <c r="AV1769" s="49"/>
      <c r="AW1769" s="49"/>
      <c r="AX1769" s="49"/>
      <c r="AY1769" s="49"/>
      <c r="AZ1769" s="49"/>
      <c r="BA1769" s="49"/>
      <c r="BB1769" s="49"/>
      <c r="BC1769" s="49"/>
      <c r="BD1769" s="49"/>
      <c r="BE1769" s="49"/>
      <c r="BF1769" s="49"/>
      <c r="BG1769" s="49"/>
      <c r="BH1769" s="49"/>
      <c r="BI1769" s="49"/>
      <c r="BJ1769" s="49"/>
      <c r="BK1769" s="49"/>
      <c r="BL1769" s="49"/>
      <c r="BM1769" s="49"/>
      <c r="BN1769" s="49"/>
      <c r="BO1769" s="49"/>
    </row>
    <row r="1770" spans="20:67" x14ac:dyDescent="0.3">
      <c r="T1770" s="49"/>
      <c r="V1770" s="49"/>
      <c r="W1770" s="49"/>
      <c r="X1770" s="49"/>
      <c r="Y1770" s="49"/>
      <c r="AA1770" s="49"/>
      <c r="AB1770" s="49"/>
      <c r="AD1770" s="49"/>
      <c r="AE1770" s="49"/>
      <c r="AF1770" s="49"/>
      <c r="AH1770" s="49"/>
      <c r="AI1770" s="49"/>
      <c r="AK1770" s="49"/>
      <c r="AL1770" s="49"/>
      <c r="AM1770" s="49"/>
      <c r="AN1770" s="49"/>
      <c r="AO1770" s="49"/>
      <c r="AP1770" s="49"/>
      <c r="AQ1770" s="49"/>
      <c r="AR1770" s="49"/>
      <c r="AS1770" s="49"/>
      <c r="AT1770" s="49"/>
      <c r="AU1770" s="49"/>
      <c r="AV1770" s="49"/>
      <c r="AW1770" s="49"/>
      <c r="AX1770" s="49"/>
      <c r="AY1770" s="49"/>
      <c r="AZ1770" s="49"/>
      <c r="BA1770" s="49"/>
      <c r="BB1770" s="49"/>
      <c r="BC1770" s="49"/>
      <c r="BD1770" s="49"/>
      <c r="BE1770" s="49"/>
      <c r="BF1770" s="49"/>
      <c r="BG1770" s="49"/>
      <c r="BH1770" s="49"/>
      <c r="BI1770" s="49"/>
      <c r="BJ1770" s="49"/>
      <c r="BK1770" s="49"/>
      <c r="BL1770" s="49"/>
      <c r="BM1770" s="49"/>
      <c r="BN1770" s="49"/>
      <c r="BO1770" s="49"/>
    </row>
    <row r="1771" spans="20:67" x14ac:dyDescent="0.3">
      <c r="T1771" s="49"/>
      <c r="V1771" s="49"/>
      <c r="W1771" s="49"/>
      <c r="X1771" s="49"/>
      <c r="Y1771" s="49"/>
      <c r="AA1771" s="49"/>
      <c r="AB1771" s="49"/>
      <c r="AD1771" s="49"/>
      <c r="AE1771" s="49"/>
      <c r="AF1771" s="49"/>
      <c r="AH1771" s="49"/>
      <c r="AI1771" s="49"/>
      <c r="AK1771" s="49"/>
      <c r="AL1771" s="49"/>
      <c r="AM1771" s="49"/>
      <c r="AN1771" s="49"/>
      <c r="AO1771" s="49"/>
      <c r="AP1771" s="49"/>
      <c r="AQ1771" s="49"/>
      <c r="AR1771" s="49"/>
      <c r="AS1771" s="49"/>
      <c r="AT1771" s="49"/>
      <c r="AU1771" s="49"/>
      <c r="AV1771" s="49"/>
      <c r="AW1771" s="49"/>
      <c r="AX1771" s="49"/>
      <c r="AY1771" s="49"/>
      <c r="AZ1771" s="49"/>
      <c r="BA1771" s="49"/>
      <c r="BB1771" s="49"/>
      <c r="BC1771" s="49"/>
      <c r="BD1771" s="49"/>
      <c r="BE1771" s="49"/>
      <c r="BF1771" s="49"/>
      <c r="BG1771" s="49"/>
      <c r="BH1771" s="49"/>
      <c r="BI1771" s="49"/>
      <c r="BJ1771" s="49"/>
      <c r="BK1771" s="49"/>
      <c r="BL1771" s="49"/>
      <c r="BM1771" s="49"/>
      <c r="BN1771" s="49"/>
      <c r="BO1771" s="49"/>
    </row>
    <row r="1772" spans="20:67" x14ac:dyDescent="0.3">
      <c r="T1772" s="49"/>
      <c r="V1772" s="49"/>
      <c r="W1772" s="49"/>
      <c r="X1772" s="49"/>
      <c r="Y1772" s="49"/>
      <c r="AA1772" s="49"/>
      <c r="AB1772" s="49"/>
      <c r="AD1772" s="49"/>
      <c r="AE1772" s="49"/>
      <c r="AF1772" s="49"/>
      <c r="AH1772" s="49"/>
      <c r="AI1772" s="49"/>
      <c r="AK1772" s="49"/>
      <c r="AL1772" s="49"/>
      <c r="AM1772" s="49"/>
      <c r="AN1772" s="49"/>
      <c r="AO1772" s="49"/>
      <c r="AP1772" s="49"/>
      <c r="AQ1772" s="49"/>
      <c r="AR1772" s="49"/>
      <c r="AS1772" s="49"/>
      <c r="AT1772" s="49"/>
      <c r="AU1772" s="49"/>
      <c r="AV1772" s="49"/>
      <c r="AW1772" s="49"/>
      <c r="AX1772" s="49"/>
      <c r="AY1772" s="49"/>
      <c r="AZ1772" s="49"/>
      <c r="BA1772" s="49"/>
      <c r="BB1772" s="49"/>
      <c r="BC1772" s="49"/>
      <c r="BD1772" s="49"/>
      <c r="BE1772" s="49"/>
      <c r="BF1772" s="49"/>
      <c r="BG1772" s="49"/>
      <c r="BH1772" s="49"/>
      <c r="BI1772" s="49"/>
      <c r="BJ1772" s="49"/>
      <c r="BK1772" s="49"/>
      <c r="BL1772" s="49"/>
      <c r="BM1772" s="49"/>
      <c r="BN1772" s="49"/>
      <c r="BO1772" s="49"/>
    </row>
    <row r="1773" spans="20:67" x14ac:dyDescent="0.3">
      <c r="T1773" s="49"/>
      <c r="V1773" s="49"/>
      <c r="W1773" s="49"/>
      <c r="X1773" s="49"/>
      <c r="Y1773" s="49"/>
      <c r="AA1773" s="49"/>
      <c r="AB1773" s="49"/>
      <c r="AD1773" s="49"/>
      <c r="AE1773" s="49"/>
      <c r="AF1773" s="49"/>
      <c r="AH1773" s="49"/>
      <c r="AI1773" s="49"/>
      <c r="AK1773" s="49"/>
      <c r="AL1773" s="49"/>
      <c r="AM1773" s="49"/>
      <c r="AN1773" s="49"/>
      <c r="AO1773" s="49"/>
      <c r="AP1773" s="49"/>
      <c r="AQ1773" s="49"/>
      <c r="AR1773" s="49"/>
      <c r="AS1773" s="49"/>
      <c r="AT1773" s="49"/>
      <c r="AU1773" s="49"/>
      <c r="AV1773" s="49"/>
      <c r="AW1773" s="49"/>
      <c r="AX1773" s="49"/>
      <c r="AY1773" s="49"/>
      <c r="AZ1773" s="49"/>
      <c r="BA1773" s="49"/>
      <c r="BB1773" s="49"/>
      <c r="BC1773" s="49"/>
      <c r="BD1773" s="49"/>
      <c r="BE1773" s="49"/>
      <c r="BF1773" s="49"/>
      <c r="BG1773" s="49"/>
      <c r="BH1773" s="49"/>
      <c r="BI1773" s="49"/>
      <c r="BJ1773" s="49"/>
      <c r="BK1773" s="49"/>
      <c r="BL1773" s="49"/>
      <c r="BM1773" s="49"/>
      <c r="BN1773" s="49"/>
      <c r="BO1773" s="49"/>
    </row>
    <row r="1774" spans="20:67" x14ac:dyDescent="0.3">
      <c r="T1774" s="49"/>
      <c r="V1774" s="49"/>
      <c r="W1774" s="49"/>
      <c r="X1774" s="49"/>
      <c r="Y1774" s="49"/>
      <c r="AA1774" s="49"/>
      <c r="AB1774" s="49"/>
      <c r="AD1774" s="49"/>
      <c r="AE1774" s="49"/>
      <c r="AF1774" s="49"/>
      <c r="AH1774" s="49"/>
      <c r="AI1774" s="49"/>
      <c r="AK1774" s="49"/>
      <c r="AL1774" s="49"/>
      <c r="AM1774" s="49"/>
      <c r="AN1774" s="49"/>
      <c r="AO1774" s="49"/>
      <c r="AP1774" s="49"/>
      <c r="AQ1774" s="49"/>
      <c r="AR1774" s="49"/>
      <c r="AS1774" s="49"/>
      <c r="AT1774" s="49"/>
      <c r="AU1774" s="49"/>
      <c r="AV1774" s="49"/>
      <c r="AW1774" s="49"/>
      <c r="AX1774" s="49"/>
      <c r="AY1774" s="49"/>
      <c r="AZ1774" s="49"/>
      <c r="BA1774" s="49"/>
      <c r="BB1774" s="49"/>
      <c r="BC1774" s="49"/>
      <c r="BD1774" s="49"/>
      <c r="BE1774" s="49"/>
      <c r="BF1774" s="49"/>
      <c r="BG1774" s="49"/>
      <c r="BH1774" s="49"/>
      <c r="BI1774" s="49"/>
      <c r="BJ1774" s="49"/>
      <c r="BK1774" s="49"/>
      <c r="BL1774" s="49"/>
      <c r="BM1774" s="49"/>
      <c r="BN1774" s="49"/>
      <c r="BO1774" s="49"/>
    </row>
    <row r="1775" spans="20:67" x14ac:dyDescent="0.3">
      <c r="T1775" s="49"/>
      <c r="V1775" s="49"/>
      <c r="W1775" s="49"/>
      <c r="X1775" s="49"/>
      <c r="Y1775" s="49"/>
      <c r="AA1775" s="49"/>
      <c r="AB1775" s="49"/>
      <c r="AD1775" s="49"/>
      <c r="AE1775" s="49"/>
      <c r="AF1775" s="49"/>
      <c r="AH1775" s="49"/>
      <c r="AI1775" s="49"/>
      <c r="AK1775" s="49"/>
      <c r="AL1775" s="49"/>
      <c r="AM1775" s="49"/>
      <c r="AN1775" s="49"/>
      <c r="AO1775" s="49"/>
      <c r="AP1775" s="49"/>
      <c r="AQ1775" s="49"/>
      <c r="AR1775" s="49"/>
      <c r="AS1775" s="49"/>
      <c r="AT1775" s="49"/>
      <c r="AU1775" s="49"/>
      <c r="AV1775" s="49"/>
      <c r="AW1775" s="49"/>
      <c r="AX1775" s="49"/>
      <c r="AY1775" s="49"/>
      <c r="AZ1775" s="49"/>
      <c r="BA1775" s="49"/>
      <c r="BB1775" s="49"/>
      <c r="BC1775" s="49"/>
      <c r="BD1775" s="49"/>
      <c r="BE1775" s="49"/>
      <c r="BF1775" s="49"/>
      <c r="BG1775" s="49"/>
      <c r="BH1775" s="49"/>
      <c r="BI1775" s="49"/>
      <c r="BJ1775" s="49"/>
      <c r="BK1775" s="49"/>
      <c r="BL1775" s="49"/>
      <c r="BM1775" s="49"/>
      <c r="BN1775" s="49"/>
      <c r="BO1775" s="49"/>
    </row>
    <row r="1776" spans="20:67" x14ac:dyDescent="0.3">
      <c r="T1776" s="49"/>
      <c r="V1776" s="49"/>
      <c r="W1776" s="49"/>
      <c r="X1776" s="49"/>
      <c r="Y1776" s="49"/>
      <c r="AA1776" s="49"/>
      <c r="AB1776" s="49"/>
      <c r="AD1776" s="49"/>
      <c r="AE1776" s="49"/>
      <c r="AF1776" s="49"/>
      <c r="AH1776" s="49"/>
      <c r="AI1776" s="49"/>
      <c r="AK1776" s="49"/>
      <c r="AL1776" s="49"/>
      <c r="AM1776" s="49"/>
      <c r="AN1776" s="49"/>
      <c r="AO1776" s="49"/>
      <c r="AP1776" s="49"/>
      <c r="AQ1776" s="49"/>
      <c r="AR1776" s="49"/>
      <c r="AS1776" s="49"/>
      <c r="AT1776" s="49"/>
      <c r="AU1776" s="49"/>
      <c r="AV1776" s="49"/>
      <c r="AW1776" s="49"/>
      <c r="AX1776" s="49"/>
      <c r="AY1776" s="49"/>
      <c r="AZ1776" s="49"/>
      <c r="BA1776" s="49"/>
      <c r="BB1776" s="49"/>
      <c r="BC1776" s="49"/>
      <c r="BD1776" s="49"/>
      <c r="BE1776" s="49"/>
      <c r="BF1776" s="49"/>
      <c r="BG1776" s="49"/>
      <c r="BH1776" s="49"/>
      <c r="BI1776" s="49"/>
      <c r="BJ1776" s="49"/>
      <c r="BK1776" s="49"/>
      <c r="BL1776" s="49"/>
      <c r="BM1776" s="49"/>
      <c r="BN1776" s="49"/>
      <c r="BO1776" s="49"/>
    </row>
    <row r="1777" spans="20:67" x14ac:dyDescent="0.3">
      <c r="T1777" s="49"/>
      <c r="V1777" s="49"/>
      <c r="W1777" s="49"/>
      <c r="X1777" s="49"/>
      <c r="Y1777" s="49"/>
      <c r="AA1777" s="49"/>
      <c r="AB1777" s="49"/>
      <c r="AD1777" s="49"/>
      <c r="AE1777" s="49"/>
      <c r="AF1777" s="49"/>
      <c r="AH1777" s="49"/>
      <c r="AI1777" s="49"/>
      <c r="AK1777" s="49"/>
      <c r="AL1777" s="49"/>
      <c r="AM1777" s="49"/>
      <c r="AN1777" s="49"/>
      <c r="AO1777" s="49"/>
      <c r="AP1777" s="49"/>
      <c r="AQ1777" s="49"/>
      <c r="AR1777" s="49"/>
      <c r="AS1777" s="49"/>
      <c r="AT1777" s="49"/>
      <c r="AU1777" s="49"/>
      <c r="AV1777" s="49"/>
      <c r="AW1777" s="49"/>
      <c r="AX1777" s="49"/>
      <c r="AY1777" s="49"/>
      <c r="AZ1777" s="49"/>
      <c r="BA1777" s="49"/>
      <c r="BB1777" s="49"/>
      <c r="BC1777" s="49"/>
      <c r="BD1777" s="49"/>
      <c r="BE1777" s="49"/>
      <c r="BF1777" s="49"/>
      <c r="BG1777" s="49"/>
      <c r="BH1777" s="49"/>
      <c r="BI1777" s="49"/>
      <c r="BJ1777" s="49"/>
      <c r="BK1777" s="49"/>
      <c r="BL1777" s="49"/>
      <c r="BM1777" s="49"/>
      <c r="BN1777" s="49"/>
      <c r="BO1777" s="49"/>
    </row>
    <row r="1778" spans="20:67" x14ac:dyDescent="0.3">
      <c r="T1778" s="49"/>
      <c r="V1778" s="49"/>
      <c r="W1778" s="49"/>
      <c r="X1778" s="49"/>
      <c r="Y1778" s="49"/>
      <c r="AA1778" s="49"/>
      <c r="AB1778" s="49"/>
      <c r="AD1778" s="49"/>
      <c r="AE1778" s="49"/>
      <c r="AF1778" s="49"/>
      <c r="AH1778" s="49"/>
      <c r="AI1778" s="49"/>
      <c r="AK1778" s="49"/>
      <c r="AL1778" s="49"/>
      <c r="AM1778" s="49"/>
      <c r="AN1778" s="49"/>
      <c r="AO1778" s="49"/>
      <c r="AP1778" s="49"/>
      <c r="AQ1778" s="49"/>
      <c r="AR1778" s="49"/>
      <c r="AS1778" s="49"/>
      <c r="AT1778" s="49"/>
      <c r="AU1778" s="49"/>
      <c r="AV1778" s="49"/>
      <c r="AW1778" s="49"/>
      <c r="AX1778" s="49"/>
      <c r="AY1778" s="49"/>
      <c r="AZ1778" s="49"/>
      <c r="BA1778" s="49"/>
      <c r="BB1778" s="49"/>
      <c r="BC1778" s="49"/>
      <c r="BD1778" s="49"/>
      <c r="BE1778" s="49"/>
      <c r="BF1778" s="49"/>
      <c r="BG1778" s="49"/>
      <c r="BH1778" s="49"/>
      <c r="BI1778" s="49"/>
      <c r="BJ1778" s="49"/>
      <c r="BK1778" s="49"/>
      <c r="BL1778" s="49"/>
      <c r="BM1778" s="49"/>
      <c r="BN1778" s="49"/>
      <c r="BO1778" s="49"/>
    </row>
    <row r="1779" spans="20:67" x14ac:dyDescent="0.3">
      <c r="T1779" s="49"/>
      <c r="V1779" s="49"/>
      <c r="W1779" s="49"/>
      <c r="X1779" s="49"/>
      <c r="Y1779" s="49"/>
      <c r="AA1779" s="49"/>
      <c r="AB1779" s="49"/>
      <c r="AD1779" s="49"/>
      <c r="AE1779" s="49"/>
      <c r="AF1779" s="49"/>
      <c r="AH1779" s="49"/>
      <c r="AI1779" s="49"/>
      <c r="AK1779" s="49"/>
      <c r="AL1779" s="49"/>
      <c r="AM1779" s="49"/>
      <c r="AN1779" s="49"/>
      <c r="AO1779" s="49"/>
      <c r="AP1779" s="49"/>
      <c r="AQ1779" s="49"/>
      <c r="AR1779" s="49"/>
      <c r="AS1779" s="49"/>
      <c r="AT1779" s="49"/>
      <c r="AU1779" s="49"/>
      <c r="AV1779" s="49"/>
      <c r="AW1779" s="49"/>
      <c r="AX1779" s="49"/>
      <c r="AY1779" s="49"/>
      <c r="AZ1779" s="49"/>
      <c r="BA1779" s="49"/>
      <c r="BB1779" s="49"/>
      <c r="BC1779" s="49"/>
      <c r="BD1779" s="49"/>
      <c r="BE1779" s="49"/>
      <c r="BF1779" s="49"/>
      <c r="BG1779" s="49"/>
      <c r="BH1779" s="49"/>
      <c r="BI1779" s="49"/>
      <c r="BJ1779" s="49"/>
      <c r="BK1779" s="49"/>
      <c r="BL1779" s="49"/>
      <c r="BM1779" s="49"/>
      <c r="BN1779" s="49"/>
      <c r="BO1779" s="49"/>
    </row>
    <row r="1780" spans="20:67" x14ac:dyDescent="0.3">
      <c r="T1780" s="49"/>
      <c r="V1780" s="49"/>
      <c r="W1780" s="49"/>
      <c r="X1780" s="49"/>
      <c r="Y1780" s="49"/>
      <c r="AA1780" s="49"/>
      <c r="AB1780" s="49"/>
      <c r="AD1780" s="49"/>
      <c r="AE1780" s="49"/>
      <c r="AF1780" s="49"/>
      <c r="AH1780" s="49"/>
      <c r="AI1780" s="49"/>
      <c r="AK1780" s="49"/>
      <c r="AL1780" s="49"/>
      <c r="AM1780" s="49"/>
      <c r="AN1780" s="49"/>
      <c r="AO1780" s="49"/>
      <c r="AP1780" s="49"/>
      <c r="AQ1780" s="49"/>
      <c r="AR1780" s="49"/>
      <c r="AS1780" s="49"/>
      <c r="AT1780" s="49"/>
      <c r="AU1780" s="49"/>
      <c r="AV1780" s="49"/>
      <c r="AW1780" s="49"/>
      <c r="AX1780" s="49"/>
      <c r="AY1780" s="49"/>
      <c r="AZ1780" s="49"/>
      <c r="BA1780" s="49"/>
      <c r="BB1780" s="49"/>
      <c r="BC1780" s="49"/>
      <c r="BD1780" s="49"/>
      <c r="BE1780" s="49"/>
      <c r="BF1780" s="49"/>
      <c r="BG1780" s="49"/>
      <c r="BH1780" s="49"/>
      <c r="BI1780" s="49"/>
      <c r="BJ1780" s="49"/>
      <c r="BK1780" s="49"/>
      <c r="BL1780" s="49"/>
      <c r="BM1780" s="49"/>
      <c r="BN1780" s="49"/>
      <c r="BO1780" s="49"/>
    </row>
    <row r="1781" spans="20:67" x14ac:dyDescent="0.3">
      <c r="T1781" s="49"/>
      <c r="V1781" s="49"/>
      <c r="W1781" s="49"/>
      <c r="X1781" s="49"/>
      <c r="Y1781" s="49"/>
      <c r="AA1781" s="49"/>
      <c r="AB1781" s="49"/>
      <c r="AD1781" s="49"/>
      <c r="AE1781" s="49"/>
      <c r="AF1781" s="49"/>
      <c r="AH1781" s="49"/>
      <c r="AI1781" s="49"/>
      <c r="AK1781" s="49"/>
      <c r="AL1781" s="49"/>
      <c r="AM1781" s="49"/>
      <c r="AN1781" s="49"/>
      <c r="AO1781" s="49"/>
      <c r="AP1781" s="49"/>
      <c r="AQ1781" s="49"/>
      <c r="AR1781" s="49"/>
      <c r="AS1781" s="49"/>
      <c r="AT1781" s="49"/>
      <c r="AU1781" s="49"/>
      <c r="AV1781" s="49"/>
      <c r="AW1781" s="49"/>
      <c r="AX1781" s="49"/>
      <c r="AY1781" s="49"/>
      <c r="AZ1781" s="49"/>
      <c r="BA1781" s="49"/>
      <c r="BB1781" s="49"/>
      <c r="BC1781" s="49"/>
      <c r="BD1781" s="49"/>
      <c r="BE1781" s="49"/>
      <c r="BF1781" s="49"/>
      <c r="BG1781" s="49"/>
      <c r="BH1781" s="49"/>
      <c r="BI1781" s="49"/>
      <c r="BJ1781" s="49"/>
      <c r="BK1781" s="49"/>
      <c r="BL1781" s="49"/>
      <c r="BM1781" s="49"/>
      <c r="BN1781" s="49"/>
      <c r="BO1781" s="49"/>
    </row>
    <row r="1782" spans="20:67" x14ac:dyDescent="0.3">
      <c r="T1782" s="49"/>
      <c r="V1782" s="49"/>
      <c r="W1782" s="49"/>
      <c r="X1782" s="49"/>
      <c r="Y1782" s="49"/>
      <c r="AA1782" s="49"/>
      <c r="AB1782" s="49"/>
      <c r="AD1782" s="49"/>
      <c r="AE1782" s="49"/>
      <c r="AF1782" s="49"/>
      <c r="AH1782" s="49"/>
      <c r="AI1782" s="49"/>
      <c r="AK1782" s="49"/>
      <c r="AL1782" s="49"/>
      <c r="AM1782" s="49"/>
      <c r="AN1782" s="49"/>
      <c r="AO1782" s="49"/>
      <c r="AP1782" s="49"/>
      <c r="AQ1782" s="49"/>
      <c r="AR1782" s="49"/>
      <c r="AS1782" s="49"/>
      <c r="AT1782" s="49"/>
      <c r="AU1782" s="49"/>
      <c r="AV1782" s="49"/>
      <c r="AW1782" s="49"/>
      <c r="AX1782" s="49"/>
      <c r="AY1782" s="49"/>
      <c r="AZ1782" s="49"/>
      <c r="BA1782" s="49"/>
      <c r="BB1782" s="49"/>
      <c r="BC1782" s="49"/>
      <c r="BD1782" s="49"/>
      <c r="BE1782" s="49"/>
      <c r="BF1782" s="49"/>
      <c r="BG1782" s="49"/>
      <c r="BH1782" s="49"/>
      <c r="BI1782" s="49"/>
      <c r="BJ1782" s="49"/>
      <c r="BK1782" s="49"/>
      <c r="BL1782" s="49"/>
      <c r="BM1782" s="49"/>
      <c r="BN1782" s="49"/>
      <c r="BO1782" s="49"/>
    </row>
    <row r="1783" spans="20:67" x14ac:dyDescent="0.3">
      <c r="T1783" s="49"/>
      <c r="V1783" s="49"/>
      <c r="W1783" s="49"/>
      <c r="X1783" s="49"/>
      <c r="Y1783" s="49"/>
      <c r="AA1783" s="49"/>
      <c r="AB1783" s="49"/>
      <c r="AD1783" s="49"/>
      <c r="AE1783" s="49"/>
      <c r="AF1783" s="49"/>
      <c r="AH1783" s="49"/>
      <c r="AI1783" s="49"/>
      <c r="AK1783" s="49"/>
      <c r="AL1783" s="49"/>
      <c r="AM1783" s="49"/>
      <c r="AN1783" s="49"/>
      <c r="AO1783" s="49"/>
      <c r="AP1783" s="49"/>
      <c r="AQ1783" s="49"/>
      <c r="AR1783" s="49"/>
      <c r="AS1783" s="49"/>
      <c r="AT1783" s="49"/>
      <c r="AU1783" s="49"/>
      <c r="AV1783" s="49"/>
      <c r="AW1783" s="49"/>
      <c r="AX1783" s="49"/>
      <c r="AY1783" s="49"/>
      <c r="AZ1783" s="49"/>
      <c r="BA1783" s="49"/>
      <c r="BB1783" s="49"/>
      <c r="BC1783" s="49"/>
      <c r="BD1783" s="49"/>
      <c r="BE1783" s="49"/>
      <c r="BF1783" s="49"/>
      <c r="BG1783" s="49"/>
      <c r="BH1783" s="49"/>
      <c r="BI1783" s="49"/>
      <c r="BJ1783" s="49"/>
      <c r="BK1783" s="49"/>
      <c r="BL1783" s="49"/>
      <c r="BM1783" s="49"/>
      <c r="BN1783" s="49"/>
      <c r="BO1783" s="49"/>
    </row>
    <row r="1784" spans="20:67" x14ac:dyDescent="0.3">
      <c r="T1784" s="49"/>
      <c r="V1784" s="49"/>
      <c r="W1784" s="49"/>
      <c r="X1784" s="49"/>
      <c r="Y1784" s="49"/>
      <c r="AA1784" s="49"/>
      <c r="AB1784" s="49"/>
      <c r="AD1784" s="49"/>
      <c r="AE1784" s="49"/>
      <c r="AF1784" s="49"/>
      <c r="AH1784" s="49"/>
      <c r="AI1784" s="49"/>
      <c r="AK1784" s="49"/>
      <c r="AL1784" s="49"/>
      <c r="AM1784" s="49"/>
      <c r="AN1784" s="49"/>
      <c r="AO1784" s="49"/>
      <c r="AP1784" s="49"/>
      <c r="AQ1784" s="49"/>
      <c r="AR1784" s="49"/>
      <c r="AS1784" s="49"/>
      <c r="AT1784" s="49"/>
      <c r="AU1784" s="49"/>
      <c r="AV1784" s="49"/>
      <c r="AW1784" s="49"/>
      <c r="AX1784" s="49"/>
      <c r="AY1784" s="49"/>
      <c r="AZ1784" s="49"/>
      <c r="BA1784" s="49"/>
      <c r="BB1784" s="49"/>
      <c r="BC1784" s="49"/>
      <c r="BD1784" s="49"/>
      <c r="BE1784" s="49"/>
      <c r="BF1784" s="49"/>
      <c r="BG1784" s="49"/>
      <c r="BH1784" s="49"/>
      <c r="BI1784" s="49"/>
      <c r="BJ1784" s="49"/>
      <c r="BK1784" s="49"/>
      <c r="BL1784" s="49"/>
      <c r="BM1784" s="49"/>
      <c r="BN1784" s="49"/>
      <c r="BO1784" s="49"/>
    </row>
    <row r="1785" spans="20:67" x14ac:dyDescent="0.3">
      <c r="T1785" s="49"/>
      <c r="V1785" s="49"/>
      <c r="W1785" s="49"/>
      <c r="X1785" s="49"/>
      <c r="Y1785" s="49"/>
      <c r="AA1785" s="49"/>
      <c r="AB1785" s="49"/>
      <c r="AD1785" s="49"/>
      <c r="AE1785" s="49"/>
      <c r="AF1785" s="49"/>
      <c r="AH1785" s="49"/>
      <c r="AI1785" s="49"/>
      <c r="AK1785" s="49"/>
      <c r="AL1785" s="49"/>
      <c r="AM1785" s="49"/>
      <c r="AN1785" s="49"/>
      <c r="AO1785" s="49"/>
      <c r="AP1785" s="49"/>
      <c r="AQ1785" s="49"/>
      <c r="AR1785" s="49"/>
      <c r="AS1785" s="49"/>
      <c r="AT1785" s="49"/>
      <c r="AU1785" s="49"/>
      <c r="AV1785" s="49"/>
      <c r="AW1785" s="49"/>
      <c r="AX1785" s="49"/>
      <c r="AY1785" s="49"/>
      <c r="AZ1785" s="49"/>
      <c r="BA1785" s="49"/>
      <c r="BB1785" s="49"/>
      <c r="BC1785" s="49"/>
      <c r="BD1785" s="49"/>
      <c r="BE1785" s="49"/>
      <c r="BF1785" s="49"/>
      <c r="BG1785" s="49"/>
      <c r="BH1785" s="49"/>
      <c r="BI1785" s="49"/>
      <c r="BJ1785" s="49"/>
      <c r="BK1785" s="49"/>
      <c r="BL1785" s="49"/>
      <c r="BM1785" s="49"/>
      <c r="BN1785" s="49"/>
      <c r="BO1785" s="49"/>
    </row>
    <row r="1786" spans="20:67" x14ac:dyDescent="0.3">
      <c r="T1786" s="49"/>
      <c r="V1786" s="49"/>
      <c r="W1786" s="49"/>
      <c r="X1786" s="49"/>
      <c r="Y1786" s="49"/>
      <c r="AA1786" s="49"/>
      <c r="AB1786" s="49"/>
      <c r="AD1786" s="49"/>
      <c r="AE1786" s="49"/>
      <c r="AF1786" s="49"/>
      <c r="AH1786" s="49"/>
      <c r="AI1786" s="49"/>
      <c r="AK1786" s="49"/>
      <c r="AL1786" s="49"/>
      <c r="AM1786" s="49"/>
      <c r="AN1786" s="49"/>
      <c r="AO1786" s="49"/>
      <c r="AP1786" s="49"/>
      <c r="AQ1786" s="49"/>
      <c r="AR1786" s="49"/>
      <c r="AS1786" s="49"/>
      <c r="AT1786" s="49"/>
      <c r="AU1786" s="49"/>
      <c r="AV1786" s="49"/>
      <c r="AW1786" s="49"/>
      <c r="AX1786" s="49"/>
      <c r="AY1786" s="49"/>
      <c r="AZ1786" s="49"/>
      <c r="BA1786" s="49"/>
      <c r="BB1786" s="49"/>
      <c r="BC1786" s="49"/>
      <c r="BD1786" s="49"/>
      <c r="BE1786" s="49"/>
      <c r="BF1786" s="49"/>
      <c r="BG1786" s="49"/>
      <c r="BH1786" s="49"/>
      <c r="BI1786" s="49"/>
      <c r="BJ1786" s="49"/>
      <c r="BK1786" s="49"/>
      <c r="BL1786" s="49"/>
      <c r="BM1786" s="49"/>
      <c r="BN1786" s="49"/>
      <c r="BO1786" s="49"/>
    </row>
    <row r="1787" spans="20:67" x14ac:dyDescent="0.3">
      <c r="T1787" s="49"/>
      <c r="V1787" s="49"/>
      <c r="W1787" s="49"/>
      <c r="X1787" s="49"/>
      <c r="Y1787" s="49"/>
      <c r="AA1787" s="49"/>
      <c r="AB1787" s="49"/>
      <c r="AD1787" s="49"/>
      <c r="AE1787" s="49"/>
      <c r="AF1787" s="49"/>
      <c r="AH1787" s="49"/>
      <c r="AI1787" s="49"/>
      <c r="AK1787" s="49"/>
      <c r="AL1787" s="49"/>
      <c r="AM1787" s="49"/>
      <c r="AN1787" s="49"/>
      <c r="AO1787" s="49"/>
      <c r="AP1787" s="49"/>
      <c r="AQ1787" s="49"/>
      <c r="AR1787" s="49"/>
      <c r="AS1787" s="49"/>
      <c r="AT1787" s="49"/>
      <c r="AU1787" s="49"/>
      <c r="AV1787" s="49"/>
      <c r="AW1787" s="49"/>
      <c r="AX1787" s="49"/>
      <c r="AY1787" s="49"/>
      <c r="AZ1787" s="49"/>
      <c r="BA1787" s="49"/>
      <c r="BB1787" s="49"/>
      <c r="BC1787" s="49"/>
      <c r="BD1787" s="49"/>
      <c r="BE1787" s="49"/>
      <c r="BF1787" s="49"/>
      <c r="BG1787" s="49"/>
      <c r="BH1787" s="49"/>
      <c r="BI1787" s="49"/>
      <c r="BJ1787" s="49"/>
      <c r="BK1787" s="49"/>
      <c r="BL1787" s="49"/>
      <c r="BM1787" s="49"/>
      <c r="BN1787" s="49"/>
      <c r="BO1787" s="49"/>
    </row>
    <row r="1788" spans="20:67" x14ac:dyDescent="0.3">
      <c r="T1788" s="49"/>
      <c r="V1788" s="49"/>
      <c r="W1788" s="49"/>
      <c r="X1788" s="49"/>
      <c r="Y1788" s="49"/>
      <c r="AA1788" s="49"/>
      <c r="AB1788" s="49"/>
      <c r="AD1788" s="49"/>
      <c r="AE1788" s="49"/>
      <c r="AF1788" s="49"/>
      <c r="AH1788" s="49"/>
      <c r="AI1788" s="49"/>
      <c r="AK1788" s="49"/>
      <c r="AL1788" s="49"/>
      <c r="AM1788" s="49"/>
      <c r="AN1788" s="49"/>
      <c r="AO1788" s="49"/>
      <c r="AP1788" s="49"/>
      <c r="AQ1788" s="49"/>
      <c r="AR1788" s="49"/>
      <c r="AS1788" s="49"/>
      <c r="AT1788" s="49"/>
      <c r="AU1788" s="49"/>
      <c r="AV1788" s="49"/>
      <c r="AW1788" s="49"/>
      <c r="AX1788" s="49"/>
      <c r="AY1788" s="49"/>
      <c r="AZ1788" s="49"/>
      <c r="BA1788" s="49"/>
      <c r="BB1788" s="49"/>
      <c r="BC1788" s="49"/>
      <c r="BD1788" s="49"/>
      <c r="BE1788" s="49"/>
      <c r="BF1788" s="49"/>
      <c r="BG1788" s="49"/>
      <c r="BH1788" s="49"/>
      <c r="BI1788" s="49"/>
      <c r="BJ1788" s="49"/>
      <c r="BK1788" s="49"/>
      <c r="BL1788" s="49"/>
      <c r="BM1788" s="49"/>
      <c r="BN1788" s="49"/>
      <c r="BO1788" s="49"/>
    </row>
    <row r="1789" spans="20:67" x14ac:dyDescent="0.3">
      <c r="T1789" s="49"/>
      <c r="V1789" s="49"/>
      <c r="W1789" s="49"/>
      <c r="X1789" s="49"/>
      <c r="Y1789" s="49"/>
      <c r="AA1789" s="49"/>
      <c r="AB1789" s="49"/>
      <c r="AD1789" s="49"/>
      <c r="AE1789" s="49"/>
      <c r="AF1789" s="49"/>
      <c r="AH1789" s="49"/>
      <c r="AI1789" s="49"/>
      <c r="AK1789" s="49"/>
      <c r="AL1789" s="49"/>
      <c r="AM1789" s="49"/>
      <c r="AN1789" s="49"/>
      <c r="AO1789" s="49"/>
      <c r="AP1789" s="49"/>
      <c r="AQ1789" s="49"/>
      <c r="AR1789" s="49"/>
      <c r="AS1789" s="49"/>
      <c r="AT1789" s="49"/>
      <c r="AU1789" s="49"/>
      <c r="AV1789" s="49"/>
      <c r="AW1789" s="49"/>
      <c r="AX1789" s="49"/>
      <c r="AY1789" s="49"/>
      <c r="AZ1789" s="49"/>
      <c r="BA1789" s="49"/>
      <c r="BB1789" s="49"/>
      <c r="BC1789" s="49"/>
      <c r="BD1789" s="49"/>
      <c r="BE1789" s="49"/>
      <c r="BF1789" s="49"/>
      <c r="BG1789" s="49"/>
      <c r="BH1789" s="49"/>
      <c r="BI1789" s="49"/>
      <c r="BJ1789" s="49"/>
      <c r="BK1789" s="49"/>
      <c r="BL1789" s="49"/>
      <c r="BM1789" s="49"/>
      <c r="BN1789" s="49"/>
      <c r="BO1789" s="49"/>
    </row>
    <row r="1790" spans="20:67" x14ac:dyDescent="0.3">
      <c r="T1790" s="49"/>
      <c r="V1790" s="49"/>
      <c r="W1790" s="49"/>
      <c r="X1790" s="49"/>
      <c r="Y1790" s="49"/>
      <c r="AA1790" s="49"/>
      <c r="AB1790" s="49"/>
      <c r="AD1790" s="49"/>
      <c r="AE1790" s="49"/>
      <c r="AF1790" s="49"/>
      <c r="AH1790" s="49"/>
      <c r="AI1790" s="49"/>
      <c r="AK1790" s="49"/>
      <c r="AL1790" s="49"/>
      <c r="AM1790" s="49"/>
      <c r="AN1790" s="49"/>
      <c r="AO1790" s="49"/>
      <c r="AP1790" s="49"/>
      <c r="AQ1790" s="49"/>
      <c r="AR1790" s="49"/>
      <c r="AS1790" s="49"/>
      <c r="AT1790" s="49"/>
      <c r="AU1790" s="49"/>
      <c r="AV1790" s="49"/>
      <c r="AW1790" s="49"/>
      <c r="AX1790" s="49"/>
      <c r="AY1790" s="49"/>
      <c r="AZ1790" s="49"/>
      <c r="BA1790" s="49"/>
      <c r="BB1790" s="49"/>
      <c r="BC1790" s="49"/>
      <c r="BD1790" s="49"/>
      <c r="BE1790" s="49"/>
      <c r="BF1790" s="49"/>
      <c r="BG1790" s="49"/>
      <c r="BH1790" s="49"/>
      <c r="BI1790" s="49"/>
      <c r="BJ1790" s="49"/>
      <c r="BK1790" s="49"/>
      <c r="BL1790" s="49"/>
      <c r="BM1790" s="49"/>
      <c r="BN1790" s="49"/>
      <c r="BO1790" s="49"/>
    </row>
    <row r="1791" spans="20:67" x14ac:dyDescent="0.3">
      <c r="T1791" s="49"/>
      <c r="V1791" s="49"/>
      <c r="W1791" s="49"/>
      <c r="X1791" s="49"/>
      <c r="Y1791" s="49"/>
      <c r="AA1791" s="49"/>
      <c r="AB1791" s="49"/>
      <c r="AD1791" s="49"/>
      <c r="AE1791" s="49"/>
      <c r="AF1791" s="49"/>
      <c r="AH1791" s="49"/>
      <c r="AI1791" s="49"/>
      <c r="AK1791" s="49"/>
      <c r="AL1791" s="49"/>
      <c r="AM1791" s="49"/>
      <c r="AN1791" s="49"/>
      <c r="AO1791" s="49"/>
      <c r="AP1791" s="49"/>
      <c r="AQ1791" s="49"/>
      <c r="AR1791" s="49"/>
      <c r="AS1791" s="49"/>
      <c r="AT1791" s="49"/>
      <c r="AU1791" s="49"/>
      <c r="AV1791" s="49"/>
      <c r="AW1791" s="49"/>
      <c r="AX1791" s="49"/>
      <c r="AY1791" s="49"/>
      <c r="AZ1791" s="49"/>
      <c r="BA1791" s="49"/>
      <c r="BB1791" s="49"/>
      <c r="BC1791" s="49"/>
      <c r="BD1791" s="49"/>
      <c r="BE1791" s="49"/>
      <c r="BF1791" s="49"/>
      <c r="BG1791" s="49"/>
      <c r="BH1791" s="49"/>
      <c r="BI1791" s="49"/>
      <c r="BJ1791" s="49"/>
      <c r="BK1791" s="49"/>
      <c r="BL1791" s="49"/>
      <c r="BM1791" s="49"/>
      <c r="BN1791" s="49"/>
      <c r="BO1791" s="49"/>
    </row>
    <row r="1792" spans="20:67" x14ac:dyDescent="0.3">
      <c r="T1792" s="49"/>
      <c r="V1792" s="49"/>
      <c r="W1792" s="49"/>
      <c r="X1792" s="49"/>
      <c r="Y1792" s="49"/>
      <c r="AA1792" s="49"/>
      <c r="AB1792" s="49"/>
      <c r="AD1792" s="49"/>
      <c r="AE1792" s="49"/>
      <c r="AF1792" s="49"/>
      <c r="AH1792" s="49"/>
      <c r="AI1792" s="49"/>
      <c r="AK1792" s="49"/>
      <c r="AL1792" s="49"/>
      <c r="AM1792" s="49"/>
      <c r="AN1792" s="49"/>
      <c r="AO1792" s="49"/>
      <c r="AP1792" s="49"/>
      <c r="AQ1792" s="49"/>
      <c r="AR1792" s="49"/>
      <c r="AS1792" s="49"/>
      <c r="AT1792" s="49"/>
      <c r="AU1792" s="49"/>
      <c r="AV1792" s="49"/>
      <c r="AW1792" s="49"/>
      <c r="AX1792" s="49"/>
      <c r="AY1792" s="49"/>
      <c r="AZ1792" s="49"/>
      <c r="BA1792" s="49"/>
      <c r="BB1792" s="49"/>
      <c r="BC1792" s="49"/>
      <c r="BD1792" s="49"/>
      <c r="BE1792" s="49"/>
      <c r="BF1792" s="49"/>
      <c r="BG1792" s="49"/>
      <c r="BH1792" s="49"/>
      <c r="BI1792" s="49"/>
      <c r="BJ1792" s="49"/>
      <c r="BK1792" s="49"/>
      <c r="BL1792" s="49"/>
      <c r="BM1792" s="49"/>
      <c r="BN1792" s="49"/>
      <c r="BO1792" s="49"/>
    </row>
    <row r="1793" spans="20:67" x14ac:dyDescent="0.3">
      <c r="T1793" s="49"/>
      <c r="V1793" s="49"/>
      <c r="W1793" s="49"/>
      <c r="X1793" s="49"/>
      <c r="Y1793" s="49"/>
      <c r="AA1793" s="49"/>
      <c r="AB1793" s="49"/>
      <c r="AD1793" s="49"/>
      <c r="AE1793" s="49"/>
      <c r="AF1793" s="49"/>
      <c r="AH1793" s="49"/>
      <c r="AI1793" s="49"/>
      <c r="AK1793" s="49"/>
      <c r="AL1793" s="49"/>
      <c r="AM1793" s="49"/>
      <c r="AN1793" s="49"/>
      <c r="AO1793" s="49"/>
      <c r="AP1793" s="49"/>
      <c r="AQ1793" s="49"/>
      <c r="AR1793" s="49"/>
      <c r="AS1793" s="49"/>
      <c r="AT1793" s="49"/>
      <c r="AU1793" s="49"/>
      <c r="AV1793" s="49"/>
      <c r="AW1793" s="49"/>
      <c r="AX1793" s="49"/>
      <c r="AY1793" s="49"/>
      <c r="AZ1793" s="49"/>
      <c r="BA1793" s="49"/>
      <c r="BB1793" s="49"/>
      <c r="BC1793" s="49"/>
      <c r="BD1793" s="49"/>
      <c r="BE1793" s="49"/>
      <c r="BF1793" s="49"/>
      <c r="BG1793" s="49"/>
      <c r="BH1793" s="49"/>
      <c r="BI1793" s="49"/>
      <c r="BJ1793" s="49"/>
      <c r="BK1793" s="49"/>
      <c r="BL1793" s="49"/>
      <c r="BM1793" s="49"/>
      <c r="BN1793" s="49"/>
      <c r="BO1793" s="49"/>
    </row>
    <row r="1794" spans="20:67" x14ac:dyDescent="0.3">
      <c r="T1794" s="49"/>
      <c r="V1794" s="49"/>
      <c r="W1794" s="49"/>
      <c r="X1794" s="49"/>
      <c r="Y1794" s="49"/>
      <c r="AA1794" s="49"/>
      <c r="AB1794" s="49"/>
      <c r="AD1794" s="49"/>
      <c r="AE1794" s="49"/>
      <c r="AF1794" s="49"/>
      <c r="AH1794" s="49"/>
      <c r="AI1794" s="49"/>
      <c r="AK1794" s="49"/>
      <c r="AL1794" s="49"/>
      <c r="AM1794" s="49"/>
      <c r="AN1794" s="49"/>
      <c r="AO1794" s="49"/>
      <c r="AP1794" s="49"/>
      <c r="AQ1794" s="49"/>
      <c r="AR1794" s="49"/>
      <c r="AS1794" s="49"/>
      <c r="AT1794" s="49"/>
      <c r="AU1794" s="49"/>
      <c r="AV1794" s="49"/>
      <c r="AW1794" s="49"/>
      <c r="AX1794" s="49"/>
      <c r="AY1794" s="49"/>
      <c r="AZ1794" s="49"/>
      <c r="BA1794" s="49"/>
      <c r="BB1794" s="49"/>
      <c r="BC1794" s="49"/>
      <c r="BD1794" s="49"/>
      <c r="BE1794" s="49"/>
      <c r="BF1794" s="49"/>
      <c r="BG1794" s="49"/>
      <c r="BH1794" s="49"/>
      <c r="BI1794" s="49"/>
      <c r="BJ1794" s="49"/>
      <c r="BK1794" s="49"/>
      <c r="BL1794" s="49"/>
      <c r="BM1794" s="49"/>
      <c r="BN1794" s="49"/>
      <c r="BO1794" s="49"/>
    </row>
    <row r="1795" spans="20:67" x14ac:dyDescent="0.3">
      <c r="T1795" s="49"/>
      <c r="V1795" s="49"/>
      <c r="W1795" s="49"/>
      <c r="X1795" s="49"/>
      <c r="Y1795" s="49"/>
      <c r="AA1795" s="49"/>
      <c r="AB1795" s="49"/>
      <c r="AD1795" s="49"/>
      <c r="AE1795" s="49"/>
      <c r="AF1795" s="49"/>
      <c r="AH1795" s="49"/>
      <c r="AI1795" s="49"/>
      <c r="AK1795" s="49"/>
      <c r="AL1795" s="49"/>
      <c r="AM1795" s="49"/>
      <c r="AN1795" s="49"/>
      <c r="AO1795" s="49"/>
      <c r="AP1795" s="49"/>
      <c r="AQ1795" s="49"/>
      <c r="AR1795" s="49"/>
      <c r="AS1795" s="49"/>
      <c r="AT1795" s="49"/>
      <c r="AU1795" s="49"/>
      <c r="AV1795" s="49"/>
      <c r="AW1795" s="49"/>
      <c r="AX1795" s="49"/>
      <c r="AY1795" s="49"/>
      <c r="AZ1795" s="49"/>
      <c r="BA1795" s="49"/>
      <c r="BB1795" s="49"/>
      <c r="BC1795" s="49"/>
      <c r="BD1795" s="49"/>
      <c r="BE1795" s="49"/>
      <c r="BF1795" s="49"/>
      <c r="BG1795" s="49"/>
      <c r="BH1795" s="49"/>
      <c r="BI1795" s="49"/>
      <c r="BJ1795" s="49"/>
      <c r="BK1795" s="49"/>
      <c r="BL1795" s="49"/>
      <c r="BM1795" s="49"/>
      <c r="BN1795" s="49"/>
      <c r="BO1795" s="49"/>
    </row>
    <row r="1796" spans="20:67" x14ac:dyDescent="0.3">
      <c r="T1796" s="49"/>
      <c r="V1796" s="49"/>
      <c r="W1796" s="49"/>
      <c r="X1796" s="49"/>
      <c r="Y1796" s="49"/>
      <c r="AA1796" s="49"/>
      <c r="AB1796" s="49"/>
      <c r="AD1796" s="49"/>
      <c r="AE1796" s="49"/>
      <c r="AF1796" s="49"/>
      <c r="AH1796" s="49"/>
      <c r="AI1796" s="49"/>
      <c r="AK1796" s="49"/>
      <c r="AL1796" s="49"/>
      <c r="AM1796" s="49"/>
      <c r="AN1796" s="49"/>
      <c r="AO1796" s="49"/>
      <c r="AP1796" s="49"/>
      <c r="AQ1796" s="49"/>
      <c r="AR1796" s="49"/>
      <c r="AS1796" s="49"/>
      <c r="AT1796" s="49"/>
      <c r="AU1796" s="49"/>
      <c r="AV1796" s="49"/>
      <c r="AW1796" s="49"/>
      <c r="AX1796" s="49"/>
      <c r="AY1796" s="49"/>
      <c r="AZ1796" s="49"/>
      <c r="BA1796" s="49"/>
      <c r="BB1796" s="49"/>
      <c r="BC1796" s="49"/>
      <c r="BD1796" s="49"/>
      <c r="BE1796" s="49"/>
      <c r="BF1796" s="49"/>
      <c r="BG1796" s="49"/>
      <c r="BH1796" s="49"/>
      <c r="BI1796" s="49"/>
      <c r="BJ1796" s="49"/>
      <c r="BK1796" s="49"/>
      <c r="BL1796" s="49"/>
      <c r="BM1796" s="49"/>
      <c r="BN1796" s="49"/>
      <c r="BO1796" s="49"/>
    </row>
    <row r="1797" spans="20:67" x14ac:dyDescent="0.3">
      <c r="T1797" s="49"/>
      <c r="V1797" s="49"/>
      <c r="W1797" s="49"/>
      <c r="X1797" s="49"/>
      <c r="Y1797" s="49"/>
      <c r="AA1797" s="49"/>
      <c r="AB1797" s="49"/>
      <c r="AD1797" s="49"/>
      <c r="AE1797" s="49"/>
      <c r="AF1797" s="49"/>
      <c r="AH1797" s="49"/>
      <c r="AI1797" s="49"/>
      <c r="AK1797" s="49"/>
      <c r="AL1797" s="49"/>
      <c r="AM1797" s="49"/>
      <c r="AN1797" s="49"/>
      <c r="AO1797" s="49"/>
      <c r="AP1797" s="49"/>
      <c r="AQ1797" s="49"/>
      <c r="AR1797" s="49"/>
      <c r="AS1797" s="49"/>
      <c r="AT1797" s="49"/>
      <c r="AU1797" s="49"/>
      <c r="AV1797" s="49"/>
      <c r="AW1797" s="49"/>
      <c r="AX1797" s="49"/>
      <c r="AY1797" s="49"/>
      <c r="AZ1797" s="49"/>
      <c r="BA1797" s="49"/>
      <c r="BB1797" s="49"/>
      <c r="BC1797" s="49"/>
      <c r="BD1797" s="49"/>
      <c r="BE1797" s="49"/>
      <c r="BF1797" s="49"/>
      <c r="BG1797" s="49"/>
      <c r="BH1797" s="49"/>
      <c r="BI1797" s="49"/>
      <c r="BJ1797" s="49"/>
      <c r="BK1797" s="49"/>
      <c r="BL1797" s="49"/>
      <c r="BM1797" s="49"/>
      <c r="BN1797" s="49"/>
      <c r="BO1797" s="49"/>
    </row>
    <row r="1798" spans="20:67" x14ac:dyDescent="0.3">
      <c r="T1798" s="49"/>
      <c r="V1798" s="49"/>
      <c r="W1798" s="49"/>
      <c r="X1798" s="49"/>
      <c r="Y1798" s="49"/>
      <c r="AA1798" s="49"/>
      <c r="AB1798" s="49"/>
      <c r="AD1798" s="49"/>
      <c r="AE1798" s="49"/>
      <c r="AF1798" s="49"/>
      <c r="AH1798" s="49"/>
      <c r="AI1798" s="49"/>
      <c r="AK1798" s="49"/>
      <c r="AL1798" s="49"/>
      <c r="AM1798" s="49"/>
      <c r="AN1798" s="49"/>
      <c r="AO1798" s="49"/>
      <c r="AP1798" s="49"/>
      <c r="AQ1798" s="49"/>
      <c r="AR1798" s="49"/>
      <c r="AS1798" s="49"/>
      <c r="AT1798" s="49"/>
      <c r="AU1798" s="49"/>
      <c r="AV1798" s="49"/>
      <c r="AW1798" s="49"/>
      <c r="AX1798" s="49"/>
      <c r="AY1798" s="49"/>
      <c r="AZ1798" s="49"/>
      <c r="BA1798" s="49"/>
      <c r="BB1798" s="49"/>
      <c r="BC1798" s="49"/>
      <c r="BD1798" s="49"/>
      <c r="BE1798" s="49"/>
      <c r="BF1798" s="49"/>
      <c r="BG1798" s="49"/>
      <c r="BH1798" s="49"/>
      <c r="BI1798" s="49"/>
      <c r="BJ1798" s="49"/>
      <c r="BK1798" s="49"/>
      <c r="BL1798" s="49"/>
      <c r="BM1798" s="49"/>
      <c r="BN1798" s="49"/>
      <c r="BO1798" s="49"/>
    </row>
    <row r="1799" spans="20:67" x14ac:dyDescent="0.3">
      <c r="T1799" s="49"/>
      <c r="V1799" s="49"/>
      <c r="W1799" s="49"/>
      <c r="X1799" s="49"/>
      <c r="Y1799" s="49"/>
      <c r="AA1799" s="49"/>
      <c r="AB1799" s="49"/>
      <c r="AD1799" s="49"/>
      <c r="AE1799" s="49"/>
      <c r="AF1799" s="49"/>
      <c r="AH1799" s="49"/>
      <c r="AI1799" s="49"/>
      <c r="AK1799" s="49"/>
      <c r="AL1799" s="49"/>
      <c r="AM1799" s="49"/>
      <c r="AN1799" s="49"/>
      <c r="AO1799" s="49"/>
      <c r="AP1799" s="49"/>
      <c r="AQ1799" s="49"/>
      <c r="AR1799" s="49"/>
      <c r="AS1799" s="49"/>
      <c r="AT1799" s="49"/>
      <c r="AU1799" s="49"/>
      <c r="AV1799" s="49"/>
      <c r="AW1799" s="49"/>
      <c r="AX1799" s="49"/>
      <c r="AY1799" s="49"/>
      <c r="AZ1799" s="49"/>
      <c r="BA1799" s="49"/>
      <c r="BB1799" s="49"/>
      <c r="BC1799" s="49"/>
      <c r="BD1799" s="49"/>
      <c r="BE1799" s="49"/>
      <c r="BF1799" s="49"/>
      <c r="BG1799" s="49"/>
      <c r="BH1799" s="49"/>
      <c r="BI1799" s="49"/>
      <c r="BJ1799" s="49"/>
      <c r="BK1799" s="49"/>
      <c r="BL1799" s="49"/>
      <c r="BM1799" s="49"/>
      <c r="BN1799" s="49"/>
      <c r="BO1799" s="49"/>
    </row>
    <row r="1800" spans="20:67" x14ac:dyDescent="0.3">
      <c r="T1800" s="49"/>
      <c r="V1800" s="49"/>
      <c r="W1800" s="49"/>
      <c r="X1800" s="49"/>
      <c r="Y1800" s="49"/>
      <c r="AA1800" s="49"/>
      <c r="AB1800" s="49"/>
      <c r="AD1800" s="49"/>
      <c r="AE1800" s="49"/>
      <c r="AF1800" s="49"/>
      <c r="AH1800" s="49"/>
      <c r="AI1800" s="49"/>
      <c r="AK1800" s="49"/>
      <c r="AL1800" s="49"/>
      <c r="AM1800" s="49"/>
      <c r="AN1800" s="49"/>
      <c r="AO1800" s="49"/>
      <c r="AP1800" s="49"/>
      <c r="AQ1800" s="49"/>
      <c r="AR1800" s="49"/>
      <c r="AS1800" s="49"/>
      <c r="AT1800" s="49"/>
      <c r="AU1800" s="49"/>
      <c r="AV1800" s="49"/>
      <c r="AW1800" s="49"/>
      <c r="AX1800" s="49"/>
      <c r="AY1800" s="49"/>
      <c r="AZ1800" s="49"/>
      <c r="BA1800" s="49"/>
      <c r="BB1800" s="49"/>
      <c r="BC1800" s="49"/>
      <c r="BD1800" s="49"/>
      <c r="BE1800" s="49"/>
      <c r="BF1800" s="49"/>
      <c r="BG1800" s="49"/>
      <c r="BH1800" s="49"/>
      <c r="BI1800" s="49"/>
      <c r="BJ1800" s="49"/>
      <c r="BK1800" s="49"/>
      <c r="BL1800" s="49"/>
      <c r="BM1800" s="49"/>
      <c r="BN1800" s="49"/>
      <c r="BO1800" s="49"/>
    </row>
    <row r="1801" spans="20:67" x14ac:dyDescent="0.3">
      <c r="T1801" s="49"/>
      <c r="V1801" s="49"/>
      <c r="W1801" s="49"/>
      <c r="X1801" s="49"/>
      <c r="Y1801" s="49"/>
      <c r="AA1801" s="49"/>
      <c r="AB1801" s="49"/>
      <c r="AD1801" s="49"/>
      <c r="AE1801" s="49"/>
      <c r="AF1801" s="49"/>
      <c r="AH1801" s="49"/>
      <c r="AI1801" s="49"/>
      <c r="AK1801" s="49"/>
      <c r="AL1801" s="49"/>
      <c r="AM1801" s="49"/>
      <c r="AN1801" s="49"/>
      <c r="AO1801" s="49"/>
      <c r="AP1801" s="49"/>
      <c r="AQ1801" s="49"/>
      <c r="AR1801" s="49"/>
      <c r="AS1801" s="49"/>
      <c r="AT1801" s="49"/>
      <c r="AU1801" s="49"/>
      <c r="AV1801" s="49"/>
      <c r="AW1801" s="49"/>
      <c r="AX1801" s="49"/>
      <c r="AY1801" s="49"/>
      <c r="AZ1801" s="49"/>
      <c r="BA1801" s="49"/>
      <c r="BB1801" s="49"/>
      <c r="BC1801" s="49"/>
      <c r="BD1801" s="49"/>
      <c r="BE1801" s="49"/>
      <c r="BF1801" s="49"/>
      <c r="BG1801" s="49"/>
      <c r="BH1801" s="49"/>
      <c r="BI1801" s="49"/>
      <c r="BJ1801" s="49"/>
      <c r="BK1801" s="49"/>
      <c r="BL1801" s="49"/>
      <c r="BM1801" s="49"/>
      <c r="BN1801" s="49"/>
      <c r="BO1801" s="49"/>
    </row>
    <row r="1802" spans="20:67" x14ac:dyDescent="0.3">
      <c r="T1802" s="49"/>
      <c r="V1802" s="49"/>
      <c r="W1802" s="49"/>
      <c r="X1802" s="49"/>
      <c r="Y1802" s="49"/>
      <c r="AA1802" s="49"/>
      <c r="AB1802" s="49"/>
      <c r="AD1802" s="49"/>
      <c r="AE1802" s="49"/>
      <c r="AF1802" s="49"/>
      <c r="AH1802" s="49"/>
      <c r="AI1802" s="49"/>
      <c r="AK1802" s="49"/>
      <c r="AL1802" s="49"/>
      <c r="AM1802" s="49"/>
      <c r="AN1802" s="49"/>
      <c r="AO1802" s="49"/>
      <c r="AP1802" s="49"/>
      <c r="AQ1802" s="49"/>
      <c r="AR1802" s="49"/>
      <c r="AS1802" s="49"/>
      <c r="AT1802" s="49"/>
      <c r="AU1802" s="49"/>
      <c r="AV1802" s="49"/>
      <c r="AW1802" s="49"/>
      <c r="AX1802" s="49"/>
      <c r="AY1802" s="49"/>
      <c r="AZ1802" s="49"/>
      <c r="BA1802" s="49"/>
      <c r="BB1802" s="49"/>
      <c r="BC1802" s="49"/>
      <c r="BD1802" s="49"/>
      <c r="BE1802" s="49"/>
      <c r="BF1802" s="49"/>
      <c r="BG1802" s="49"/>
      <c r="BH1802" s="49"/>
      <c r="BI1802" s="49"/>
      <c r="BJ1802" s="49"/>
      <c r="BK1802" s="49"/>
      <c r="BL1802" s="49"/>
      <c r="BM1802" s="49"/>
      <c r="BN1802" s="49"/>
      <c r="BO1802" s="49"/>
    </row>
    <row r="1803" spans="20:67" x14ac:dyDescent="0.3">
      <c r="T1803" s="49"/>
      <c r="V1803" s="49"/>
      <c r="W1803" s="49"/>
      <c r="X1803" s="49"/>
      <c r="Y1803" s="49"/>
      <c r="AA1803" s="49"/>
      <c r="AB1803" s="49"/>
      <c r="AD1803" s="49"/>
      <c r="AE1803" s="49"/>
      <c r="AF1803" s="49"/>
      <c r="AH1803" s="49"/>
      <c r="AI1803" s="49"/>
      <c r="AK1803" s="49"/>
      <c r="AL1803" s="49"/>
      <c r="AM1803" s="49"/>
      <c r="AN1803" s="49"/>
      <c r="AO1803" s="49"/>
      <c r="AP1803" s="49"/>
      <c r="AQ1803" s="49"/>
      <c r="AR1803" s="49"/>
      <c r="AS1803" s="49"/>
      <c r="AT1803" s="49"/>
      <c r="AU1803" s="49"/>
      <c r="AV1803" s="49"/>
      <c r="AW1803" s="49"/>
      <c r="AX1803" s="49"/>
      <c r="AY1803" s="49"/>
      <c r="AZ1803" s="49"/>
      <c r="BA1803" s="49"/>
      <c r="BB1803" s="49"/>
      <c r="BC1803" s="49"/>
      <c r="BD1803" s="49"/>
      <c r="BE1803" s="49"/>
      <c r="BF1803" s="49"/>
      <c r="BG1803" s="49"/>
      <c r="BH1803" s="49"/>
      <c r="BI1803" s="49"/>
      <c r="BJ1803" s="49"/>
      <c r="BK1803" s="49"/>
      <c r="BL1803" s="49"/>
      <c r="BM1803" s="49"/>
      <c r="BN1803" s="49"/>
      <c r="BO1803" s="49"/>
    </row>
    <row r="1804" spans="20:67" x14ac:dyDescent="0.3">
      <c r="T1804" s="49"/>
      <c r="V1804" s="49"/>
      <c r="W1804" s="49"/>
      <c r="X1804" s="49"/>
      <c r="Y1804" s="49"/>
      <c r="AA1804" s="49"/>
      <c r="AB1804" s="49"/>
      <c r="AD1804" s="49"/>
      <c r="AE1804" s="49"/>
      <c r="AF1804" s="49"/>
      <c r="AH1804" s="49"/>
      <c r="AI1804" s="49"/>
      <c r="AK1804" s="49"/>
      <c r="AL1804" s="49"/>
      <c r="AM1804" s="49"/>
      <c r="AN1804" s="49"/>
      <c r="AO1804" s="49"/>
      <c r="AP1804" s="49"/>
      <c r="AQ1804" s="49"/>
      <c r="AR1804" s="49"/>
      <c r="AS1804" s="49"/>
      <c r="AT1804" s="49"/>
      <c r="AU1804" s="49"/>
      <c r="AV1804" s="49"/>
      <c r="AW1804" s="49"/>
      <c r="AX1804" s="49"/>
      <c r="AY1804" s="49"/>
      <c r="AZ1804" s="49"/>
      <c r="BA1804" s="49"/>
      <c r="BB1804" s="49"/>
      <c r="BC1804" s="49"/>
      <c r="BD1804" s="49"/>
      <c r="BE1804" s="49"/>
      <c r="BF1804" s="49"/>
      <c r="BG1804" s="49"/>
      <c r="BH1804" s="49"/>
      <c r="BI1804" s="49"/>
      <c r="BJ1804" s="49"/>
      <c r="BK1804" s="49"/>
      <c r="BL1804" s="49"/>
      <c r="BM1804" s="49"/>
      <c r="BN1804" s="49"/>
      <c r="BO1804" s="49"/>
    </row>
    <row r="1805" spans="20:67" x14ac:dyDescent="0.3">
      <c r="T1805" s="49"/>
      <c r="V1805" s="49"/>
      <c r="W1805" s="49"/>
      <c r="X1805" s="49"/>
      <c r="Y1805" s="49"/>
      <c r="AA1805" s="49"/>
      <c r="AB1805" s="49"/>
      <c r="AD1805" s="49"/>
      <c r="AE1805" s="49"/>
      <c r="AF1805" s="49"/>
      <c r="AH1805" s="49"/>
      <c r="AI1805" s="49"/>
      <c r="AK1805" s="49"/>
      <c r="AL1805" s="49"/>
      <c r="AM1805" s="49"/>
      <c r="AN1805" s="49"/>
      <c r="AO1805" s="49"/>
      <c r="AP1805" s="49"/>
      <c r="AQ1805" s="49"/>
      <c r="AR1805" s="49"/>
      <c r="AS1805" s="49"/>
      <c r="AT1805" s="49"/>
      <c r="AU1805" s="49"/>
      <c r="AV1805" s="49"/>
      <c r="AW1805" s="49"/>
      <c r="AX1805" s="49"/>
      <c r="AY1805" s="49"/>
      <c r="AZ1805" s="49"/>
      <c r="BA1805" s="49"/>
      <c r="BB1805" s="49"/>
      <c r="BC1805" s="49"/>
      <c r="BD1805" s="49"/>
      <c r="BE1805" s="49"/>
      <c r="BF1805" s="49"/>
      <c r="BG1805" s="49"/>
      <c r="BH1805" s="49"/>
      <c r="BI1805" s="49"/>
      <c r="BJ1805" s="49"/>
      <c r="BK1805" s="49"/>
      <c r="BL1805" s="49"/>
      <c r="BM1805" s="49"/>
      <c r="BN1805" s="49"/>
      <c r="BO1805" s="49"/>
    </row>
    <row r="1806" spans="20:67" x14ac:dyDescent="0.3">
      <c r="T1806" s="49"/>
      <c r="V1806" s="49"/>
      <c r="W1806" s="49"/>
      <c r="X1806" s="49"/>
      <c r="Y1806" s="49"/>
      <c r="AA1806" s="49"/>
      <c r="AB1806" s="49"/>
      <c r="AD1806" s="49"/>
      <c r="AE1806" s="49"/>
      <c r="AF1806" s="49"/>
      <c r="AH1806" s="49"/>
      <c r="AI1806" s="49"/>
      <c r="AK1806" s="49"/>
      <c r="AL1806" s="49"/>
      <c r="AM1806" s="49"/>
      <c r="AN1806" s="49"/>
      <c r="AO1806" s="49"/>
      <c r="AP1806" s="49"/>
      <c r="AQ1806" s="49"/>
      <c r="AR1806" s="49"/>
      <c r="AS1806" s="49"/>
      <c r="AT1806" s="49"/>
      <c r="AU1806" s="49"/>
      <c r="AV1806" s="49"/>
      <c r="AW1806" s="49"/>
      <c r="AX1806" s="49"/>
      <c r="AY1806" s="49"/>
      <c r="AZ1806" s="49"/>
      <c r="BA1806" s="49"/>
      <c r="BB1806" s="49"/>
      <c r="BC1806" s="49"/>
      <c r="BD1806" s="49"/>
      <c r="BE1806" s="49"/>
      <c r="BF1806" s="49"/>
      <c r="BG1806" s="49"/>
      <c r="BH1806" s="49"/>
      <c r="BI1806" s="49"/>
      <c r="BJ1806" s="49"/>
      <c r="BK1806" s="49"/>
      <c r="BL1806" s="49"/>
      <c r="BM1806" s="49"/>
      <c r="BN1806" s="49"/>
      <c r="BO1806" s="49"/>
    </row>
    <row r="1807" spans="20:67" x14ac:dyDescent="0.3">
      <c r="T1807" s="49"/>
      <c r="V1807" s="49"/>
      <c r="W1807" s="49"/>
      <c r="X1807" s="49"/>
      <c r="Y1807" s="49"/>
      <c r="AA1807" s="49"/>
      <c r="AB1807" s="49"/>
      <c r="AD1807" s="49"/>
      <c r="AE1807" s="49"/>
      <c r="AF1807" s="49"/>
      <c r="AH1807" s="49"/>
      <c r="AI1807" s="49"/>
      <c r="AK1807" s="49"/>
      <c r="AL1807" s="49"/>
      <c r="AM1807" s="49"/>
      <c r="AN1807" s="49"/>
      <c r="AO1807" s="49"/>
      <c r="AP1807" s="49"/>
      <c r="AQ1807" s="49"/>
      <c r="AR1807" s="49"/>
      <c r="AS1807" s="49"/>
      <c r="AT1807" s="49"/>
      <c r="AU1807" s="49"/>
      <c r="AV1807" s="49"/>
      <c r="AW1807" s="49"/>
      <c r="AX1807" s="49"/>
      <c r="AY1807" s="49"/>
      <c r="AZ1807" s="49"/>
      <c r="BA1807" s="49"/>
      <c r="BB1807" s="49"/>
      <c r="BC1807" s="49"/>
      <c r="BD1807" s="49"/>
      <c r="BE1807" s="49"/>
      <c r="BF1807" s="49"/>
      <c r="BG1807" s="49"/>
      <c r="BH1807" s="49"/>
      <c r="BI1807" s="49"/>
      <c r="BJ1807" s="49"/>
      <c r="BK1807" s="49"/>
      <c r="BL1807" s="49"/>
      <c r="BM1807" s="49"/>
      <c r="BN1807" s="49"/>
      <c r="BO1807" s="49"/>
    </row>
    <row r="1808" spans="20:67" x14ac:dyDescent="0.3">
      <c r="T1808" s="49"/>
      <c r="V1808" s="49"/>
      <c r="W1808" s="49"/>
      <c r="X1808" s="49"/>
      <c r="Y1808" s="49"/>
      <c r="AA1808" s="49"/>
      <c r="AB1808" s="49"/>
      <c r="AD1808" s="49"/>
      <c r="AE1808" s="49"/>
      <c r="AF1808" s="49"/>
      <c r="AH1808" s="49"/>
      <c r="AI1808" s="49"/>
      <c r="AK1808" s="49"/>
      <c r="AL1808" s="49"/>
      <c r="AM1808" s="49"/>
      <c r="AN1808" s="49"/>
      <c r="AO1808" s="49"/>
      <c r="AP1808" s="49"/>
      <c r="AQ1808" s="49"/>
      <c r="AR1808" s="49"/>
      <c r="AS1808" s="49"/>
      <c r="AT1808" s="49"/>
      <c r="AU1808" s="49"/>
      <c r="AV1808" s="49"/>
      <c r="AW1808" s="49"/>
      <c r="AX1808" s="49"/>
      <c r="AY1808" s="49"/>
      <c r="AZ1808" s="49"/>
      <c r="BA1808" s="49"/>
      <c r="BB1808" s="49"/>
      <c r="BC1808" s="49"/>
      <c r="BD1808" s="49"/>
      <c r="BE1808" s="49"/>
      <c r="BF1808" s="49"/>
      <c r="BG1808" s="49"/>
      <c r="BH1808" s="49"/>
      <c r="BI1808" s="49"/>
      <c r="BJ1808" s="49"/>
      <c r="BK1808" s="49"/>
      <c r="BL1808" s="49"/>
      <c r="BM1808" s="49"/>
      <c r="BN1808" s="49"/>
      <c r="BO1808" s="49"/>
    </row>
    <row r="1809" spans="20:67" x14ac:dyDescent="0.3">
      <c r="T1809" s="49"/>
      <c r="V1809" s="49"/>
      <c r="W1809" s="49"/>
      <c r="X1809" s="49"/>
      <c r="Y1809" s="49"/>
      <c r="AA1809" s="49"/>
      <c r="AB1809" s="49"/>
      <c r="AD1809" s="49"/>
      <c r="AE1809" s="49"/>
      <c r="AF1809" s="49"/>
      <c r="AH1809" s="49"/>
      <c r="AI1809" s="49"/>
      <c r="AK1809" s="49"/>
      <c r="AL1809" s="49"/>
      <c r="AM1809" s="49"/>
      <c r="AN1809" s="49"/>
      <c r="AO1809" s="49"/>
      <c r="AP1809" s="49"/>
      <c r="AQ1809" s="49"/>
      <c r="AR1809" s="49"/>
      <c r="AS1809" s="49"/>
      <c r="AT1809" s="49"/>
      <c r="AU1809" s="49"/>
      <c r="AV1809" s="49"/>
      <c r="AW1809" s="49"/>
      <c r="AX1809" s="49"/>
      <c r="AY1809" s="49"/>
      <c r="AZ1809" s="49"/>
      <c r="BA1809" s="49"/>
      <c r="BB1809" s="49"/>
      <c r="BC1809" s="49"/>
      <c r="BD1809" s="49"/>
      <c r="BE1809" s="49"/>
      <c r="BF1809" s="49"/>
      <c r="BG1809" s="49"/>
      <c r="BH1809" s="49"/>
      <c r="BI1809" s="49"/>
      <c r="BJ1809" s="49"/>
      <c r="BK1809" s="49"/>
      <c r="BL1809" s="49"/>
      <c r="BM1809" s="49"/>
      <c r="BN1809" s="49"/>
      <c r="BO1809" s="49"/>
    </row>
    <row r="1810" spans="20:67" x14ac:dyDescent="0.3">
      <c r="T1810" s="49"/>
      <c r="V1810" s="49"/>
      <c r="W1810" s="49"/>
      <c r="X1810" s="49"/>
      <c r="Y1810" s="49"/>
      <c r="AA1810" s="49"/>
      <c r="AB1810" s="49"/>
      <c r="AD1810" s="49"/>
      <c r="AE1810" s="49"/>
      <c r="AF1810" s="49"/>
      <c r="AH1810" s="49"/>
      <c r="AI1810" s="49"/>
      <c r="AK1810" s="49"/>
      <c r="AL1810" s="49"/>
      <c r="AM1810" s="49"/>
      <c r="AN1810" s="49"/>
      <c r="AO1810" s="49"/>
      <c r="AP1810" s="49"/>
      <c r="AQ1810" s="49"/>
      <c r="AR1810" s="49"/>
      <c r="AS1810" s="49"/>
      <c r="AT1810" s="49"/>
      <c r="AU1810" s="49"/>
      <c r="AV1810" s="49"/>
      <c r="AW1810" s="49"/>
      <c r="AX1810" s="49"/>
      <c r="AY1810" s="49"/>
      <c r="AZ1810" s="49"/>
      <c r="BA1810" s="49"/>
      <c r="BB1810" s="49"/>
      <c r="BC1810" s="49"/>
      <c r="BD1810" s="49"/>
      <c r="BE1810" s="49"/>
      <c r="BF1810" s="49"/>
      <c r="BG1810" s="49"/>
      <c r="BH1810" s="49"/>
      <c r="BI1810" s="49"/>
      <c r="BJ1810" s="49"/>
      <c r="BK1810" s="49"/>
      <c r="BL1810" s="49"/>
      <c r="BM1810" s="49"/>
      <c r="BN1810" s="49"/>
      <c r="BO1810" s="49"/>
    </row>
    <row r="1811" spans="20:67" x14ac:dyDescent="0.3">
      <c r="T1811" s="49"/>
      <c r="V1811" s="49"/>
      <c r="W1811" s="49"/>
      <c r="X1811" s="49"/>
      <c r="Y1811" s="49"/>
      <c r="AA1811" s="49"/>
      <c r="AB1811" s="49"/>
      <c r="AD1811" s="49"/>
      <c r="AE1811" s="49"/>
      <c r="AF1811" s="49"/>
      <c r="AH1811" s="49"/>
      <c r="AI1811" s="49"/>
      <c r="AK1811" s="49"/>
      <c r="AL1811" s="49"/>
      <c r="AM1811" s="49"/>
      <c r="AN1811" s="49"/>
      <c r="AO1811" s="49"/>
      <c r="AP1811" s="49"/>
      <c r="AQ1811" s="49"/>
      <c r="AR1811" s="49"/>
      <c r="AS1811" s="49"/>
      <c r="AT1811" s="49"/>
      <c r="AU1811" s="49"/>
      <c r="AV1811" s="49"/>
      <c r="AW1811" s="49"/>
      <c r="AX1811" s="49"/>
      <c r="AY1811" s="49"/>
      <c r="AZ1811" s="49"/>
      <c r="BA1811" s="49"/>
      <c r="BB1811" s="49"/>
      <c r="BC1811" s="49"/>
      <c r="BD1811" s="49"/>
      <c r="BE1811" s="49"/>
      <c r="BF1811" s="49"/>
      <c r="BG1811" s="49"/>
      <c r="BH1811" s="49"/>
      <c r="BI1811" s="49"/>
      <c r="BJ1811" s="49"/>
      <c r="BK1811" s="49"/>
      <c r="BL1811" s="49"/>
      <c r="BM1811" s="49"/>
      <c r="BN1811" s="49"/>
      <c r="BO1811" s="49"/>
    </row>
    <row r="1812" spans="20:67" x14ac:dyDescent="0.3">
      <c r="T1812" s="49"/>
      <c r="V1812" s="49"/>
      <c r="W1812" s="49"/>
      <c r="X1812" s="49"/>
      <c r="Y1812" s="49"/>
      <c r="AA1812" s="49"/>
      <c r="AB1812" s="49"/>
      <c r="AD1812" s="49"/>
      <c r="AE1812" s="49"/>
      <c r="AF1812" s="49"/>
      <c r="AH1812" s="49"/>
      <c r="AI1812" s="49"/>
      <c r="AK1812" s="49"/>
      <c r="AL1812" s="49"/>
      <c r="AM1812" s="49"/>
      <c r="AN1812" s="49"/>
      <c r="AO1812" s="49"/>
      <c r="AP1812" s="49"/>
      <c r="AQ1812" s="49"/>
      <c r="AR1812" s="49"/>
      <c r="AS1812" s="49"/>
      <c r="AT1812" s="49"/>
      <c r="AU1812" s="49"/>
      <c r="AV1812" s="49"/>
      <c r="AW1812" s="49"/>
      <c r="AX1812" s="49"/>
      <c r="AY1812" s="49"/>
      <c r="AZ1812" s="49"/>
      <c r="BA1812" s="49"/>
      <c r="BB1812" s="49"/>
      <c r="BC1812" s="49"/>
      <c r="BD1812" s="49"/>
      <c r="BE1812" s="49"/>
      <c r="BF1812" s="49"/>
      <c r="BG1812" s="49"/>
      <c r="BH1812" s="49"/>
      <c r="BI1812" s="49"/>
      <c r="BJ1812" s="49"/>
      <c r="BK1812" s="49"/>
      <c r="BL1812" s="49"/>
      <c r="BM1812" s="49"/>
      <c r="BN1812" s="49"/>
      <c r="BO1812" s="49"/>
    </row>
    <row r="1813" spans="20:67" x14ac:dyDescent="0.3">
      <c r="T1813" s="49"/>
      <c r="V1813" s="49"/>
      <c r="W1813" s="49"/>
      <c r="X1813" s="49"/>
      <c r="Y1813" s="49"/>
      <c r="AA1813" s="49"/>
      <c r="AB1813" s="49"/>
      <c r="AD1813" s="49"/>
      <c r="AE1813" s="49"/>
      <c r="AF1813" s="49"/>
      <c r="AH1813" s="49"/>
      <c r="AI1813" s="49"/>
      <c r="AK1813" s="49"/>
      <c r="AL1813" s="49"/>
      <c r="AM1813" s="49"/>
      <c r="AN1813" s="49"/>
      <c r="AO1813" s="49"/>
      <c r="AP1813" s="49"/>
      <c r="AQ1813" s="49"/>
      <c r="AR1813" s="49"/>
      <c r="AS1813" s="49"/>
      <c r="AT1813" s="49"/>
      <c r="AU1813" s="49"/>
      <c r="AV1813" s="49"/>
      <c r="AW1813" s="49"/>
      <c r="AX1813" s="49"/>
      <c r="AY1813" s="49"/>
      <c r="AZ1813" s="49"/>
      <c r="BA1813" s="49"/>
      <c r="BB1813" s="49"/>
      <c r="BC1813" s="49"/>
      <c r="BD1813" s="49"/>
      <c r="BE1813" s="49"/>
      <c r="BF1813" s="49"/>
      <c r="BG1813" s="49"/>
      <c r="BH1813" s="49"/>
      <c r="BI1813" s="49"/>
      <c r="BJ1813" s="49"/>
      <c r="BK1813" s="49"/>
      <c r="BL1813" s="49"/>
      <c r="BM1813" s="49"/>
      <c r="BN1813" s="49"/>
      <c r="BO1813" s="49"/>
    </row>
    <row r="1814" spans="20:67" x14ac:dyDescent="0.3">
      <c r="T1814" s="49"/>
      <c r="V1814" s="49"/>
      <c r="W1814" s="49"/>
      <c r="X1814" s="49"/>
      <c r="Y1814" s="49"/>
      <c r="AA1814" s="49"/>
      <c r="AB1814" s="49"/>
      <c r="AD1814" s="49"/>
      <c r="AE1814" s="49"/>
      <c r="AF1814" s="49"/>
      <c r="AH1814" s="49"/>
      <c r="AI1814" s="49"/>
      <c r="AK1814" s="49"/>
      <c r="AL1814" s="49"/>
      <c r="AM1814" s="49"/>
      <c r="AN1814" s="49"/>
      <c r="AO1814" s="49"/>
      <c r="AP1814" s="49"/>
      <c r="AQ1814" s="49"/>
      <c r="AR1814" s="49"/>
      <c r="AS1814" s="49"/>
      <c r="AT1814" s="49"/>
      <c r="AU1814" s="49"/>
      <c r="AV1814" s="49"/>
      <c r="AW1814" s="49"/>
      <c r="AX1814" s="49"/>
      <c r="AY1814" s="49"/>
      <c r="AZ1814" s="49"/>
      <c r="BA1814" s="49"/>
      <c r="BB1814" s="49"/>
      <c r="BC1814" s="49"/>
      <c r="BD1814" s="49"/>
      <c r="BE1814" s="49"/>
      <c r="BF1814" s="49"/>
      <c r="BG1814" s="49"/>
      <c r="BH1814" s="49"/>
      <c r="BI1814" s="49"/>
      <c r="BJ1814" s="49"/>
      <c r="BK1814" s="49"/>
      <c r="BL1814" s="49"/>
      <c r="BM1814" s="49"/>
      <c r="BN1814" s="49"/>
      <c r="BO1814" s="49"/>
    </row>
    <row r="1815" spans="20:67" x14ac:dyDescent="0.3">
      <c r="T1815" s="49"/>
      <c r="V1815" s="49"/>
      <c r="W1815" s="49"/>
      <c r="X1815" s="49"/>
      <c r="Y1815" s="49"/>
      <c r="AA1815" s="49"/>
      <c r="AB1815" s="49"/>
      <c r="AD1815" s="49"/>
      <c r="AE1815" s="49"/>
      <c r="AF1815" s="49"/>
      <c r="AH1815" s="49"/>
      <c r="AI1815" s="49"/>
      <c r="AK1815" s="49"/>
      <c r="AL1815" s="49"/>
      <c r="AM1815" s="49"/>
      <c r="AN1815" s="49"/>
      <c r="AO1815" s="49"/>
      <c r="AP1815" s="49"/>
      <c r="AQ1815" s="49"/>
      <c r="AR1815" s="49"/>
      <c r="AS1815" s="49"/>
      <c r="AT1815" s="49"/>
      <c r="AU1815" s="49"/>
      <c r="AV1815" s="49"/>
      <c r="AW1815" s="49"/>
      <c r="AX1815" s="49"/>
      <c r="AY1815" s="49"/>
      <c r="AZ1815" s="49"/>
      <c r="BA1815" s="49"/>
      <c r="BB1815" s="49"/>
      <c r="BC1815" s="49"/>
      <c r="BD1815" s="49"/>
      <c r="BE1815" s="49"/>
      <c r="BF1815" s="49"/>
      <c r="BG1815" s="49"/>
      <c r="BH1815" s="49"/>
      <c r="BI1815" s="49"/>
      <c r="BJ1815" s="49"/>
      <c r="BK1815" s="49"/>
      <c r="BL1815" s="49"/>
      <c r="BM1815" s="49"/>
      <c r="BN1815" s="49"/>
      <c r="BO1815" s="49"/>
    </row>
    <row r="1816" spans="20:67" x14ac:dyDescent="0.3">
      <c r="T1816" s="49"/>
      <c r="V1816" s="49"/>
      <c r="W1816" s="49"/>
      <c r="X1816" s="49"/>
      <c r="Y1816" s="49"/>
      <c r="AA1816" s="49"/>
      <c r="AB1816" s="49"/>
      <c r="AD1816" s="49"/>
      <c r="AE1816" s="49"/>
      <c r="AF1816" s="49"/>
      <c r="AH1816" s="49"/>
      <c r="AI1816" s="49"/>
      <c r="AK1816" s="49"/>
      <c r="AL1816" s="49"/>
      <c r="AM1816" s="49"/>
      <c r="AN1816" s="49"/>
      <c r="AO1816" s="49"/>
      <c r="AP1816" s="49"/>
      <c r="AQ1816" s="49"/>
      <c r="AR1816" s="49"/>
      <c r="AS1816" s="49"/>
      <c r="AT1816" s="49"/>
      <c r="AU1816" s="49"/>
      <c r="AV1816" s="49"/>
      <c r="AW1816" s="49"/>
      <c r="AX1816" s="49"/>
      <c r="AY1816" s="49"/>
      <c r="AZ1816" s="49"/>
      <c r="BA1816" s="49"/>
      <c r="BB1816" s="49"/>
      <c r="BC1816" s="49"/>
      <c r="BD1816" s="49"/>
      <c r="BE1816" s="49"/>
      <c r="BF1816" s="49"/>
      <c r="BG1816" s="49"/>
      <c r="BH1816" s="49"/>
      <c r="BI1816" s="49"/>
      <c r="BJ1816" s="49"/>
      <c r="BK1816" s="49"/>
      <c r="BL1816" s="49"/>
      <c r="BM1816" s="49"/>
      <c r="BN1816" s="49"/>
      <c r="BO1816" s="49"/>
    </row>
    <row r="1817" spans="20:67" x14ac:dyDescent="0.3">
      <c r="T1817" s="49"/>
      <c r="V1817" s="49"/>
      <c r="W1817" s="49"/>
      <c r="X1817" s="49"/>
      <c r="Y1817" s="49"/>
      <c r="AA1817" s="49"/>
      <c r="AB1817" s="49"/>
      <c r="AD1817" s="49"/>
      <c r="AE1817" s="49"/>
      <c r="AF1817" s="49"/>
      <c r="AH1817" s="49"/>
      <c r="AI1817" s="49"/>
      <c r="AK1817" s="49"/>
      <c r="AL1817" s="49"/>
      <c r="AM1817" s="49"/>
      <c r="AN1817" s="49"/>
      <c r="AO1817" s="49"/>
      <c r="AP1817" s="49"/>
      <c r="AQ1817" s="49"/>
      <c r="AR1817" s="49"/>
      <c r="AS1817" s="49"/>
      <c r="AT1817" s="49"/>
      <c r="AU1817" s="49"/>
      <c r="AV1817" s="49"/>
      <c r="AW1817" s="49"/>
      <c r="AX1817" s="49"/>
      <c r="AY1817" s="49"/>
      <c r="AZ1817" s="49"/>
      <c r="BA1817" s="49"/>
      <c r="BB1817" s="49"/>
      <c r="BC1817" s="49"/>
      <c r="BD1817" s="49"/>
      <c r="BE1817" s="49"/>
      <c r="BF1817" s="49"/>
      <c r="BG1817" s="49"/>
      <c r="BH1817" s="49"/>
      <c r="BI1817" s="49"/>
      <c r="BJ1817" s="49"/>
      <c r="BK1817" s="49"/>
      <c r="BL1817" s="49"/>
      <c r="BM1817" s="49"/>
      <c r="BN1817" s="49"/>
      <c r="BO1817" s="49"/>
    </row>
    <row r="1818" spans="20:67" x14ac:dyDescent="0.3">
      <c r="T1818" s="49"/>
      <c r="V1818" s="49"/>
      <c r="W1818" s="49"/>
      <c r="X1818" s="49"/>
      <c r="Y1818" s="49"/>
      <c r="AA1818" s="49"/>
      <c r="AB1818" s="49"/>
      <c r="AD1818" s="49"/>
      <c r="AE1818" s="49"/>
      <c r="AF1818" s="49"/>
      <c r="AH1818" s="49"/>
      <c r="AI1818" s="49"/>
      <c r="AK1818" s="49"/>
      <c r="AL1818" s="49"/>
      <c r="AM1818" s="49"/>
      <c r="AN1818" s="49"/>
      <c r="AO1818" s="49"/>
      <c r="AP1818" s="49"/>
      <c r="AQ1818" s="49"/>
      <c r="AR1818" s="49"/>
      <c r="AS1818" s="49"/>
      <c r="AT1818" s="49"/>
      <c r="AU1818" s="49"/>
      <c r="AV1818" s="49"/>
      <c r="AW1818" s="49"/>
      <c r="AX1818" s="49"/>
      <c r="AY1818" s="49"/>
      <c r="AZ1818" s="49"/>
      <c r="BA1818" s="49"/>
      <c r="BB1818" s="49"/>
      <c r="BC1818" s="49"/>
      <c r="BD1818" s="49"/>
      <c r="BE1818" s="49"/>
      <c r="BF1818" s="49"/>
      <c r="BG1818" s="49"/>
      <c r="BH1818" s="49"/>
      <c r="BI1818" s="49"/>
      <c r="BJ1818" s="49"/>
      <c r="BK1818" s="49"/>
      <c r="BL1818" s="49"/>
      <c r="BM1818" s="49"/>
      <c r="BN1818" s="49"/>
      <c r="BO1818" s="49"/>
    </row>
    <row r="1819" spans="20:67" x14ac:dyDescent="0.3">
      <c r="T1819" s="49"/>
      <c r="V1819" s="49"/>
      <c r="W1819" s="49"/>
      <c r="X1819" s="49"/>
      <c r="Y1819" s="49"/>
      <c r="AA1819" s="49"/>
      <c r="AB1819" s="49"/>
      <c r="AD1819" s="49"/>
      <c r="AE1819" s="49"/>
      <c r="AF1819" s="49"/>
      <c r="AH1819" s="49"/>
      <c r="AI1819" s="49"/>
      <c r="AK1819" s="49"/>
      <c r="AL1819" s="49"/>
      <c r="AM1819" s="49"/>
      <c r="AN1819" s="49"/>
      <c r="AO1819" s="49"/>
      <c r="AP1819" s="49"/>
      <c r="AQ1819" s="49"/>
      <c r="AR1819" s="49"/>
      <c r="AS1819" s="49"/>
      <c r="AT1819" s="49"/>
      <c r="AU1819" s="49"/>
      <c r="AV1819" s="49"/>
      <c r="AW1819" s="49"/>
      <c r="AX1819" s="49"/>
      <c r="AY1819" s="49"/>
      <c r="AZ1819" s="49"/>
      <c r="BA1819" s="49"/>
      <c r="BB1819" s="49"/>
      <c r="BC1819" s="49"/>
      <c r="BD1819" s="49"/>
      <c r="BE1819" s="49"/>
      <c r="BF1819" s="49"/>
      <c r="BG1819" s="49"/>
      <c r="BH1819" s="49"/>
      <c r="BI1819" s="49"/>
      <c r="BJ1819" s="49"/>
      <c r="BK1819" s="49"/>
      <c r="BL1819" s="49"/>
      <c r="BM1819" s="49"/>
      <c r="BN1819" s="49"/>
      <c r="BO1819" s="49"/>
    </row>
    <row r="1820" spans="20:67" x14ac:dyDescent="0.3">
      <c r="T1820" s="49"/>
      <c r="V1820" s="49"/>
      <c r="W1820" s="49"/>
      <c r="X1820" s="49"/>
      <c r="Y1820" s="49"/>
      <c r="AA1820" s="49"/>
      <c r="AB1820" s="49"/>
      <c r="AD1820" s="49"/>
      <c r="AE1820" s="49"/>
      <c r="AF1820" s="49"/>
      <c r="AH1820" s="49"/>
      <c r="AI1820" s="49"/>
      <c r="AK1820" s="49"/>
      <c r="AL1820" s="49"/>
      <c r="AM1820" s="49"/>
      <c r="AN1820" s="49"/>
      <c r="AO1820" s="49"/>
      <c r="AP1820" s="49"/>
      <c r="AQ1820" s="49"/>
      <c r="AR1820" s="49"/>
      <c r="AS1820" s="49"/>
      <c r="AT1820" s="49"/>
      <c r="AU1820" s="49"/>
      <c r="AV1820" s="49"/>
      <c r="AW1820" s="49"/>
      <c r="AX1820" s="49"/>
      <c r="AY1820" s="49"/>
      <c r="AZ1820" s="49"/>
      <c r="BA1820" s="49"/>
      <c r="BB1820" s="49"/>
      <c r="BC1820" s="49"/>
      <c r="BD1820" s="49"/>
      <c r="BE1820" s="49"/>
      <c r="BF1820" s="49"/>
      <c r="BG1820" s="49"/>
      <c r="BH1820" s="49"/>
      <c r="BI1820" s="49"/>
      <c r="BJ1820" s="49"/>
      <c r="BK1820" s="49"/>
      <c r="BL1820" s="49"/>
      <c r="BM1820" s="49"/>
      <c r="BN1820" s="49"/>
      <c r="BO1820" s="49"/>
    </row>
    <row r="1821" spans="20:67" x14ac:dyDescent="0.3">
      <c r="T1821" s="49"/>
      <c r="V1821" s="49"/>
      <c r="W1821" s="49"/>
      <c r="X1821" s="49"/>
      <c r="Y1821" s="49"/>
      <c r="AA1821" s="49"/>
      <c r="AB1821" s="49"/>
      <c r="AD1821" s="49"/>
      <c r="AE1821" s="49"/>
      <c r="AF1821" s="49"/>
      <c r="AH1821" s="49"/>
      <c r="AI1821" s="49"/>
      <c r="AK1821" s="49"/>
      <c r="AL1821" s="49"/>
      <c r="AM1821" s="49"/>
      <c r="AN1821" s="49"/>
      <c r="AO1821" s="49"/>
      <c r="AP1821" s="49"/>
      <c r="AQ1821" s="49"/>
      <c r="AR1821" s="49"/>
      <c r="AS1821" s="49"/>
      <c r="AT1821" s="49"/>
      <c r="AU1821" s="49"/>
      <c r="AV1821" s="49"/>
      <c r="AW1821" s="49"/>
      <c r="AX1821" s="49"/>
      <c r="AY1821" s="49"/>
      <c r="AZ1821" s="49"/>
      <c r="BA1821" s="49"/>
      <c r="BB1821" s="49"/>
      <c r="BC1821" s="49"/>
      <c r="BD1821" s="49"/>
      <c r="BE1821" s="49"/>
      <c r="BF1821" s="49"/>
      <c r="BG1821" s="49"/>
      <c r="BH1821" s="49"/>
      <c r="BI1821" s="49"/>
      <c r="BJ1821" s="49"/>
      <c r="BK1821" s="49"/>
      <c r="BL1821" s="49"/>
      <c r="BM1821" s="49"/>
      <c r="BN1821" s="49"/>
      <c r="BO1821" s="49"/>
    </row>
    <row r="1822" spans="20:67" x14ac:dyDescent="0.3">
      <c r="T1822" s="49"/>
      <c r="V1822" s="49"/>
      <c r="W1822" s="49"/>
      <c r="X1822" s="49"/>
      <c r="Y1822" s="49"/>
      <c r="AA1822" s="49"/>
      <c r="AB1822" s="49"/>
      <c r="AD1822" s="49"/>
      <c r="AE1822" s="49"/>
      <c r="AF1822" s="49"/>
      <c r="AH1822" s="49"/>
      <c r="AI1822" s="49"/>
      <c r="AK1822" s="49"/>
      <c r="AL1822" s="49"/>
      <c r="AM1822" s="49"/>
      <c r="AN1822" s="49"/>
      <c r="AO1822" s="49"/>
      <c r="AP1822" s="49"/>
      <c r="AQ1822" s="49"/>
      <c r="AR1822" s="49"/>
      <c r="AS1822" s="49"/>
      <c r="AT1822" s="49"/>
      <c r="AU1822" s="49"/>
      <c r="AV1822" s="49"/>
      <c r="AW1822" s="49"/>
      <c r="AX1822" s="49"/>
      <c r="AY1822" s="49"/>
      <c r="AZ1822" s="49"/>
      <c r="BA1822" s="49"/>
      <c r="BB1822" s="49"/>
      <c r="BC1822" s="49"/>
      <c r="BD1822" s="49"/>
      <c r="BE1822" s="49"/>
      <c r="BF1822" s="49"/>
      <c r="BG1822" s="49"/>
      <c r="BH1822" s="49"/>
      <c r="BI1822" s="49"/>
      <c r="BJ1822" s="49"/>
      <c r="BK1822" s="49"/>
      <c r="BL1822" s="49"/>
      <c r="BM1822" s="49"/>
      <c r="BN1822" s="49"/>
      <c r="BO1822" s="49"/>
    </row>
    <row r="1823" spans="20:67" x14ac:dyDescent="0.3">
      <c r="T1823" s="49"/>
      <c r="V1823" s="49"/>
      <c r="W1823" s="49"/>
      <c r="X1823" s="49"/>
      <c r="Y1823" s="49"/>
      <c r="AA1823" s="49"/>
      <c r="AB1823" s="49"/>
      <c r="AD1823" s="49"/>
      <c r="AE1823" s="49"/>
      <c r="AF1823" s="49"/>
      <c r="AH1823" s="49"/>
      <c r="AI1823" s="49"/>
      <c r="AK1823" s="49"/>
      <c r="AL1823" s="49"/>
      <c r="AM1823" s="49"/>
      <c r="AN1823" s="49"/>
      <c r="AO1823" s="49"/>
      <c r="AP1823" s="49"/>
      <c r="AQ1823" s="49"/>
      <c r="AR1823" s="49"/>
      <c r="AS1823" s="49"/>
      <c r="AT1823" s="49"/>
      <c r="AU1823" s="49"/>
      <c r="AV1823" s="49"/>
      <c r="AW1823" s="49"/>
      <c r="AX1823" s="49"/>
      <c r="AY1823" s="49"/>
      <c r="AZ1823" s="49"/>
      <c r="BA1823" s="49"/>
      <c r="BB1823" s="49"/>
      <c r="BC1823" s="49"/>
      <c r="BD1823" s="49"/>
      <c r="BE1823" s="49"/>
      <c r="BF1823" s="49"/>
      <c r="BG1823" s="49"/>
      <c r="BH1823" s="49"/>
      <c r="BI1823" s="49"/>
      <c r="BJ1823" s="49"/>
      <c r="BK1823" s="49"/>
      <c r="BL1823" s="49"/>
      <c r="BM1823" s="49"/>
      <c r="BN1823" s="49"/>
      <c r="BO1823" s="49"/>
    </row>
    <row r="1824" spans="20:67" x14ac:dyDescent="0.3">
      <c r="T1824" s="49"/>
      <c r="V1824" s="49"/>
      <c r="W1824" s="49"/>
      <c r="X1824" s="49"/>
      <c r="Y1824" s="49"/>
      <c r="AA1824" s="49"/>
      <c r="AB1824" s="49"/>
      <c r="AD1824" s="49"/>
      <c r="AE1824" s="49"/>
      <c r="AF1824" s="49"/>
      <c r="AH1824" s="49"/>
      <c r="AI1824" s="49"/>
      <c r="AK1824" s="49"/>
      <c r="AL1824" s="49"/>
      <c r="AM1824" s="49"/>
      <c r="AN1824" s="49"/>
      <c r="AO1824" s="49"/>
      <c r="AP1824" s="49"/>
      <c r="AQ1824" s="49"/>
      <c r="AR1824" s="49"/>
      <c r="AS1824" s="49"/>
      <c r="AT1824" s="49"/>
      <c r="AU1824" s="49"/>
      <c r="AV1824" s="49"/>
      <c r="AW1824" s="49"/>
      <c r="AX1824" s="49"/>
      <c r="AY1824" s="49"/>
      <c r="AZ1824" s="49"/>
      <c r="BA1824" s="49"/>
      <c r="BB1824" s="49"/>
      <c r="BC1824" s="49"/>
      <c r="BD1824" s="49"/>
      <c r="BE1824" s="49"/>
      <c r="BF1824" s="49"/>
      <c r="BG1824" s="49"/>
      <c r="BH1824" s="49"/>
      <c r="BI1824" s="49"/>
      <c r="BJ1824" s="49"/>
      <c r="BK1824" s="49"/>
      <c r="BL1824" s="49"/>
      <c r="BM1824" s="49"/>
      <c r="BN1824" s="49"/>
      <c r="BO1824" s="49"/>
    </row>
    <row r="1825" spans="20:67" x14ac:dyDescent="0.3">
      <c r="T1825" s="49"/>
      <c r="V1825" s="49"/>
      <c r="W1825" s="49"/>
      <c r="X1825" s="49"/>
      <c r="Y1825" s="49"/>
      <c r="AA1825" s="49"/>
      <c r="AB1825" s="49"/>
      <c r="AD1825" s="49"/>
      <c r="AE1825" s="49"/>
      <c r="AF1825" s="49"/>
      <c r="AH1825" s="49"/>
      <c r="AI1825" s="49"/>
      <c r="AK1825" s="49"/>
      <c r="AL1825" s="49"/>
      <c r="AM1825" s="49"/>
      <c r="AN1825" s="49"/>
      <c r="AO1825" s="49"/>
      <c r="AP1825" s="49"/>
      <c r="AQ1825" s="49"/>
      <c r="AR1825" s="49"/>
      <c r="AS1825" s="49"/>
      <c r="AT1825" s="49"/>
      <c r="AU1825" s="49"/>
      <c r="AV1825" s="49"/>
      <c r="AW1825" s="49"/>
      <c r="AX1825" s="49"/>
      <c r="AY1825" s="49"/>
      <c r="AZ1825" s="49"/>
      <c r="BA1825" s="49"/>
      <c r="BB1825" s="49"/>
      <c r="BC1825" s="49"/>
      <c r="BD1825" s="49"/>
      <c r="BE1825" s="49"/>
      <c r="BF1825" s="49"/>
      <c r="BG1825" s="49"/>
      <c r="BH1825" s="49"/>
      <c r="BI1825" s="49"/>
      <c r="BJ1825" s="49"/>
      <c r="BK1825" s="49"/>
      <c r="BL1825" s="49"/>
      <c r="BM1825" s="49"/>
      <c r="BN1825" s="49"/>
      <c r="BO1825" s="49"/>
    </row>
    <row r="1826" spans="20:67" x14ac:dyDescent="0.3">
      <c r="T1826" s="49"/>
      <c r="V1826" s="49"/>
      <c r="W1826" s="49"/>
      <c r="X1826" s="49"/>
      <c r="Y1826" s="49"/>
      <c r="AA1826" s="49"/>
      <c r="AB1826" s="49"/>
      <c r="AD1826" s="49"/>
      <c r="AE1826" s="49"/>
      <c r="AF1826" s="49"/>
      <c r="AH1826" s="49"/>
      <c r="AI1826" s="49"/>
      <c r="AK1826" s="49"/>
      <c r="AL1826" s="49"/>
      <c r="AM1826" s="49"/>
      <c r="AN1826" s="49"/>
      <c r="AO1826" s="49"/>
      <c r="AP1826" s="49"/>
      <c r="AQ1826" s="49"/>
      <c r="AR1826" s="49"/>
      <c r="AS1826" s="49"/>
      <c r="AT1826" s="49"/>
      <c r="AU1826" s="49"/>
      <c r="AV1826" s="49"/>
      <c r="AW1826" s="49"/>
      <c r="AX1826" s="49"/>
      <c r="AY1826" s="49"/>
      <c r="AZ1826" s="49"/>
      <c r="BA1826" s="49"/>
      <c r="BB1826" s="49"/>
      <c r="BC1826" s="49"/>
      <c r="BD1826" s="49"/>
      <c r="BE1826" s="49"/>
      <c r="BF1826" s="49"/>
      <c r="BG1826" s="49"/>
      <c r="BH1826" s="49"/>
      <c r="BI1826" s="49"/>
      <c r="BJ1826" s="49"/>
      <c r="BK1826" s="49"/>
      <c r="BL1826" s="49"/>
      <c r="BM1826" s="49"/>
      <c r="BN1826" s="49"/>
      <c r="BO1826" s="49"/>
    </row>
    <row r="1827" spans="20:67" x14ac:dyDescent="0.3">
      <c r="T1827" s="49"/>
      <c r="V1827" s="49"/>
      <c r="W1827" s="49"/>
      <c r="X1827" s="49"/>
      <c r="Y1827" s="49"/>
      <c r="AA1827" s="49"/>
      <c r="AB1827" s="49"/>
      <c r="AD1827" s="49"/>
      <c r="AE1827" s="49"/>
      <c r="AF1827" s="49"/>
      <c r="AH1827" s="49"/>
      <c r="AI1827" s="49"/>
      <c r="AK1827" s="49"/>
      <c r="AL1827" s="49"/>
      <c r="AM1827" s="49"/>
      <c r="AN1827" s="49"/>
      <c r="AO1827" s="49"/>
      <c r="AP1827" s="49"/>
      <c r="AQ1827" s="49"/>
      <c r="AR1827" s="49"/>
      <c r="AS1827" s="49"/>
      <c r="AT1827" s="49"/>
      <c r="AU1827" s="49"/>
      <c r="AV1827" s="49"/>
      <c r="AW1827" s="49"/>
      <c r="AX1827" s="49"/>
      <c r="AY1827" s="49"/>
      <c r="AZ1827" s="49"/>
      <c r="BA1827" s="49"/>
      <c r="BB1827" s="49"/>
      <c r="BC1827" s="49"/>
      <c r="BD1827" s="49"/>
      <c r="BE1827" s="49"/>
      <c r="BF1827" s="49"/>
      <c r="BG1827" s="49"/>
      <c r="BH1827" s="49"/>
      <c r="BI1827" s="49"/>
      <c r="BJ1827" s="49"/>
      <c r="BK1827" s="49"/>
      <c r="BL1827" s="49"/>
      <c r="BM1827" s="49"/>
      <c r="BN1827" s="49"/>
      <c r="BO1827" s="49"/>
    </row>
    <row r="1828" spans="20:67" x14ac:dyDescent="0.3">
      <c r="T1828" s="49"/>
      <c r="V1828" s="49"/>
      <c r="W1828" s="49"/>
      <c r="X1828" s="49"/>
      <c r="Y1828" s="49"/>
      <c r="AA1828" s="49"/>
      <c r="AB1828" s="49"/>
      <c r="AD1828" s="49"/>
      <c r="AE1828" s="49"/>
      <c r="AF1828" s="49"/>
      <c r="AH1828" s="49"/>
      <c r="AI1828" s="49"/>
      <c r="AK1828" s="49"/>
      <c r="AL1828" s="49"/>
      <c r="AM1828" s="49"/>
      <c r="AN1828" s="49"/>
      <c r="AO1828" s="49"/>
      <c r="AP1828" s="49"/>
      <c r="AQ1828" s="49"/>
      <c r="AR1828" s="49"/>
      <c r="AS1828" s="49"/>
      <c r="AT1828" s="49"/>
      <c r="AU1828" s="49"/>
      <c r="AV1828" s="49"/>
      <c r="AW1828" s="49"/>
      <c r="AX1828" s="49"/>
      <c r="AY1828" s="49"/>
      <c r="AZ1828" s="49"/>
      <c r="BA1828" s="49"/>
      <c r="BB1828" s="49"/>
      <c r="BC1828" s="49"/>
      <c r="BD1828" s="49"/>
      <c r="BE1828" s="49"/>
      <c r="BF1828" s="49"/>
      <c r="BG1828" s="49"/>
      <c r="BH1828" s="49"/>
      <c r="BI1828" s="49"/>
      <c r="BJ1828" s="49"/>
      <c r="BK1828" s="49"/>
      <c r="BL1828" s="49"/>
      <c r="BM1828" s="49"/>
      <c r="BN1828" s="49"/>
      <c r="BO1828" s="49"/>
    </row>
    <row r="1829" spans="20:67" x14ac:dyDescent="0.3">
      <c r="T1829" s="49"/>
      <c r="V1829" s="49"/>
      <c r="W1829" s="49"/>
      <c r="X1829" s="49"/>
      <c r="Y1829" s="49"/>
      <c r="AA1829" s="49"/>
      <c r="AB1829" s="49"/>
      <c r="AD1829" s="49"/>
      <c r="AE1829" s="49"/>
      <c r="AF1829" s="49"/>
      <c r="AH1829" s="49"/>
      <c r="AI1829" s="49"/>
      <c r="AK1829" s="49"/>
      <c r="AL1829" s="49"/>
      <c r="AM1829" s="49"/>
      <c r="AN1829" s="49"/>
      <c r="AO1829" s="49"/>
      <c r="AP1829" s="49"/>
      <c r="AQ1829" s="49"/>
      <c r="AR1829" s="49"/>
      <c r="AS1829" s="49"/>
      <c r="AT1829" s="49"/>
      <c r="AU1829" s="49"/>
      <c r="AV1829" s="49"/>
      <c r="AW1829" s="49"/>
      <c r="AX1829" s="49"/>
      <c r="AY1829" s="49"/>
      <c r="AZ1829" s="49"/>
      <c r="BA1829" s="49"/>
      <c r="BB1829" s="49"/>
      <c r="BC1829" s="49"/>
      <c r="BD1829" s="49"/>
      <c r="BE1829" s="49"/>
      <c r="BF1829" s="49"/>
      <c r="BG1829" s="49"/>
      <c r="BH1829" s="49"/>
      <c r="BI1829" s="49"/>
      <c r="BJ1829" s="49"/>
      <c r="BK1829" s="49"/>
      <c r="BL1829" s="49"/>
      <c r="BM1829" s="49"/>
      <c r="BN1829" s="49"/>
      <c r="BO1829" s="49"/>
    </row>
    <row r="1830" spans="20:67" x14ac:dyDescent="0.3">
      <c r="T1830" s="49"/>
      <c r="V1830" s="49"/>
      <c r="W1830" s="49"/>
      <c r="X1830" s="49"/>
      <c r="Y1830" s="49"/>
      <c r="AA1830" s="49"/>
      <c r="AB1830" s="49"/>
      <c r="AD1830" s="49"/>
      <c r="AE1830" s="49"/>
      <c r="AF1830" s="49"/>
      <c r="AH1830" s="49"/>
      <c r="AI1830" s="49"/>
      <c r="AK1830" s="49"/>
      <c r="AL1830" s="49"/>
      <c r="AM1830" s="49"/>
      <c r="AN1830" s="49"/>
      <c r="AO1830" s="49"/>
      <c r="AP1830" s="49"/>
      <c r="AQ1830" s="49"/>
      <c r="AR1830" s="49"/>
      <c r="AS1830" s="49"/>
      <c r="AT1830" s="49"/>
      <c r="AU1830" s="49"/>
      <c r="AV1830" s="49"/>
      <c r="AW1830" s="49"/>
      <c r="AX1830" s="49"/>
      <c r="AY1830" s="49"/>
      <c r="AZ1830" s="49"/>
      <c r="BA1830" s="49"/>
      <c r="BB1830" s="49"/>
      <c r="BC1830" s="49"/>
      <c r="BD1830" s="49"/>
      <c r="BE1830" s="49"/>
      <c r="BF1830" s="49"/>
      <c r="BG1830" s="49"/>
      <c r="BH1830" s="49"/>
      <c r="BI1830" s="49"/>
      <c r="BJ1830" s="49"/>
      <c r="BK1830" s="49"/>
      <c r="BL1830" s="49"/>
      <c r="BM1830" s="49"/>
      <c r="BN1830" s="49"/>
      <c r="BO1830" s="49"/>
    </row>
    <row r="1831" spans="20:67" x14ac:dyDescent="0.3">
      <c r="T1831" s="49"/>
      <c r="V1831" s="49"/>
      <c r="W1831" s="49"/>
      <c r="X1831" s="49"/>
      <c r="Y1831" s="49"/>
      <c r="AA1831" s="49"/>
      <c r="AB1831" s="49"/>
      <c r="AD1831" s="49"/>
      <c r="AE1831" s="49"/>
      <c r="AF1831" s="49"/>
      <c r="AH1831" s="49"/>
      <c r="AI1831" s="49"/>
      <c r="AK1831" s="49"/>
      <c r="AL1831" s="49"/>
      <c r="AM1831" s="49"/>
      <c r="AN1831" s="49"/>
      <c r="AO1831" s="49"/>
      <c r="AP1831" s="49"/>
      <c r="AQ1831" s="49"/>
      <c r="AR1831" s="49"/>
      <c r="AS1831" s="49"/>
      <c r="AT1831" s="49"/>
      <c r="AU1831" s="49"/>
      <c r="AV1831" s="49"/>
      <c r="AW1831" s="49"/>
      <c r="AX1831" s="49"/>
      <c r="AY1831" s="49"/>
      <c r="AZ1831" s="49"/>
      <c r="BA1831" s="49"/>
      <c r="BB1831" s="49"/>
      <c r="BC1831" s="49"/>
      <c r="BD1831" s="49"/>
      <c r="BE1831" s="49"/>
      <c r="BF1831" s="49"/>
      <c r="BG1831" s="49"/>
      <c r="BH1831" s="49"/>
      <c r="BI1831" s="49"/>
      <c r="BJ1831" s="49"/>
      <c r="BK1831" s="49"/>
      <c r="BL1831" s="49"/>
      <c r="BM1831" s="49"/>
      <c r="BN1831" s="49"/>
      <c r="BO1831" s="49"/>
    </row>
    <row r="1832" spans="20:67" x14ac:dyDescent="0.3">
      <c r="T1832" s="49"/>
      <c r="V1832" s="49"/>
      <c r="W1832" s="49"/>
      <c r="X1832" s="49"/>
      <c r="Y1832" s="49"/>
      <c r="AA1832" s="49"/>
      <c r="AB1832" s="49"/>
      <c r="AD1832" s="49"/>
      <c r="AE1832" s="49"/>
      <c r="AF1832" s="49"/>
      <c r="AH1832" s="49"/>
      <c r="AI1832" s="49"/>
      <c r="AK1832" s="49"/>
      <c r="AL1832" s="49"/>
      <c r="AM1832" s="49"/>
      <c r="AN1832" s="49"/>
      <c r="AO1832" s="49"/>
      <c r="AP1832" s="49"/>
      <c r="AQ1832" s="49"/>
      <c r="AR1832" s="49"/>
      <c r="AS1832" s="49"/>
      <c r="AT1832" s="49"/>
      <c r="AU1832" s="49"/>
      <c r="AV1832" s="49"/>
      <c r="AW1832" s="49"/>
      <c r="AX1832" s="49"/>
      <c r="AY1832" s="49"/>
      <c r="AZ1832" s="49"/>
      <c r="BA1832" s="49"/>
      <c r="BB1832" s="49"/>
      <c r="BC1832" s="49"/>
      <c r="BD1832" s="49"/>
      <c r="BE1832" s="49"/>
      <c r="BF1832" s="49"/>
      <c r="BG1832" s="49"/>
      <c r="BH1832" s="49"/>
      <c r="BI1832" s="49"/>
      <c r="BJ1832" s="49"/>
      <c r="BK1832" s="49"/>
      <c r="BL1832" s="49"/>
      <c r="BM1832" s="49"/>
      <c r="BN1832" s="49"/>
      <c r="BO1832" s="49"/>
    </row>
    <row r="1833" spans="20:67" x14ac:dyDescent="0.3">
      <c r="T1833" s="49"/>
      <c r="V1833" s="49"/>
      <c r="W1833" s="49"/>
      <c r="X1833" s="49"/>
      <c r="Y1833" s="49"/>
      <c r="AA1833" s="49"/>
      <c r="AB1833" s="49"/>
      <c r="AD1833" s="49"/>
      <c r="AE1833" s="49"/>
      <c r="AF1833" s="49"/>
      <c r="AH1833" s="49"/>
      <c r="AI1833" s="49"/>
      <c r="AK1833" s="49"/>
      <c r="AL1833" s="49"/>
      <c r="AM1833" s="49"/>
      <c r="AN1833" s="49"/>
      <c r="AO1833" s="49"/>
      <c r="AP1833" s="49"/>
      <c r="AQ1833" s="49"/>
      <c r="AR1833" s="49"/>
      <c r="AS1833" s="49"/>
      <c r="AT1833" s="49"/>
      <c r="AU1833" s="49"/>
      <c r="AV1833" s="49"/>
      <c r="AW1833" s="49"/>
      <c r="AX1833" s="49"/>
      <c r="AY1833" s="49"/>
      <c r="AZ1833" s="49"/>
      <c r="BA1833" s="49"/>
      <c r="BB1833" s="49"/>
      <c r="BC1833" s="49"/>
      <c r="BD1833" s="49"/>
      <c r="BE1833" s="49"/>
      <c r="BF1833" s="49"/>
      <c r="BG1833" s="49"/>
      <c r="BH1833" s="49"/>
      <c r="BI1833" s="49"/>
      <c r="BJ1833" s="49"/>
      <c r="BK1833" s="49"/>
      <c r="BL1833" s="49"/>
      <c r="BM1833" s="49"/>
      <c r="BN1833" s="49"/>
      <c r="BO1833" s="49"/>
    </row>
    <row r="1834" spans="20:67" x14ac:dyDescent="0.3">
      <c r="T1834" s="49"/>
      <c r="V1834" s="49"/>
      <c r="W1834" s="49"/>
      <c r="X1834" s="49"/>
      <c r="Y1834" s="49"/>
      <c r="AA1834" s="49"/>
      <c r="AB1834" s="49"/>
      <c r="AD1834" s="49"/>
      <c r="AE1834" s="49"/>
      <c r="AF1834" s="49"/>
      <c r="AH1834" s="49"/>
      <c r="AI1834" s="49"/>
      <c r="AK1834" s="49"/>
      <c r="AL1834" s="49"/>
      <c r="AM1834" s="49"/>
      <c r="AN1834" s="49"/>
      <c r="AO1834" s="49"/>
      <c r="AP1834" s="49"/>
      <c r="AQ1834" s="49"/>
      <c r="AR1834" s="49"/>
      <c r="AS1834" s="49"/>
      <c r="AT1834" s="49"/>
      <c r="AU1834" s="49"/>
      <c r="AV1834" s="49"/>
      <c r="AW1834" s="49"/>
      <c r="AX1834" s="49"/>
      <c r="AY1834" s="49"/>
      <c r="AZ1834" s="49"/>
      <c r="BA1834" s="49"/>
      <c r="BB1834" s="49"/>
      <c r="BC1834" s="49"/>
      <c r="BD1834" s="49"/>
      <c r="BE1834" s="49"/>
      <c r="BF1834" s="49"/>
      <c r="BG1834" s="49"/>
      <c r="BH1834" s="49"/>
      <c r="BI1834" s="49"/>
      <c r="BJ1834" s="49"/>
      <c r="BK1834" s="49"/>
      <c r="BL1834" s="49"/>
      <c r="BM1834" s="49"/>
      <c r="BN1834" s="49"/>
      <c r="BO1834" s="49"/>
    </row>
    <row r="1835" spans="20:67" x14ac:dyDescent="0.3">
      <c r="T1835" s="49"/>
      <c r="V1835" s="49"/>
      <c r="W1835" s="49"/>
      <c r="X1835" s="49"/>
      <c r="Y1835" s="49"/>
      <c r="AA1835" s="49"/>
      <c r="AB1835" s="49"/>
      <c r="AD1835" s="49"/>
      <c r="AE1835" s="49"/>
      <c r="AF1835" s="49"/>
      <c r="AH1835" s="49"/>
      <c r="AI1835" s="49"/>
      <c r="AK1835" s="49"/>
      <c r="AL1835" s="49"/>
      <c r="AM1835" s="49"/>
      <c r="AN1835" s="49"/>
      <c r="AO1835" s="49"/>
      <c r="AP1835" s="49"/>
      <c r="AQ1835" s="49"/>
      <c r="AR1835" s="49"/>
      <c r="AS1835" s="49"/>
      <c r="AT1835" s="49"/>
      <c r="AU1835" s="49"/>
      <c r="AV1835" s="49"/>
      <c r="AW1835" s="49"/>
      <c r="AX1835" s="49"/>
      <c r="AY1835" s="49"/>
      <c r="AZ1835" s="49"/>
      <c r="BA1835" s="49"/>
      <c r="BB1835" s="49"/>
      <c r="BC1835" s="49"/>
      <c r="BD1835" s="49"/>
      <c r="BE1835" s="49"/>
      <c r="BF1835" s="49"/>
      <c r="BG1835" s="49"/>
      <c r="BH1835" s="49"/>
      <c r="BI1835" s="49"/>
      <c r="BJ1835" s="49"/>
      <c r="BK1835" s="49"/>
      <c r="BL1835" s="49"/>
      <c r="BM1835" s="49"/>
      <c r="BN1835" s="49"/>
      <c r="BO1835" s="49"/>
    </row>
    <row r="1836" spans="20:67" x14ac:dyDescent="0.3">
      <c r="T1836" s="49"/>
      <c r="V1836" s="49"/>
      <c r="W1836" s="49"/>
      <c r="X1836" s="49"/>
      <c r="Y1836" s="49"/>
      <c r="AA1836" s="49"/>
      <c r="AB1836" s="49"/>
      <c r="AD1836" s="49"/>
      <c r="AE1836" s="49"/>
      <c r="AF1836" s="49"/>
      <c r="AH1836" s="49"/>
      <c r="AI1836" s="49"/>
      <c r="AK1836" s="49"/>
      <c r="AL1836" s="49"/>
      <c r="AM1836" s="49"/>
      <c r="AN1836" s="49"/>
      <c r="AO1836" s="49"/>
      <c r="AP1836" s="49"/>
      <c r="AQ1836" s="49"/>
      <c r="AR1836" s="49"/>
      <c r="AS1836" s="49"/>
      <c r="AT1836" s="49"/>
      <c r="AU1836" s="49"/>
      <c r="AV1836" s="49"/>
      <c r="AW1836" s="49"/>
      <c r="AX1836" s="49"/>
      <c r="AY1836" s="49"/>
      <c r="AZ1836" s="49"/>
      <c r="BA1836" s="49"/>
      <c r="BB1836" s="49"/>
      <c r="BC1836" s="49"/>
      <c r="BD1836" s="49"/>
      <c r="BE1836" s="49"/>
      <c r="BF1836" s="49"/>
      <c r="BG1836" s="49"/>
      <c r="BH1836" s="49"/>
      <c r="BI1836" s="49"/>
      <c r="BJ1836" s="49"/>
      <c r="BK1836" s="49"/>
      <c r="BL1836" s="49"/>
      <c r="BM1836" s="49"/>
      <c r="BN1836" s="49"/>
      <c r="BO1836" s="49"/>
    </row>
    <row r="1837" spans="20:67" x14ac:dyDescent="0.3">
      <c r="T1837" s="49"/>
      <c r="V1837" s="49"/>
      <c r="W1837" s="49"/>
      <c r="X1837" s="49"/>
      <c r="Y1837" s="49"/>
      <c r="AA1837" s="49"/>
      <c r="AB1837" s="49"/>
      <c r="AD1837" s="49"/>
      <c r="AE1837" s="49"/>
      <c r="AF1837" s="49"/>
      <c r="AH1837" s="49"/>
      <c r="AI1837" s="49"/>
      <c r="AK1837" s="49"/>
      <c r="AL1837" s="49"/>
      <c r="AM1837" s="49"/>
      <c r="AN1837" s="49"/>
      <c r="AO1837" s="49"/>
      <c r="AP1837" s="49"/>
      <c r="AQ1837" s="49"/>
      <c r="AR1837" s="49"/>
      <c r="AS1837" s="49"/>
      <c r="AT1837" s="49"/>
      <c r="AU1837" s="49"/>
      <c r="AV1837" s="49"/>
      <c r="AW1837" s="49"/>
      <c r="AX1837" s="49"/>
      <c r="AY1837" s="49"/>
      <c r="AZ1837" s="49"/>
      <c r="BA1837" s="49"/>
      <c r="BB1837" s="49"/>
      <c r="BC1837" s="49"/>
      <c r="BD1837" s="49"/>
      <c r="BE1837" s="49"/>
      <c r="BF1837" s="49"/>
      <c r="BG1837" s="49"/>
      <c r="BH1837" s="49"/>
      <c r="BI1837" s="49"/>
      <c r="BJ1837" s="49"/>
      <c r="BK1837" s="49"/>
      <c r="BL1837" s="49"/>
      <c r="BM1837" s="49"/>
      <c r="BN1837" s="49"/>
      <c r="BO1837" s="49"/>
    </row>
    <row r="1838" spans="20:67" x14ac:dyDescent="0.3">
      <c r="T1838" s="49"/>
      <c r="V1838" s="49"/>
      <c r="W1838" s="49"/>
      <c r="X1838" s="49"/>
      <c r="Y1838" s="49"/>
      <c r="AA1838" s="49"/>
      <c r="AB1838" s="49"/>
      <c r="AD1838" s="49"/>
      <c r="AE1838" s="49"/>
      <c r="AF1838" s="49"/>
      <c r="AH1838" s="49"/>
      <c r="AI1838" s="49"/>
      <c r="AK1838" s="49"/>
      <c r="AL1838" s="49"/>
      <c r="AM1838" s="49"/>
      <c r="AN1838" s="49"/>
      <c r="AO1838" s="49"/>
      <c r="AP1838" s="49"/>
      <c r="AQ1838" s="49"/>
      <c r="AR1838" s="49"/>
      <c r="AS1838" s="49"/>
      <c r="AT1838" s="49"/>
      <c r="AU1838" s="49"/>
      <c r="AV1838" s="49"/>
      <c r="AW1838" s="49"/>
      <c r="AX1838" s="49"/>
      <c r="AY1838" s="49"/>
      <c r="AZ1838" s="49"/>
      <c r="BA1838" s="49"/>
      <c r="BB1838" s="49"/>
      <c r="BC1838" s="49"/>
      <c r="BD1838" s="49"/>
      <c r="BE1838" s="49"/>
      <c r="BF1838" s="49"/>
      <c r="BG1838" s="49"/>
      <c r="BH1838" s="49"/>
      <c r="BI1838" s="49"/>
      <c r="BJ1838" s="49"/>
      <c r="BK1838" s="49"/>
      <c r="BL1838" s="49"/>
      <c r="BM1838" s="49"/>
      <c r="BN1838" s="49"/>
      <c r="BO1838" s="49"/>
    </row>
    <row r="1839" spans="20:67" x14ac:dyDescent="0.3">
      <c r="T1839" s="49"/>
      <c r="V1839" s="49"/>
      <c r="W1839" s="49"/>
      <c r="X1839" s="49"/>
      <c r="Y1839" s="49"/>
      <c r="AA1839" s="49"/>
      <c r="AB1839" s="49"/>
      <c r="AD1839" s="49"/>
      <c r="AE1839" s="49"/>
      <c r="AF1839" s="49"/>
      <c r="AH1839" s="49"/>
      <c r="AI1839" s="49"/>
      <c r="AK1839" s="49"/>
      <c r="AL1839" s="49"/>
      <c r="AM1839" s="49"/>
      <c r="AN1839" s="49"/>
      <c r="AO1839" s="49"/>
      <c r="AP1839" s="49"/>
      <c r="AQ1839" s="49"/>
      <c r="AR1839" s="49"/>
      <c r="AS1839" s="49"/>
      <c r="AT1839" s="49"/>
      <c r="AU1839" s="49"/>
      <c r="AV1839" s="49"/>
      <c r="AW1839" s="49"/>
      <c r="AX1839" s="49"/>
      <c r="AY1839" s="49"/>
      <c r="AZ1839" s="49"/>
      <c r="BA1839" s="49"/>
      <c r="BB1839" s="49"/>
      <c r="BC1839" s="49"/>
      <c r="BD1839" s="49"/>
      <c r="BE1839" s="49"/>
      <c r="BF1839" s="49"/>
      <c r="BG1839" s="49"/>
      <c r="BH1839" s="49"/>
      <c r="BI1839" s="49"/>
      <c r="BJ1839" s="49"/>
      <c r="BK1839" s="49"/>
      <c r="BL1839" s="49"/>
      <c r="BM1839" s="49"/>
      <c r="BN1839" s="49"/>
      <c r="BO1839" s="49"/>
    </row>
    <row r="1840" spans="20:67" x14ac:dyDescent="0.3">
      <c r="T1840" s="49"/>
      <c r="V1840" s="49"/>
      <c r="W1840" s="49"/>
      <c r="X1840" s="49"/>
      <c r="Y1840" s="49"/>
      <c r="AA1840" s="49"/>
      <c r="AB1840" s="49"/>
      <c r="AD1840" s="49"/>
      <c r="AE1840" s="49"/>
      <c r="AF1840" s="49"/>
      <c r="AH1840" s="49"/>
      <c r="AI1840" s="49"/>
      <c r="AK1840" s="49"/>
      <c r="AL1840" s="49"/>
      <c r="AM1840" s="49"/>
      <c r="AN1840" s="49"/>
      <c r="AO1840" s="49"/>
      <c r="AP1840" s="49"/>
      <c r="AQ1840" s="49"/>
      <c r="AR1840" s="49"/>
      <c r="AS1840" s="49"/>
      <c r="AT1840" s="49"/>
      <c r="AU1840" s="49"/>
      <c r="AV1840" s="49"/>
      <c r="AW1840" s="49"/>
      <c r="AX1840" s="49"/>
      <c r="AY1840" s="49"/>
      <c r="AZ1840" s="49"/>
      <c r="BA1840" s="49"/>
      <c r="BB1840" s="49"/>
      <c r="BC1840" s="49"/>
      <c r="BD1840" s="49"/>
      <c r="BE1840" s="49"/>
      <c r="BF1840" s="49"/>
      <c r="BG1840" s="49"/>
      <c r="BH1840" s="49"/>
      <c r="BI1840" s="49"/>
      <c r="BJ1840" s="49"/>
      <c r="BK1840" s="49"/>
      <c r="BL1840" s="49"/>
      <c r="BM1840" s="49"/>
      <c r="BN1840" s="49"/>
      <c r="BO1840" s="49"/>
    </row>
    <row r="1841" spans="20:67" x14ac:dyDescent="0.3">
      <c r="T1841" s="49"/>
      <c r="V1841" s="49"/>
      <c r="W1841" s="49"/>
      <c r="X1841" s="49"/>
      <c r="Y1841" s="49"/>
      <c r="AA1841" s="49"/>
      <c r="AB1841" s="49"/>
      <c r="AD1841" s="49"/>
      <c r="AE1841" s="49"/>
      <c r="AF1841" s="49"/>
      <c r="AH1841" s="49"/>
      <c r="AI1841" s="49"/>
      <c r="AK1841" s="49"/>
      <c r="AL1841" s="49"/>
      <c r="AM1841" s="49"/>
      <c r="AN1841" s="49"/>
      <c r="AO1841" s="49"/>
      <c r="AP1841" s="49"/>
      <c r="AQ1841" s="49"/>
      <c r="AR1841" s="49"/>
      <c r="AS1841" s="49"/>
      <c r="AT1841" s="49"/>
      <c r="AU1841" s="49"/>
      <c r="AV1841" s="49"/>
      <c r="AW1841" s="49"/>
      <c r="AX1841" s="49"/>
      <c r="AY1841" s="49"/>
      <c r="AZ1841" s="49"/>
      <c r="BA1841" s="49"/>
      <c r="BB1841" s="49"/>
      <c r="BC1841" s="49"/>
      <c r="BD1841" s="49"/>
      <c r="BE1841" s="49"/>
      <c r="BF1841" s="49"/>
      <c r="BG1841" s="49"/>
      <c r="BH1841" s="49"/>
      <c r="BI1841" s="49"/>
      <c r="BJ1841" s="49"/>
      <c r="BK1841" s="49"/>
      <c r="BL1841" s="49"/>
      <c r="BM1841" s="49"/>
      <c r="BN1841" s="49"/>
      <c r="BO1841" s="49"/>
    </row>
    <row r="1842" spans="20:67" x14ac:dyDescent="0.3">
      <c r="T1842" s="49"/>
      <c r="V1842" s="49"/>
      <c r="W1842" s="49"/>
      <c r="X1842" s="49"/>
      <c r="Y1842" s="49"/>
      <c r="AA1842" s="49"/>
      <c r="AB1842" s="49"/>
      <c r="AD1842" s="49"/>
      <c r="AE1842" s="49"/>
      <c r="AF1842" s="49"/>
      <c r="AH1842" s="49"/>
      <c r="AI1842" s="49"/>
      <c r="AK1842" s="49"/>
      <c r="AL1842" s="49"/>
      <c r="AM1842" s="49"/>
      <c r="AN1842" s="49"/>
      <c r="AO1842" s="49"/>
      <c r="AP1842" s="49"/>
      <c r="AQ1842" s="49"/>
      <c r="AR1842" s="49"/>
      <c r="AS1842" s="49"/>
      <c r="AT1842" s="49"/>
      <c r="AU1842" s="49"/>
      <c r="AV1842" s="49"/>
      <c r="AW1842" s="49"/>
      <c r="AX1842" s="49"/>
      <c r="AY1842" s="49"/>
      <c r="AZ1842" s="49"/>
      <c r="BA1842" s="49"/>
      <c r="BB1842" s="49"/>
      <c r="BC1842" s="49"/>
      <c r="BD1842" s="49"/>
      <c r="BE1842" s="49"/>
      <c r="BF1842" s="49"/>
      <c r="BG1842" s="49"/>
      <c r="BH1842" s="49"/>
      <c r="BI1842" s="49"/>
      <c r="BJ1842" s="49"/>
      <c r="BK1842" s="49"/>
      <c r="BL1842" s="49"/>
      <c r="BM1842" s="49"/>
      <c r="BN1842" s="49"/>
      <c r="BO1842" s="49"/>
    </row>
    <row r="1843" spans="20:67" x14ac:dyDescent="0.3">
      <c r="T1843" s="49"/>
      <c r="V1843" s="49"/>
      <c r="W1843" s="49"/>
      <c r="X1843" s="49"/>
      <c r="Y1843" s="49"/>
      <c r="AA1843" s="49"/>
      <c r="AB1843" s="49"/>
      <c r="AD1843" s="49"/>
      <c r="AE1843" s="49"/>
      <c r="AF1843" s="49"/>
      <c r="AH1843" s="49"/>
      <c r="AI1843" s="49"/>
      <c r="AK1843" s="49"/>
      <c r="AL1843" s="49"/>
      <c r="AM1843" s="49"/>
      <c r="AN1843" s="49"/>
      <c r="AO1843" s="49"/>
      <c r="AP1843" s="49"/>
      <c r="AQ1843" s="49"/>
      <c r="AR1843" s="49"/>
      <c r="AS1843" s="49"/>
      <c r="AT1843" s="49"/>
      <c r="AU1843" s="49"/>
      <c r="AV1843" s="49"/>
      <c r="AW1843" s="49"/>
      <c r="AX1843" s="49"/>
      <c r="AY1843" s="49"/>
      <c r="AZ1843" s="49"/>
      <c r="BA1843" s="49"/>
      <c r="BB1843" s="49"/>
      <c r="BC1843" s="49"/>
      <c r="BD1843" s="49"/>
      <c r="BE1843" s="49"/>
      <c r="BF1843" s="49"/>
      <c r="BG1843" s="49"/>
      <c r="BH1843" s="49"/>
      <c r="BI1843" s="49"/>
      <c r="BJ1843" s="49"/>
      <c r="BK1843" s="49"/>
      <c r="BL1843" s="49"/>
      <c r="BM1843" s="49"/>
      <c r="BN1843" s="49"/>
      <c r="BO1843" s="49"/>
    </row>
    <row r="1844" spans="20:67" x14ac:dyDescent="0.3">
      <c r="T1844" s="49"/>
      <c r="V1844" s="49"/>
      <c r="W1844" s="49"/>
      <c r="X1844" s="49"/>
      <c r="Y1844" s="49"/>
      <c r="AA1844" s="49"/>
      <c r="AB1844" s="49"/>
      <c r="AD1844" s="49"/>
      <c r="AE1844" s="49"/>
      <c r="AF1844" s="49"/>
      <c r="AH1844" s="49"/>
      <c r="AI1844" s="49"/>
      <c r="AK1844" s="49"/>
      <c r="AL1844" s="49"/>
      <c r="AM1844" s="49"/>
      <c r="AN1844" s="49"/>
      <c r="AO1844" s="49"/>
      <c r="AP1844" s="49"/>
      <c r="AQ1844" s="49"/>
      <c r="AR1844" s="49"/>
      <c r="AS1844" s="49"/>
      <c r="AT1844" s="49"/>
      <c r="AU1844" s="49"/>
      <c r="AV1844" s="49"/>
      <c r="AW1844" s="49"/>
      <c r="AX1844" s="49"/>
      <c r="AY1844" s="49"/>
      <c r="AZ1844" s="49"/>
      <c r="BA1844" s="49"/>
      <c r="BB1844" s="49"/>
      <c r="BC1844" s="49"/>
      <c r="BD1844" s="49"/>
      <c r="BE1844" s="49"/>
      <c r="BF1844" s="49"/>
      <c r="BG1844" s="49"/>
      <c r="BH1844" s="49"/>
      <c r="BI1844" s="49"/>
      <c r="BJ1844" s="49"/>
      <c r="BK1844" s="49"/>
      <c r="BL1844" s="49"/>
      <c r="BM1844" s="49"/>
      <c r="BN1844" s="49"/>
      <c r="BO1844" s="49"/>
    </row>
    <row r="1845" spans="20:67" x14ac:dyDescent="0.3">
      <c r="T1845" s="49"/>
      <c r="V1845" s="49"/>
      <c r="W1845" s="49"/>
      <c r="X1845" s="49"/>
      <c r="Y1845" s="49"/>
      <c r="AA1845" s="49"/>
      <c r="AB1845" s="49"/>
      <c r="AD1845" s="49"/>
      <c r="AE1845" s="49"/>
      <c r="AF1845" s="49"/>
      <c r="AH1845" s="49"/>
      <c r="AI1845" s="49"/>
      <c r="AK1845" s="49"/>
      <c r="AL1845" s="49"/>
      <c r="AM1845" s="49"/>
      <c r="AN1845" s="49"/>
      <c r="AO1845" s="49"/>
      <c r="AP1845" s="49"/>
      <c r="AQ1845" s="49"/>
      <c r="AR1845" s="49"/>
      <c r="AS1845" s="49"/>
      <c r="AT1845" s="49"/>
      <c r="AU1845" s="49"/>
      <c r="AV1845" s="49"/>
      <c r="AW1845" s="49"/>
      <c r="AX1845" s="49"/>
      <c r="AY1845" s="49"/>
      <c r="AZ1845" s="49"/>
      <c r="BA1845" s="49"/>
      <c r="BB1845" s="49"/>
      <c r="BC1845" s="49"/>
      <c r="BD1845" s="49"/>
      <c r="BE1845" s="49"/>
      <c r="BF1845" s="49"/>
      <c r="BG1845" s="49"/>
      <c r="BH1845" s="49"/>
      <c r="BI1845" s="49"/>
      <c r="BJ1845" s="49"/>
      <c r="BK1845" s="49"/>
      <c r="BL1845" s="49"/>
      <c r="BM1845" s="49"/>
      <c r="BN1845" s="49"/>
      <c r="BO1845" s="49"/>
    </row>
    <row r="1846" spans="20:67" x14ac:dyDescent="0.3">
      <c r="T1846" s="49"/>
      <c r="V1846" s="49"/>
      <c r="W1846" s="49"/>
      <c r="X1846" s="49"/>
      <c r="Y1846" s="49"/>
      <c r="AA1846" s="49"/>
      <c r="AB1846" s="49"/>
      <c r="AD1846" s="49"/>
      <c r="AE1846" s="49"/>
      <c r="AF1846" s="49"/>
      <c r="AH1846" s="49"/>
      <c r="AI1846" s="49"/>
      <c r="AK1846" s="49"/>
      <c r="AL1846" s="49"/>
      <c r="AM1846" s="49"/>
      <c r="AN1846" s="49"/>
      <c r="AO1846" s="49"/>
      <c r="AP1846" s="49"/>
      <c r="AQ1846" s="49"/>
      <c r="AR1846" s="49"/>
      <c r="AS1846" s="49"/>
      <c r="AT1846" s="49"/>
      <c r="AU1846" s="49"/>
      <c r="AV1846" s="49"/>
      <c r="AW1846" s="49"/>
      <c r="AX1846" s="49"/>
      <c r="AY1846" s="49"/>
      <c r="AZ1846" s="49"/>
      <c r="BA1846" s="49"/>
      <c r="BB1846" s="49"/>
      <c r="BC1846" s="49"/>
      <c r="BD1846" s="49"/>
      <c r="BE1846" s="49"/>
      <c r="BF1846" s="49"/>
      <c r="BG1846" s="49"/>
      <c r="BH1846" s="49"/>
      <c r="BI1846" s="49"/>
      <c r="BJ1846" s="49"/>
      <c r="BK1846" s="49"/>
      <c r="BL1846" s="49"/>
      <c r="BM1846" s="49"/>
      <c r="BN1846" s="49"/>
      <c r="BO1846" s="49"/>
    </row>
    <row r="1847" spans="20:67" x14ac:dyDescent="0.3">
      <c r="T1847" s="49"/>
      <c r="V1847" s="49"/>
      <c r="W1847" s="49"/>
      <c r="X1847" s="49"/>
      <c r="Y1847" s="49"/>
      <c r="AA1847" s="49"/>
      <c r="AB1847" s="49"/>
      <c r="AD1847" s="49"/>
      <c r="AE1847" s="49"/>
      <c r="AF1847" s="49"/>
      <c r="AH1847" s="49"/>
      <c r="AI1847" s="49"/>
      <c r="AK1847" s="49"/>
      <c r="AL1847" s="49"/>
      <c r="AM1847" s="49"/>
      <c r="AN1847" s="49"/>
      <c r="AO1847" s="49"/>
      <c r="AP1847" s="49"/>
      <c r="AQ1847" s="49"/>
      <c r="AR1847" s="49"/>
      <c r="AS1847" s="49"/>
      <c r="AT1847" s="49"/>
      <c r="AU1847" s="49"/>
      <c r="AV1847" s="49"/>
      <c r="AW1847" s="49"/>
      <c r="AX1847" s="49"/>
      <c r="AY1847" s="49"/>
      <c r="AZ1847" s="49"/>
      <c r="BA1847" s="49"/>
      <c r="BB1847" s="49"/>
      <c r="BC1847" s="49"/>
      <c r="BD1847" s="49"/>
      <c r="BE1847" s="49"/>
      <c r="BF1847" s="49"/>
      <c r="BG1847" s="49"/>
      <c r="BH1847" s="49"/>
      <c r="BI1847" s="49"/>
      <c r="BJ1847" s="49"/>
      <c r="BK1847" s="49"/>
      <c r="BL1847" s="49"/>
      <c r="BM1847" s="49"/>
      <c r="BN1847" s="49"/>
      <c r="BO1847" s="49"/>
    </row>
    <row r="1848" spans="20:67" x14ac:dyDescent="0.3">
      <c r="T1848" s="49"/>
      <c r="V1848" s="49"/>
      <c r="W1848" s="49"/>
      <c r="X1848" s="49"/>
      <c r="Y1848" s="49"/>
      <c r="AA1848" s="49"/>
      <c r="AB1848" s="49"/>
      <c r="AD1848" s="49"/>
      <c r="AE1848" s="49"/>
      <c r="AF1848" s="49"/>
      <c r="AH1848" s="49"/>
      <c r="AI1848" s="49"/>
      <c r="AK1848" s="49"/>
      <c r="AL1848" s="49"/>
      <c r="AM1848" s="49"/>
      <c r="AN1848" s="49"/>
      <c r="AO1848" s="49"/>
      <c r="AP1848" s="49"/>
      <c r="AQ1848" s="49"/>
      <c r="AR1848" s="49"/>
      <c r="AS1848" s="49"/>
      <c r="AT1848" s="49"/>
      <c r="AU1848" s="49"/>
      <c r="AV1848" s="49"/>
      <c r="AW1848" s="49"/>
      <c r="AX1848" s="49"/>
      <c r="AY1848" s="49"/>
      <c r="AZ1848" s="49"/>
      <c r="BA1848" s="49"/>
      <c r="BB1848" s="49"/>
      <c r="BC1848" s="49"/>
      <c r="BD1848" s="49"/>
      <c r="BE1848" s="49"/>
      <c r="BF1848" s="49"/>
      <c r="BG1848" s="49"/>
      <c r="BH1848" s="49"/>
      <c r="BI1848" s="49"/>
      <c r="BJ1848" s="49"/>
      <c r="BK1848" s="49"/>
      <c r="BL1848" s="49"/>
      <c r="BM1848" s="49"/>
      <c r="BN1848" s="49"/>
      <c r="BO1848" s="49"/>
    </row>
    <row r="1849" spans="20:67" x14ac:dyDescent="0.3">
      <c r="T1849" s="49"/>
      <c r="V1849" s="49"/>
      <c r="W1849" s="49"/>
      <c r="X1849" s="49"/>
      <c r="Y1849" s="49"/>
      <c r="AA1849" s="49"/>
      <c r="AB1849" s="49"/>
      <c r="AD1849" s="49"/>
      <c r="AE1849" s="49"/>
      <c r="AF1849" s="49"/>
      <c r="AH1849" s="49"/>
      <c r="AI1849" s="49"/>
      <c r="AK1849" s="49"/>
      <c r="AL1849" s="49"/>
      <c r="AM1849" s="49"/>
      <c r="AN1849" s="49"/>
      <c r="AO1849" s="49"/>
      <c r="AP1849" s="49"/>
      <c r="AQ1849" s="49"/>
      <c r="AR1849" s="49"/>
      <c r="AS1849" s="49"/>
      <c r="AT1849" s="49"/>
      <c r="AU1849" s="49"/>
      <c r="AV1849" s="49"/>
      <c r="AW1849" s="49"/>
      <c r="AX1849" s="49"/>
      <c r="AY1849" s="49"/>
      <c r="AZ1849" s="49"/>
      <c r="BA1849" s="49"/>
      <c r="BB1849" s="49"/>
      <c r="BC1849" s="49"/>
      <c r="BD1849" s="49"/>
      <c r="BE1849" s="49"/>
      <c r="BF1849" s="49"/>
      <c r="BG1849" s="49"/>
      <c r="BH1849" s="49"/>
      <c r="BI1849" s="49"/>
      <c r="BJ1849" s="49"/>
      <c r="BK1849" s="49"/>
      <c r="BL1849" s="49"/>
      <c r="BM1849" s="49"/>
      <c r="BN1849" s="49"/>
      <c r="BO1849" s="49"/>
    </row>
    <row r="1850" spans="20:67" x14ac:dyDescent="0.3">
      <c r="T1850" s="49"/>
      <c r="V1850" s="49"/>
      <c r="W1850" s="49"/>
      <c r="X1850" s="49"/>
      <c r="Y1850" s="49"/>
      <c r="AA1850" s="49"/>
      <c r="AB1850" s="49"/>
      <c r="AD1850" s="49"/>
      <c r="AE1850" s="49"/>
      <c r="AF1850" s="49"/>
      <c r="AH1850" s="49"/>
      <c r="AI1850" s="49"/>
      <c r="AK1850" s="49"/>
      <c r="AL1850" s="49"/>
      <c r="AM1850" s="49"/>
      <c r="AN1850" s="49"/>
      <c r="AO1850" s="49"/>
      <c r="AP1850" s="49"/>
      <c r="AQ1850" s="49"/>
      <c r="AR1850" s="49"/>
      <c r="AS1850" s="49"/>
      <c r="AT1850" s="49"/>
      <c r="AU1850" s="49"/>
      <c r="AV1850" s="49"/>
      <c r="AW1850" s="49"/>
      <c r="AX1850" s="49"/>
      <c r="AY1850" s="49"/>
      <c r="AZ1850" s="49"/>
      <c r="BA1850" s="49"/>
      <c r="BB1850" s="49"/>
      <c r="BC1850" s="49"/>
      <c r="BD1850" s="49"/>
      <c r="BE1850" s="49"/>
      <c r="BF1850" s="49"/>
      <c r="BG1850" s="49"/>
      <c r="BH1850" s="49"/>
      <c r="BI1850" s="49"/>
      <c r="BJ1850" s="49"/>
      <c r="BK1850" s="49"/>
      <c r="BL1850" s="49"/>
      <c r="BM1850" s="49"/>
      <c r="BN1850" s="49"/>
      <c r="BO1850" s="49"/>
    </row>
    <row r="1851" spans="20:67" x14ac:dyDescent="0.3">
      <c r="T1851" s="49"/>
      <c r="V1851" s="49"/>
      <c r="W1851" s="49"/>
      <c r="X1851" s="49"/>
      <c r="Y1851" s="49"/>
      <c r="AA1851" s="49"/>
      <c r="AB1851" s="49"/>
      <c r="AD1851" s="49"/>
      <c r="AE1851" s="49"/>
      <c r="AF1851" s="49"/>
      <c r="AH1851" s="49"/>
      <c r="AI1851" s="49"/>
      <c r="AK1851" s="49"/>
      <c r="AL1851" s="49"/>
      <c r="AM1851" s="49"/>
      <c r="AN1851" s="49"/>
      <c r="AO1851" s="49"/>
      <c r="AP1851" s="49"/>
      <c r="AQ1851" s="49"/>
      <c r="AR1851" s="49"/>
      <c r="AS1851" s="49"/>
      <c r="AT1851" s="49"/>
      <c r="AU1851" s="49"/>
      <c r="AV1851" s="49"/>
      <c r="AW1851" s="49"/>
      <c r="AX1851" s="49"/>
      <c r="AY1851" s="49"/>
      <c r="AZ1851" s="49"/>
      <c r="BA1851" s="49"/>
      <c r="BB1851" s="49"/>
      <c r="BC1851" s="49"/>
      <c r="BD1851" s="49"/>
      <c r="BE1851" s="49"/>
      <c r="BF1851" s="49"/>
      <c r="BG1851" s="49"/>
      <c r="BH1851" s="49"/>
      <c r="BI1851" s="49"/>
      <c r="BJ1851" s="49"/>
      <c r="BK1851" s="49"/>
      <c r="BL1851" s="49"/>
      <c r="BM1851" s="49"/>
      <c r="BN1851" s="49"/>
      <c r="BO1851" s="49"/>
    </row>
    <row r="1852" spans="20:67" x14ac:dyDescent="0.3">
      <c r="T1852" s="49"/>
      <c r="V1852" s="49"/>
      <c r="W1852" s="49"/>
      <c r="X1852" s="49"/>
      <c r="Y1852" s="49"/>
      <c r="AA1852" s="49"/>
      <c r="AB1852" s="49"/>
      <c r="AD1852" s="49"/>
      <c r="AE1852" s="49"/>
      <c r="AF1852" s="49"/>
      <c r="AH1852" s="49"/>
      <c r="AI1852" s="49"/>
      <c r="AK1852" s="49"/>
      <c r="AL1852" s="49"/>
      <c r="AM1852" s="49"/>
      <c r="AN1852" s="49"/>
      <c r="AO1852" s="49"/>
      <c r="AP1852" s="49"/>
      <c r="AQ1852" s="49"/>
      <c r="AR1852" s="49"/>
      <c r="AS1852" s="49"/>
      <c r="AT1852" s="49"/>
      <c r="AU1852" s="49"/>
      <c r="AV1852" s="49"/>
      <c r="AW1852" s="49"/>
      <c r="AX1852" s="49"/>
      <c r="AY1852" s="49"/>
      <c r="AZ1852" s="49"/>
      <c r="BA1852" s="49"/>
      <c r="BB1852" s="49"/>
      <c r="BC1852" s="49"/>
      <c r="BD1852" s="49"/>
      <c r="BE1852" s="49"/>
      <c r="BF1852" s="49"/>
      <c r="BG1852" s="49"/>
      <c r="BH1852" s="49"/>
      <c r="BI1852" s="49"/>
      <c r="BJ1852" s="49"/>
      <c r="BK1852" s="49"/>
      <c r="BL1852" s="49"/>
      <c r="BM1852" s="49"/>
      <c r="BN1852" s="49"/>
      <c r="BO1852" s="49"/>
    </row>
    <row r="1853" spans="20:67" x14ac:dyDescent="0.3">
      <c r="T1853" s="49"/>
      <c r="V1853" s="49"/>
      <c r="W1853" s="49"/>
      <c r="X1853" s="49"/>
      <c r="Y1853" s="49"/>
      <c r="AA1853" s="49"/>
      <c r="AB1853" s="49"/>
      <c r="AD1853" s="49"/>
      <c r="AE1853" s="49"/>
      <c r="AF1853" s="49"/>
      <c r="AH1853" s="49"/>
      <c r="AI1853" s="49"/>
      <c r="AK1853" s="49"/>
      <c r="AL1853" s="49"/>
      <c r="AM1853" s="49"/>
      <c r="AN1853" s="49"/>
      <c r="AO1853" s="49"/>
      <c r="AP1853" s="49"/>
      <c r="AQ1853" s="49"/>
      <c r="AR1853" s="49"/>
      <c r="AS1853" s="49"/>
      <c r="AT1853" s="49"/>
      <c r="AU1853" s="49"/>
      <c r="AV1853" s="49"/>
      <c r="AW1853" s="49"/>
      <c r="AX1853" s="49"/>
      <c r="AY1853" s="49"/>
      <c r="AZ1853" s="49"/>
      <c r="BA1853" s="49"/>
      <c r="BB1853" s="49"/>
      <c r="BC1853" s="49"/>
      <c r="BD1853" s="49"/>
      <c r="BE1853" s="49"/>
      <c r="BF1853" s="49"/>
      <c r="BG1853" s="49"/>
      <c r="BH1853" s="49"/>
      <c r="BI1853" s="49"/>
      <c r="BJ1853" s="49"/>
      <c r="BK1853" s="49"/>
      <c r="BL1853" s="49"/>
      <c r="BM1853" s="49"/>
      <c r="BN1853" s="49"/>
      <c r="BO1853" s="49"/>
    </row>
    <row r="1854" spans="20:67" x14ac:dyDescent="0.3">
      <c r="T1854" s="49"/>
      <c r="V1854" s="49"/>
      <c r="W1854" s="49"/>
      <c r="X1854" s="49"/>
      <c r="Y1854" s="49"/>
      <c r="AA1854" s="49"/>
      <c r="AB1854" s="49"/>
      <c r="AD1854" s="49"/>
      <c r="AE1854" s="49"/>
      <c r="AF1854" s="49"/>
      <c r="AH1854" s="49"/>
      <c r="AI1854" s="49"/>
      <c r="AK1854" s="49"/>
      <c r="AL1854" s="49"/>
      <c r="AM1854" s="49"/>
      <c r="AN1854" s="49"/>
      <c r="AO1854" s="49"/>
      <c r="AP1854" s="49"/>
      <c r="AQ1854" s="49"/>
      <c r="AR1854" s="49"/>
      <c r="AS1854" s="49"/>
      <c r="AT1854" s="49"/>
      <c r="AU1854" s="49"/>
      <c r="AV1854" s="49"/>
      <c r="AW1854" s="49"/>
      <c r="AX1854" s="49"/>
      <c r="AY1854" s="49"/>
      <c r="AZ1854" s="49"/>
      <c r="BA1854" s="49"/>
      <c r="BB1854" s="49"/>
      <c r="BC1854" s="49"/>
      <c r="BD1854" s="49"/>
      <c r="BE1854" s="49"/>
      <c r="BF1854" s="49"/>
      <c r="BG1854" s="49"/>
      <c r="BH1854" s="49"/>
      <c r="BI1854" s="49"/>
      <c r="BJ1854" s="49"/>
      <c r="BK1854" s="49"/>
      <c r="BL1854" s="49"/>
      <c r="BM1854" s="49"/>
      <c r="BN1854" s="49"/>
      <c r="BO1854" s="49"/>
    </row>
    <row r="1855" spans="20:67" x14ac:dyDescent="0.3">
      <c r="T1855" s="49"/>
      <c r="V1855" s="49"/>
      <c r="W1855" s="49"/>
      <c r="X1855" s="49"/>
      <c r="Y1855" s="49"/>
      <c r="AA1855" s="49"/>
      <c r="AB1855" s="49"/>
      <c r="AD1855" s="49"/>
      <c r="AE1855" s="49"/>
      <c r="AF1855" s="49"/>
      <c r="AH1855" s="49"/>
      <c r="AI1855" s="49"/>
      <c r="AK1855" s="49"/>
      <c r="AL1855" s="49"/>
      <c r="AM1855" s="49"/>
      <c r="AN1855" s="49"/>
      <c r="AO1855" s="49"/>
      <c r="AP1855" s="49"/>
      <c r="AQ1855" s="49"/>
      <c r="AR1855" s="49"/>
      <c r="AS1855" s="49"/>
      <c r="AT1855" s="49"/>
      <c r="AU1855" s="49"/>
      <c r="AV1855" s="49"/>
      <c r="AW1855" s="49"/>
      <c r="AX1855" s="49"/>
      <c r="AY1855" s="49"/>
      <c r="AZ1855" s="49"/>
      <c r="BA1855" s="49"/>
      <c r="BB1855" s="49"/>
      <c r="BC1855" s="49"/>
      <c r="BD1855" s="49"/>
      <c r="BE1855" s="49"/>
      <c r="BF1855" s="49"/>
      <c r="BG1855" s="49"/>
      <c r="BH1855" s="49"/>
      <c r="BI1855" s="49"/>
      <c r="BJ1855" s="49"/>
      <c r="BK1855" s="49"/>
      <c r="BL1855" s="49"/>
      <c r="BM1855" s="49"/>
      <c r="BN1855" s="49"/>
      <c r="BO1855" s="49"/>
    </row>
    <row r="1856" spans="20:67" x14ac:dyDescent="0.3">
      <c r="T1856" s="49"/>
      <c r="V1856" s="49"/>
      <c r="W1856" s="49"/>
      <c r="X1856" s="49"/>
      <c r="Y1856" s="49"/>
      <c r="AA1856" s="49"/>
      <c r="AB1856" s="49"/>
      <c r="AD1856" s="49"/>
      <c r="AE1856" s="49"/>
      <c r="AF1856" s="49"/>
      <c r="AH1856" s="49"/>
      <c r="AI1856" s="49"/>
      <c r="AK1856" s="49"/>
      <c r="AL1856" s="49"/>
      <c r="AM1856" s="49"/>
      <c r="AN1856" s="49"/>
      <c r="AO1856" s="49"/>
      <c r="AP1856" s="49"/>
      <c r="AQ1856" s="49"/>
      <c r="AR1856" s="49"/>
      <c r="AS1856" s="49"/>
      <c r="AT1856" s="49"/>
      <c r="AU1856" s="49"/>
      <c r="AV1856" s="49"/>
      <c r="AW1856" s="49"/>
      <c r="AX1856" s="49"/>
      <c r="AY1856" s="49"/>
      <c r="AZ1856" s="49"/>
      <c r="BA1856" s="49"/>
      <c r="BB1856" s="49"/>
      <c r="BC1856" s="49"/>
      <c r="BD1856" s="49"/>
      <c r="BE1856" s="49"/>
      <c r="BF1856" s="49"/>
      <c r="BG1856" s="49"/>
      <c r="BH1856" s="49"/>
      <c r="BI1856" s="49"/>
      <c r="BJ1856" s="49"/>
      <c r="BK1856" s="49"/>
      <c r="BL1856" s="49"/>
      <c r="BM1856" s="49"/>
      <c r="BN1856" s="49"/>
      <c r="BO1856" s="49"/>
    </row>
    <row r="1857" spans="20:67" x14ac:dyDescent="0.3">
      <c r="T1857" s="49"/>
      <c r="V1857" s="49"/>
      <c r="W1857" s="49"/>
      <c r="X1857" s="49"/>
      <c r="Y1857" s="49"/>
      <c r="AA1857" s="49"/>
      <c r="AB1857" s="49"/>
      <c r="AD1857" s="49"/>
      <c r="AE1857" s="49"/>
      <c r="AF1857" s="49"/>
      <c r="AH1857" s="49"/>
      <c r="AI1857" s="49"/>
      <c r="AK1857" s="49"/>
      <c r="AL1857" s="49"/>
      <c r="AM1857" s="49"/>
      <c r="AN1857" s="49"/>
      <c r="AO1857" s="49"/>
      <c r="AP1857" s="49"/>
      <c r="AQ1857" s="49"/>
      <c r="AR1857" s="49"/>
      <c r="AS1857" s="49"/>
      <c r="AT1857" s="49"/>
      <c r="AU1857" s="49"/>
      <c r="AV1857" s="49"/>
      <c r="AW1857" s="49"/>
      <c r="AX1857" s="49"/>
      <c r="AY1857" s="49"/>
      <c r="AZ1857" s="49"/>
      <c r="BA1857" s="49"/>
      <c r="BB1857" s="49"/>
      <c r="BC1857" s="49"/>
      <c r="BD1857" s="49"/>
      <c r="BE1857" s="49"/>
      <c r="BF1857" s="49"/>
      <c r="BG1857" s="49"/>
      <c r="BH1857" s="49"/>
      <c r="BI1857" s="49"/>
      <c r="BJ1857" s="49"/>
      <c r="BK1857" s="49"/>
      <c r="BL1857" s="49"/>
      <c r="BM1857" s="49"/>
      <c r="BN1857" s="49"/>
      <c r="BO1857" s="49"/>
    </row>
    <row r="1858" spans="20:67" x14ac:dyDescent="0.3">
      <c r="T1858" s="49"/>
      <c r="V1858" s="49"/>
      <c r="W1858" s="49"/>
      <c r="X1858" s="49"/>
      <c r="Y1858" s="49"/>
      <c r="AA1858" s="49"/>
      <c r="AB1858" s="49"/>
      <c r="AD1858" s="49"/>
      <c r="AE1858" s="49"/>
      <c r="AF1858" s="49"/>
      <c r="AH1858" s="49"/>
      <c r="AI1858" s="49"/>
      <c r="AK1858" s="49"/>
      <c r="AL1858" s="49"/>
      <c r="AM1858" s="49"/>
      <c r="AN1858" s="49"/>
      <c r="AO1858" s="49"/>
      <c r="AP1858" s="49"/>
      <c r="AQ1858" s="49"/>
      <c r="AR1858" s="49"/>
      <c r="AS1858" s="49"/>
      <c r="AT1858" s="49"/>
      <c r="AU1858" s="49"/>
      <c r="AV1858" s="49"/>
      <c r="AW1858" s="49"/>
      <c r="AX1858" s="49"/>
      <c r="AY1858" s="49"/>
      <c r="AZ1858" s="49"/>
      <c r="BA1858" s="49"/>
      <c r="BB1858" s="49"/>
      <c r="BC1858" s="49"/>
      <c r="BD1858" s="49"/>
      <c r="BE1858" s="49"/>
      <c r="BF1858" s="49"/>
      <c r="BG1858" s="49"/>
      <c r="BH1858" s="49"/>
      <c r="BI1858" s="49"/>
      <c r="BJ1858" s="49"/>
      <c r="BK1858" s="49"/>
      <c r="BL1858" s="49"/>
      <c r="BM1858" s="49"/>
      <c r="BN1858" s="49"/>
      <c r="BO1858" s="49"/>
    </row>
    <row r="1859" spans="20:67" x14ac:dyDescent="0.3">
      <c r="T1859" s="49"/>
      <c r="V1859" s="49"/>
      <c r="W1859" s="49"/>
      <c r="X1859" s="49"/>
      <c r="Y1859" s="49"/>
      <c r="AA1859" s="49"/>
      <c r="AB1859" s="49"/>
      <c r="AD1859" s="49"/>
      <c r="AE1859" s="49"/>
      <c r="AF1859" s="49"/>
      <c r="AH1859" s="49"/>
      <c r="AI1859" s="49"/>
      <c r="AK1859" s="49"/>
      <c r="AL1859" s="49"/>
      <c r="AM1859" s="49"/>
      <c r="AN1859" s="49"/>
      <c r="AO1859" s="49"/>
      <c r="AP1859" s="49"/>
      <c r="AQ1859" s="49"/>
      <c r="AR1859" s="49"/>
      <c r="AS1859" s="49"/>
      <c r="AT1859" s="49"/>
      <c r="AU1859" s="49"/>
      <c r="AV1859" s="49"/>
      <c r="AW1859" s="49"/>
      <c r="AX1859" s="49"/>
      <c r="AY1859" s="49"/>
      <c r="AZ1859" s="49"/>
      <c r="BA1859" s="49"/>
      <c r="BB1859" s="49"/>
      <c r="BC1859" s="49"/>
      <c r="BD1859" s="49"/>
      <c r="BE1859" s="49"/>
      <c r="BF1859" s="49"/>
      <c r="BG1859" s="49"/>
      <c r="BH1859" s="49"/>
      <c r="BI1859" s="49"/>
      <c r="BJ1859" s="49"/>
      <c r="BK1859" s="49"/>
      <c r="BL1859" s="49"/>
      <c r="BM1859" s="49"/>
      <c r="BN1859" s="49"/>
      <c r="BO1859" s="49"/>
    </row>
    <row r="1860" spans="20:67" x14ac:dyDescent="0.3">
      <c r="T1860" s="49"/>
      <c r="V1860" s="49"/>
      <c r="W1860" s="49"/>
      <c r="X1860" s="49"/>
      <c r="Y1860" s="49"/>
      <c r="AA1860" s="49"/>
      <c r="AB1860" s="49"/>
      <c r="AD1860" s="49"/>
      <c r="AE1860" s="49"/>
      <c r="AF1860" s="49"/>
      <c r="AH1860" s="49"/>
      <c r="AI1860" s="49"/>
      <c r="AK1860" s="49"/>
      <c r="AL1860" s="49"/>
      <c r="AM1860" s="49"/>
      <c r="AN1860" s="49"/>
      <c r="AO1860" s="49"/>
      <c r="AP1860" s="49"/>
      <c r="AQ1860" s="49"/>
      <c r="AR1860" s="49"/>
      <c r="AS1860" s="49"/>
      <c r="AT1860" s="49"/>
      <c r="AU1860" s="49"/>
      <c r="AV1860" s="49"/>
      <c r="AW1860" s="49"/>
      <c r="AX1860" s="49"/>
      <c r="AY1860" s="49"/>
      <c r="AZ1860" s="49"/>
      <c r="BA1860" s="49"/>
      <c r="BB1860" s="49"/>
      <c r="BC1860" s="49"/>
      <c r="BD1860" s="49"/>
      <c r="BE1860" s="49"/>
      <c r="BF1860" s="49"/>
      <c r="BG1860" s="49"/>
      <c r="BH1860" s="49"/>
      <c r="BI1860" s="49"/>
      <c r="BJ1860" s="49"/>
      <c r="BK1860" s="49"/>
      <c r="BL1860" s="49"/>
      <c r="BM1860" s="49"/>
      <c r="BN1860" s="49"/>
      <c r="BO1860" s="49"/>
    </row>
    <row r="1861" spans="20:67" x14ac:dyDescent="0.3">
      <c r="T1861" s="49"/>
      <c r="V1861" s="49"/>
      <c r="W1861" s="49"/>
      <c r="X1861" s="49"/>
      <c r="Y1861" s="49"/>
      <c r="AA1861" s="49"/>
      <c r="AB1861" s="49"/>
      <c r="AD1861" s="49"/>
      <c r="AE1861" s="49"/>
      <c r="AF1861" s="49"/>
      <c r="AH1861" s="49"/>
      <c r="AI1861" s="49"/>
      <c r="AK1861" s="49"/>
      <c r="AL1861" s="49"/>
      <c r="AM1861" s="49"/>
      <c r="AN1861" s="49"/>
      <c r="AO1861" s="49"/>
      <c r="AP1861" s="49"/>
      <c r="AQ1861" s="49"/>
      <c r="AR1861" s="49"/>
      <c r="AS1861" s="49"/>
      <c r="AT1861" s="49"/>
      <c r="AU1861" s="49"/>
      <c r="AV1861" s="49"/>
      <c r="AW1861" s="49"/>
      <c r="AX1861" s="49"/>
      <c r="AY1861" s="49"/>
      <c r="AZ1861" s="49"/>
      <c r="BA1861" s="49"/>
      <c r="BB1861" s="49"/>
      <c r="BC1861" s="49"/>
      <c r="BD1861" s="49"/>
      <c r="BE1861" s="49"/>
      <c r="BF1861" s="49"/>
      <c r="BG1861" s="49"/>
      <c r="BH1861" s="49"/>
      <c r="BI1861" s="49"/>
      <c r="BJ1861" s="49"/>
      <c r="BK1861" s="49"/>
      <c r="BL1861" s="49"/>
      <c r="BM1861" s="49"/>
      <c r="BN1861" s="49"/>
      <c r="BO1861" s="49"/>
    </row>
    <row r="1862" spans="20:67" x14ac:dyDescent="0.3">
      <c r="T1862" s="49"/>
      <c r="V1862" s="49"/>
      <c r="W1862" s="49"/>
      <c r="X1862" s="49"/>
      <c r="Y1862" s="49"/>
      <c r="AA1862" s="49"/>
      <c r="AB1862" s="49"/>
      <c r="AD1862" s="49"/>
      <c r="AE1862" s="49"/>
      <c r="AF1862" s="49"/>
      <c r="AH1862" s="49"/>
      <c r="AI1862" s="49"/>
      <c r="AK1862" s="49"/>
      <c r="AL1862" s="49"/>
      <c r="AM1862" s="49"/>
      <c r="AN1862" s="49"/>
      <c r="AO1862" s="49"/>
      <c r="AP1862" s="49"/>
      <c r="AQ1862" s="49"/>
      <c r="AR1862" s="49"/>
      <c r="AS1862" s="49"/>
      <c r="AT1862" s="49"/>
      <c r="AU1862" s="49"/>
      <c r="AV1862" s="49"/>
      <c r="AW1862" s="49"/>
      <c r="AX1862" s="49"/>
      <c r="AY1862" s="49"/>
      <c r="AZ1862" s="49"/>
      <c r="BA1862" s="49"/>
      <c r="BB1862" s="49"/>
      <c r="BC1862" s="49"/>
      <c r="BD1862" s="49"/>
      <c r="BE1862" s="49"/>
      <c r="BF1862" s="49"/>
      <c r="BG1862" s="49"/>
      <c r="BH1862" s="49"/>
      <c r="BI1862" s="49"/>
      <c r="BJ1862" s="49"/>
      <c r="BK1862" s="49"/>
      <c r="BL1862" s="49"/>
      <c r="BM1862" s="49"/>
      <c r="BN1862" s="49"/>
      <c r="BO1862" s="49"/>
    </row>
    <row r="1863" spans="20:67" x14ac:dyDescent="0.3">
      <c r="T1863" s="49"/>
      <c r="V1863" s="49"/>
      <c r="W1863" s="49"/>
      <c r="X1863" s="49"/>
      <c r="Y1863" s="49"/>
      <c r="AA1863" s="49"/>
      <c r="AB1863" s="49"/>
      <c r="AD1863" s="49"/>
      <c r="AE1863" s="49"/>
      <c r="AF1863" s="49"/>
      <c r="AH1863" s="49"/>
      <c r="AI1863" s="49"/>
      <c r="AK1863" s="49"/>
      <c r="AL1863" s="49"/>
      <c r="AM1863" s="49"/>
      <c r="AN1863" s="49"/>
      <c r="AO1863" s="49"/>
      <c r="AP1863" s="49"/>
      <c r="AQ1863" s="49"/>
      <c r="AR1863" s="49"/>
      <c r="AS1863" s="49"/>
      <c r="AT1863" s="49"/>
      <c r="AU1863" s="49"/>
      <c r="AV1863" s="49"/>
      <c r="AW1863" s="49"/>
      <c r="AX1863" s="49"/>
      <c r="AY1863" s="49"/>
      <c r="AZ1863" s="49"/>
      <c r="BA1863" s="49"/>
      <c r="BB1863" s="49"/>
      <c r="BC1863" s="49"/>
      <c r="BD1863" s="49"/>
      <c r="BE1863" s="49"/>
      <c r="BF1863" s="49"/>
      <c r="BG1863" s="49"/>
      <c r="BH1863" s="49"/>
      <c r="BI1863" s="49"/>
      <c r="BJ1863" s="49"/>
      <c r="BK1863" s="49"/>
      <c r="BL1863" s="49"/>
      <c r="BM1863" s="49"/>
      <c r="BN1863" s="49"/>
      <c r="BO1863" s="49"/>
    </row>
    <row r="1864" spans="20:67" x14ac:dyDescent="0.3">
      <c r="T1864" s="49"/>
      <c r="V1864" s="49"/>
      <c r="W1864" s="49"/>
      <c r="X1864" s="49"/>
      <c r="Y1864" s="49"/>
      <c r="AA1864" s="49"/>
      <c r="AB1864" s="49"/>
      <c r="AD1864" s="49"/>
      <c r="AE1864" s="49"/>
      <c r="AF1864" s="49"/>
      <c r="AH1864" s="49"/>
      <c r="AI1864" s="49"/>
      <c r="AK1864" s="49"/>
      <c r="AL1864" s="49"/>
      <c r="AM1864" s="49"/>
      <c r="AN1864" s="49"/>
      <c r="AO1864" s="49"/>
      <c r="AP1864" s="49"/>
      <c r="AQ1864" s="49"/>
      <c r="AR1864" s="49"/>
      <c r="AS1864" s="49"/>
      <c r="AT1864" s="49"/>
      <c r="AU1864" s="49"/>
      <c r="AV1864" s="49"/>
      <c r="AW1864" s="49"/>
      <c r="AX1864" s="49"/>
      <c r="AY1864" s="49"/>
      <c r="AZ1864" s="49"/>
      <c r="BA1864" s="49"/>
      <c r="BB1864" s="49"/>
      <c r="BC1864" s="49"/>
      <c r="BD1864" s="49"/>
      <c r="BE1864" s="49"/>
      <c r="BF1864" s="49"/>
      <c r="BG1864" s="49"/>
      <c r="BH1864" s="49"/>
      <c r="BI1864" s="49"/>
      <c r="BJ1864" s="49"/>
      <c r="BK1864" s="49"/>
      <c r="BL1864" s="49"/>
      <c r="BM1864" s="49"/>
      <c r="BN1864" s="49"/>
      <c r="BO1864" s="49"/>
    </row>
    <row r="1865" spans="20:67" x14ac:dyDescent="0.3">
      <c r="T1865" s="49"/>
      <c r="V1865" s="49"/>
      <c r="W1865" s="49"/>
      <c r="X1865" s="49"/>
      <c r="Y1865" s="49"/>
      <c r="AA1865" s="49"/>
      <c r="AB1865" s="49"/>
      <c r="AD1865" s="49"/>
      <c r="AE1865" s="49"/>
      <c r="AF1865" s="49"/>
      <c r="AH1865" s="49"/>
      <c r="AI1865" s="49"/>
      <c r="AK1865" s="49"/>
      <c r="AL1865" s="49"/>
      <c r="AM1865" s="49"/>
      <c r="AN1865" s="49"/>
      <c r="AO1865" s="49"/>
      <c r="AP1865" s="49"/>
      <c r="AQ1865" s="49"/>
      <c r="AR1865" s="49"/>
      <c r="AS1865" s="49"/>
      <c r="AT1865" s="49"/>
      <c r="AU1865" s="49"/>
      <c r="AV1865" s="49"/>
      <c r="AW1865" s="49"/>
      <c r="AX1865" s="49"/>
      <c r="AY1865" s="49"/>
      <c r="AZ1865" s="49"/>
      <c r="BA1865" s="49"/>
      <c r="BB1865" s="49"/>
      <c r="BC1865" s="49"/>
      <c r="BD1865" s="49"/>
      <c r="BE1865" s="49"/>
      <c r="BF1865" s="49"/>
      <c r="BG1865" s="49"/>
      <c r="BH1865" s="49"/>
      <c r="BI1865" s="49"/>
      <c r="BJ1865" s="49"/>
      <c r="BK1865" s="49"/>
      <c r="BL1865" s="49"/>
      <c r="BM1865" s="49"/>
      <c r="BN1865" s="49"/>
      <c r="BO1865" s="49"/>
    </row>
    <row r="1866" spans="20:67" x14ac:dyDescent="0.3">
      <c r="T1866" s="49"/>
      <c r="V1866" s="49"/>
      <c r="W1866" s="49"/>
      <c r="X1866" s="49"/>
      <c r="Y1866" s="49"/>
      <c r="AA1866" s="49"/>
      <c r="AB1866" s="49"/>
      <c r="AD1866" s="49"/>
      <c r="AE1866" s="49"/>
      <c r="AF1866" s="49"/>
      <c r="AH1866" s="49"/>
      <c r="AI1866" s="49"/>
      <c r="AK1866" s="49"/>
      <c r="AL1866" s="49"/>
      <c r="AM1866" s="49"/>
      <c r="AN1866" s="49"/>
      <c r="AO1866" s="49"/>
      <c r="AP1866" s="49"/>
      <c r="AQ1866" s="49"/>
      <c r="AR1866" s="49"/>
      <c r="AS1866" s="49"/>
      <c r="AT1866" s="49"/>
      <c r="AU1866" s="49"/>
      <c r="AV1866" s="49"/>
      <c r="AW1866" s="49"/>
      <c r="AX1866" s="49"/>
      <c r="AY1866" s="49"/>
      <c r="AZ1866" s="49"/>
      <c r="BA1866" s="49"/>
      <c r="BB1866" s="49"/>
      <c r="BC1866" s="49"/>
      <c r="BD1866" s="49"/>
      <c r="BE1866" s="49"/>
      <c r="BF1866" s="49"/>
      <c r="BG1866" s="49"/>
      <c r="BH1866" s="49"/>
      <c r="BI1866" s="49"/>
      <c r="BJ1866" s="49"/>
      <c r="BK1866" s="49"/>
      <c r="BL1866" s="49"/>
      <c r="BM1866" s="49"/>
      <c r="BN1866" s="49"/>
      <c r="BO1866" s="49"/>
    </row>
    <row r="1867" spans="20:67" x14ac:dyDescent="0.3">
      <c r="T1867" s="49"/>
      <c r="V1867" s="49"/>
      <c r="W1867" s="49"/>
      <c r="X1867" s="49"/>
      <c r="Y1867" s="49"/>
      <c r="AA1867" s="49"/>
      <c r="AB1867" s="49"/>
      <c r="AD1867" s="49"/>
      <c r="AE1867" s="49"/>
      <c r="AF1867" s="49"/>
      <c r="AH1867" s="49"/>
      <c r="AI1867" s="49"/>
      <c r="AK1867" s="49"/>
      <c r="AL1867" s="49"/>
      <c r="AM1867" s="49"/>
      <c r="AN1867" s="49"/>
      <c r="AO1867" s="49"/>
      <c r="AP1867" s="49"/>
      <c r="AQ1867" s="49"/>
      <c r="AR1867" s="49"/>
      <c r="AS1867" s="49"/>
      <c r="AT1867" s="49"/>
      <c r="AU1867" s="49"/>
      <c r="AV1867" s="49"/>
      <c r="AW1867" s="49"/>
      <c r="AX1867" s="49"/>
      <c r="AY1867" s="49"/>
      <c r="AZ1867" s="49"/>
      <c r="BA1867" s="49"/>
      <c r="BB1867" s="49"/>
      <c r="BC1867" s="49"/>
      <c r="BD1867" s="49"/>
      <c r="BE1867" s="49"/>
      <c r="BF1867" s="49"/>
      <c r="BG1867" s="49"/>
      <c r="BH1867" s="49"/>
      <c r="BI1867" s="49"/>
      <c r="BJ1867" s="49"/>
      <c r="BK1867" s="49"/>
      <c r="BL1867" s="49"/>
      <c r="BM1867" s="49"/>
      <c r="BN1867" s="49"/>
      <c r="BO1867" s="49"/>
    </row>
    <row r="1868" spans="20:67" x14ac:dyDescent="0.3">
      <c r="T1868" s="49"/>
      <c r="V1868" s="49"/>
      <c r="W1868" s="49"/>
      <c r="X1868" s="49"/>
      <c r="Y1868" s="49"/>
      <c r="AA1868" s="49"/>
      <c r="AB1868" s="49"/>
      <c r="AD1868" s="49"/>
      <c r="AE1868" s="49"/>
      <c r="AF1868" s="49"/>
      <c r="AH1868" s="49"/>
      <c r="AI1868" s="49"/>
      <c r="AK1868" s="49"/>
      <c r="AL1868" s="49"/>
      <c r="AM1868" s="49"/>
      <c r="AN1868" s="49"/>
      <c r="AO1868" s="49"/>
      <c r="AP1868" s="49"/>
      <c r="AQ1868" s="49"/>
      <c r="AR1868" s="49"/>
      <c r="AS1868" s="49"/>
      <c r="AT1868" s="49"/>
      <c r="AU1868" s="49"/>
      <c r="AV1868" s="49"/>
      <c r="AW1868" s="49"/>
      <c r="AX1868" s="49"/>
      <c r="AY1868" s="49"/>
      <c r="AZ1868" s="49"/>
      <c r="BA1868" s="49"/>
      <c r="BB1868" s="49"/>
      <c r="BC1868" s="49"/>
      <c r="BD1868" s="49"/>
      <c r="BE1868" s="49"/>
      <c r="BF1868" s="49"/>
      <c r="BG1868" s="49"/>
      <c r="BH1868" s="49"/>
      <c r="BI1868" s="49"/>
      <c r="BJ1868" s="49"/>
      <c r="BK1868" s="49"/>
      <c r="BL1868" s="49"/>
      <c r="BM1868" s="49"/>
      <c r="BN1868" s="49"/>
      <c r="BO1868" s="49"/>
    </row>
    <row r="1869" spans="20:67" x14ac:dyDescent="0.3">
      <c r="T1869" s="49"/>
      <c r="V1869" s="49"/>
      <c r="W1869" s="49"/>
      <c r="X1869" s="49"/>
      <c r="Y1869" s="49"/>
      <c r="AA1869" s="49"/>
      <c r="AB1869" s="49"/>
      <c r="AD1869" s="49"/>
      <c r="AE1869" s="49"/>
      <c r="AF1869" s="49"/>
      <c r="AH1869" s="49"/>
      <c r="AI1869" s="49"/>
      <c r="AK1869" s="49"/>
      <c r="AL1869" s="49"/>
      <c r="AM1869" s="49"/>
      <c r="AN1869" s="49"/>
      <c r="AO1869" s="49"/>
      <c r="AP1869" s="49"/>
      <c r="AQ1869" s="49"/>
      <c r="AR1869" s="49"/>
      <c r="AS1869" s="49"/>
      <c r="AT1869" s="49"/>
      <c r="AU1869" s="49"/>
      <c r="AV1869" s="49"/>
      <c r="AW1869" s="49"/>
      <c r="AX1869" s="49"/>
      <c r="AY1869" s="49"/>
      <c r="AZ1869" s="49"/>
      <c r="BA1869" s="49"/>
      <c r="BB1869" s="49"/>
      <c r="BC1869" s="49"/>
      <c r="BD1869" s="49"/>
      <c r="BE1869" s="49"/>
      <c r="BF1869" s="49"/>
      <c r="BG1869" s="49"/>
      <c r="BH1869" s="49"/>
      <c r="BI1869" s="49"/>
      <c r="BJ1869" s="49"/>
      <c r="BK1869" s="49"/>
      <c r="BL1869" s="49"/>
      <c r="BM1869" s="49"/>
      <c r="BN1869" s="49"/>
      <c r="BO1869" s="49"/>
    </row>
    <row r="1870" spans="20:67" x14ac:dyDescent="0.3">
      <c r="T1870" s="49"/>
      <c r="V1870" s="49"/>
      <c r="W1870" s="49"/>
      <c r="X1870" s="49"/>
      <c r="Y1870" s="49"/>
      <c r="AA1870" s="49"/>
      <c r="AB1870" s="49"/>
      <c r="AD1870" s="49"/>
      <c r="AE1870" s="49"/>
      <c r="AF1870" s="49"/>
      <c r="AH1870" s="49"/>
      <c r="AI1870" s="49"/>
      <c r="AK1870" s="49"/>
      <c r="AL1870" s="49"/>
      <c r="AM1870" s="49"/>
      <c r="AN1870" s="49"/>
      <c r="AO1870" s="49"/>
      <c r="AP1870" s="49"/>
      <c r="AQ1870" s="49"/>
      <c r="AR1870" s="49"/>
      <c r="AS1870" s="49"/>
      <c r="AT1870" s="49"/>
      <c r="AU1870" s="49"/>
      <c r="AV1870" s="49"/>
      <c r="AW1870" s="49"/>
      <c r="AX1870" s="49"/>
      <c r="AY1870" s="49"/>
      <c r="AZ1870" s="49"/>
      <c r="BA1870" s="49"/>
      <c r="BB1870" s="49"/>
      <c r="BC1870" s="49"/>
      <c r="BD1870" s="49"/>
      <c r="BE1870" s="49"/>
      <c r="BF1870" s="49"/>
      <c r="BG1870" s="49"/>
      <c r="BH1870" s="49"/>
      <c r="BI1870" s="49"/>
      <c r="BJ1870" s="49"/>
      <c r="BK1870" s="49"/>
      <c r="BL1870" s="49"/>
      <c r="BM1870" s="49"/>
      <c r="BN1870" s="49"/>
      <c r="BO1870" s="49"/>
    </row>
    <row r="1871" spans="20:67" x14ac:dyDescent="0.3">
      <c r="T1871" s="49"/>
      <c r="V1871" s="49"/>
      <c r="W1871" s="49"/>
      <c r="X1871" s="49"/>
      <c r="Y1871" s="49"/>
      <c r="AA1871" s="49"/>
      <c r="AB1871" s="49"/>
      <c r="AD1871" s="49"/>
      <c r="AE1871" s="49"/>
      <c r="AF1871" s="49"/>
      <c r="AH1871" s="49"/>
      <c r="AI1871" s="49"/>
      <c r="AK1871" s="49"/>
      <c r="AL1871" s="49"/>
      <c r="AM1871" s="49"/>
      <c r="AN1871" s="49"/>
      <c r="AO1871" s="49"/>
      <c r="AP1871" s="49"/>
      <c r="AQ1871" s="49"/>
      <c r="AR1871" s="49"/>
      <c r="AS1871" s="49"/>
      <c r="AT1871" s="49"/>
      <c r="AU1871" s="49"/>
      <c r="AV1871" s="49"/>
      <c r="AW1871" s="49"/>
      <c r="AX1871" s="49"/>
      <c r="AY1871" s="49"/>
      <c r="AZ1871" s="49"/>
      <c r="BA1871" s="49"/>
      <c r="BB1871" s="49"/>
      <c r="BC1871" s="49"/>
      <c r="BD1871" s="49"/>
      <c r="BE1871" s="49"/>
      <c r="BF1871" s="49"/>
      <c r="BG1871" s="49"/>
      <c r="BH1871" s="49"/>
      <c r="BI1871" s="49"/>
      <c r="BJ1871" s="49"/>
      <c r="BK1871" s="49"/>
      <c r="BL1871" s="49"/>
      <c r="BM1871" s="49"/>
      <c r="BN1871" s="49"/>
      <c r="BO1871" s="49"/>
    </row>
    <row r="1872" spans="20:67" x14ac:dyDescent="0.3">
      <c r="T1872" s="49"/>
      <c r="V1872" s="49"/>
      <c r="W1872" s="49"/>
      <c r="X1872" s="49"/>
      <c r="Y1872" s="49"/>
      <c r="AA1872" s="49"/>
      <c r="AB1872" s="49"/>
      <c r="AD1872" s="49"/>
      <c r="AE1872" s="49"/>
      <c r="AF1872" s="49"/>
      <c r="AH1872" s="49"/>
      <c r="AI1872" s="49"/>
      <c r="AK1872" s="49"/>
      <c r="AL1872" s="49"/>
      <c r="AM1872" s="49"/>
      <c r="AN1872" s="49"/>
      <c r="AO1872" s="49"/>
      <c r="AP1872" s="49"/>
      <c r="AQ1872" s="49"/>
      <c r="AR1872" s="49"/>
      <c r="AS1872" s="49"/>
      <c r="AT1872" s="49"/>
      <c r="AU1872" s="49"/>
      <c r="AV1872" s="49"/>
      <c r="AW1872" s="49"/>
      <c r="AX1872" s="49"/>
      <c r="AY1872" s="49"/>
      <c r="AZ1872" s="49"/>
      <c r="BA1872" s="49"/>
      <c r="BB1872" s="49"/>
      <c r="BC1872" s="49"/>
      <c r="BD1872" s="49"/>
      <c r="BE1872" s="49"/>
      <c r="BF1872" s="49"/>
      <c r="BG1872" s="49"/>
      <c r="BH1872" s="49"/>
      <c r="BI1872" s="49"/>
      <c r="BJ1872" s="49"/>
      <c r="BK1872" s="49"/>
      <c r="BL1872" s="49"/>
      <c r="BM1872" s="49"/>
      <c r="BN1872" s="49"/>
      <c r="BO1872" s="49"/>
    </row>
    <row r="1873" spans="20:67" x14ac:dyDescent="0.3">
      <c r="T1873" s="49"/>
      <c r="V1873" s="49"/>
      <c r="W1873" s="49"/>
      <c r="X1873" s="49"/>
      <c r="Y1873" s="49"/>
      <c r="AA1873" s="49"/>
      <c r="AB1873" s="49"/>
      <c r="AD1873" s="49"/>
      <c r="AE1873" s="49"/>
      <c r="AF1873" s="49"/>
      <c r="AH1873" s="49"/>
      <c r="AI1873" s="49"/>
      <c r="AK1873" s="49"/>
      <c r="AL1873" s="49"/>
      <c r="AM1873" s="49"/>
      <c r="AN1873" s="49"/>
      <c r="AO1873" s="49"/>
      <c r="AP1873" s="49"/>
      <c r="AQ1873" s="49"/>
      <c r="AR1873" s="49"/>
      <c r="AS1873" s="49"/>
      <c r="AT1873" s="49"/>
      <c r="AU1873" s="49"/>
      <c r="AV1873" s="49"/>
      <c r="AW1873" s="49"/>
      <c r="AX1873" s="49"/>
      <c r="AY1873" s="49"/>
      <c r="AZ1873" s="49"/>
      <c r="BA1873" s="49"/>
      <c r="BB1873" s="49"/>
      <c r="BC1873" s="49"/>
      <c r="BD1873" s="49"/>
      <c r="BE1873" s="49"/>
      <c r="BF1873" s="49"/>
      <c r="BG1873" s="49"/>
      <c r="BH1873" s="49"/>
      <c r="BI1873" s="49"/>
      <c r="BJ1873" s="49"/>
      <c r="BK1873" s="49"/>
      <c r="BL1873" s="49"/>
      <c r="BM1873" s="49"/>
      <c r="BN1873" s="49"/>
      <c r="BO1873" s="49"/>
    </row>
    <row r="1874" spans="20:67" x14ac:dyDescent="0.3">
      <c r="T1874" s="49"/>
      <c r="V1874" s="49"/>
      <c r="W1874" s="49"/>
      <c r="X1874" s="49"/>
      <c r="Y1874" s="49"/>
      <c r="AA1874" s="49"/>
      <c r="AB1874" s="49"/>
      <c r="AD1874" s="49"/>
      <c r="AE1874" s="49"/>
      <c r="AF1874" s="49"/>
      <c r="AH1874" s="49"/>
      <c r="AI1874" s="49"/>
      <c r="AK1874" s="49"/>
      <c r="AL1874" s="49"/>
      <c r="AM1874" s="49"/>
      <c r="AN1874" s="49"/>
      <c r="AO1874" s="49"/>
      <c r="AP1874" s="49"/>
      <c r="AQ1874" s="49"/>
      <c r="AR1874" s="49"/>
      <c r="AS1874" s="49"/>
      <c r="AT1874" s="49"/>
      <c r="AU1874" s="49"/>
      <c r="AV1874" s="49"/>
      <c r="AW1874" s="49"/>
      <c r="AX1874" s="49"/>
      <c r="AY1874" s="49"/>
      <c r="AZ1874" s="49"/>
      <c r="BA1874" s="49"/>
      <c r="BB1874" s="49"/>
      <c r="BC1874" s="49"/>
      <c r="BD1874" s="49"/>
      <c r="BE1874" s="49"/>
      <c r="BF1874" s="49"/>
      <c r="BG1874" s="49"/>
      <c r="BH1874" s="49"/>
      <c r="BI1874" s="49"/>
      <c r="BJ1874" s="49"/>
      <c r="BK1874" s="49"/>
      <c r="BL1874" s="49"/>
      <c r="BM1874" s="49"/>
      <c r="BN1874" s="49"/>
      <c r="BO1874" s="49"/>
    </row>
    <row r="1875" spans="20:67" x14ac:dyDescent="0.3">
      <c r="T1875" s="49"/>
      <c r="V1875" s="49"/>
      <c r="W1875" s="49"/>
      <c r="X1875" s="49"/>
      <c r="Y1875" s="49"/>
      <c r="AA1875" s="49"/>
      <c r="AB1875" s="49"/>
      <c r="AD1875" s="49"/>
      <c r="AE1875" s="49"/>
      <c r="AF1875" s="49"/>
      <c r="AH1875" s="49"/>
      <c r="AI1875" s="49"/>
      <c r="AK1875" s="49"/>
      <c r="AL1875" s="49"/>
      <c r="AM1875" s="49"/>
      <c r="AN1875" s="49"/>
      <c r="AO1875" s="49"/>
      <c r="AP1875" s="49"/>
      <c r="AQ1875" s="49"/>
      <c r="AR1875" s="49"/>
      <c r="AS1875" s="49"/>
      <c r="AT1875" s="49"/>
      <c r="AU1875" s="49"/>
      <c r="AV1875" s="49"/>
      <c r="AW1875" s="49"/>
      <c r="AX1875" s="49"/>
      <c r="AY1875" s="49"/>
      <c r="AZ1875" s="49"/>
      <c r="BA1875" s="49"/>
      <c r="BB1875" s="49"/>
      <c r="BC1875" s="49"/>
      <c r="BD1875" s="49"/>
      <c r="BE1875" s="49"/>
      <c r="BF1875" s="49"/>
      <c r="BG1875" s="49"/>
      <c r="BH1875" s="49"/>
      <c r="BI1875" s="49"/>
      <c r="BJ1875" s="49"/>
      <c r="BK1875" s="49"/>
      <c r="BL1875" s="49"/>
      <c r="BM1875" s="49"/>
      <c r="BN1875" s="49"/>
      <c r="BO1875" s="49"/>
    </row>
    <row r="1876" spans="20:67" x14ac:dyDescent="0.3">
      <c r="T1876" s="49"/>
      <c r="V1876" s="49"/>
      <c r="W1876" s="49"/>
      <c r="X1876" s="49"/>
      <c r="Y1876" s="49"/>
      <c r="AA1876" s="49"/>
      <c r="AB1876" s="49"/>
      <c r="AD1876" s="49"/>
      <c r="AE1876" s="49"/>
      <c r="AF1876" s="49"/>
      <c r="AH1876" s="49"/>
      <c r="AI1876" s="49"/>
      <c r="AK1876" s="49"/>
      <c r="AL1876" s="49"/>
      <c r="AM1876" s="49"/>
      <c r="AN1876" s="49"/>
      <c r="AO1876" s="49"/>
      <c r="AP1876" s="49"/>
      <c r="AQ1876" s="49"/>
      <c r="AR1876" s="49"/>
      <c r="AS1876" s="49"/>
      <c r="AT1876" s="49"/>
      <c r="AU1876" s="49"/>
      <c r="AV1876" s="49"/>
      <c r="AW1876" s="49"/>
      <c r="AX1876" s="49"/>
      <c r="AY1876" s="49"/>
      <c r="AZ1876" s="49"/>
      <c r="BA1876" s="49"/>
      <c r="BB1876" s="49"/>
      <c r="BC1876" s="49"/>
      <c r="BD1876" s="49"/>
      <c r="BE1876" s="49"/>
      <c r="BF1876" s="49"/>
      <c r="BG1876" s="49"/>
      <c r="BH1876" s="49"/>
      <c r="BI1876" s="49"/>
      <c r="BJ1876" s="49"/>
      <c r="BK1876" s="49"/>
      <c r="BL1876" s="49"/>
      <c r="BM1876" s="49"/>
      <c r="BN1876" s="49"/>
      <c r="BO1876" s="49"/>
    </row>
    <row r="1877" spans="20:67" x14ac:dyDescent="0.3">
      <c r="T1877" s="49"/>
      <c r="V1877" s="49"/>
      <c r="W1877" s="49"/>
      <c r="X1877" s="49"/>
      <c r="Y1877" s="49"/>
      <c r="AA1877" s="49"/>
      <c r="AB1877" s="49"/>
      <c r="AD1877" s="49"/>
      <c r="AE1877" s="49"/>
      <c r="AF1877" s="49"/>
      <c r="AH1877" s="49"/>
      <c r="AI1877" s="49"/>
      <c r="AK1877" s="49"/>
      <c r="AL1877" s="49"/>
      <c r="AM1877" s="49"/>
      <c r="AN1877" s="49"/>
      <c r="AO1877" s="49"/>
      <c r="AP1877" s="49"/>
      <c r="AQ1877" s="49"/>
      <c r="AR1877" s="49"/>
      <c r="AS1877" s="49"/>
      <c r="AT1877" s="49"/>
      <c r="AU1877" s="49"/>
      <c r="AV1877" s="49"/>
      <c r="AW1877" s="49"/>
      <c r="AX1877" s="49"/>
      <c r="AY1877" s="49"/>
      <c r="AZ1877" s="49"/>
      <c r="BA1877" s="49"/>
      <c r="BB1877" s="49"/>
      <c r="BC1877" s="49"/>
      <c r="BD1877" s="49"/>
      <c r="BE1877" s="49"/>
      <c r="BF1877" s="49"/>
      <c r="BG1877" s="49"/>
      <c r="BH1877" s="49"/>
      <c r="BI1877" s="49"/>
      <c r="BJ1877" s="49"/>
      <c r="BK1877" s="49"/>
      <c r="BL1877" s="49"/>
      <c r="BM1877" s="49"/>
      <c r="BN1877" s="49"/>
      <c r="BO1877" s="49"/>
    </row>
    <row r="1878" spans="20:67" x14ac:dyDescent="0.3">
      <c r="T1878" s="49"/>
      <c r="V1878" s="49"/>
      <c r="W1878" s="49"/>
      <c r="X1878" s="49"/>
      <c r="Y1878" s="49"/>
      <c r="AA1878" s="49"/>
      <c r="AB1878" s="49"/>
      <c r="AD1878" s="49"/>
      <c r="AE1878" s="49"/>
      <c r="AF1878" s="49"/>
      <c r="AH1878" s="49"/>
      <c r="AI1878" s="49"/>
      <c r="AK1878" s="49"/>
      <c r="AL1878" s="49"/>
      <c r="AM1878" s="49"/>
      <c r="AN1878" s="49"/>
      <c r="AO1878" s="49"/>
      <c r="AP1878" s="49"/>
      <c r="AQ1878" s="49"/>
      <c r="AR1878" s="49"/>
      <c r="AS1878" s="49"/>
      <c r="AT1878" s="49"/>
      <c r="AU1878" s="49"/>
      <c r="AV1878" s="49"/>
      <c r="AW1878" s="49"/>
      <c r="AX1878" s="49"/>
      <c r="AY1878" s="49"/>
      <c r="AZ1878" s="49"/>
      <c r="BA1878" s="49"/>
      <c r="BB1878" s="49"/>
      <c r="BC1878" s="49"/>
      <c r="BD1878" s="49"/>
      <c r="BE1878" s="49"/>
      <c r="BF1878" s="49"/>
      <c r="BG1878" s="49"/>
      <c r="BH1878" s="49"/>
      <c r="BI1878" s="49"/>
      <c r="BJ1878" s="49"/>
      <c r="BK1878" s="49"/>
      <c r="BL1878" s="49"/>
      <c r="BM1878" s="49"/>
      <c r="BN1878" s="49"/>
      <c r="BO1878" s="49"/>
    </row>
    <row r="1879" spans="20:67" x14ac:dyDescent="0.3">
      <c r="T1879" s="49"/>
      <c r="V1879" s="49"/>
      <c r="W1879" s="49"/>
      <c r="X1879" s="49"/>
      <c r="Y1879" s="49"/>
      <c r="AA1879" s="49"/>
      <c r="AB1879" s="49"/>
      <c r="AD1879" s="49"/>
      <c r="AE1879" s="49"/>
      <c r="AF1879" s="49"/>
      <c r="AH1879" s="49"/>
      <c r="AI1879" s="49"/>
      <c r="AK1879" s="49"/>
      <c r="AL1879" s="49"/>
      <c r="AM1879" s="49"/>
      <c r="AN1879" s="49"/>
      <c r="AO1879" s="49"/>
      <c r="AP1879" s="49"/>
      <c r="AQ1879" s="49"/>
      <c r="AR1879" s="49"/>
      <c r="AS1879" s="49"/>
      <c r="AT1879" s="49"/>
      <c r="AU1879" s="49"/>
      <c r="AV1879" s="49"/>
      <c r="AW1879" s="49"/>
      <c r="AX1879" s="49"/>
      <c r="AY1879" s="49"/>
      <c r="AZ1879" s="49"/>
      <c r="BA1879" s="49"/>
      <c r="BB1879" s="49"/>
      <c r="BC1879" s="49"/>
      <c r="BD1879" s="49"/>
      <c r="BE1879" s="49"/>
      <c r="BF1879" s="49"/>
      <c r="BG1879" s="49"/>
      <c r="BH1879" s="49"/>
      <c r="BI1879" s="49"/>
      <c r="BJ1879" s="49"/>
      <c r="BK1879" s="49"/>
      <c r="BL1879" s="49"/>
      <c r="BM1879" s="49"/>
      <c r="BN1879" s="49"/>
      <c r="BO1879" s="49"/>
    </row>
    <row r="1880" spans="20:67" x14ac:dyDescent="0.3">
      <c r="T1880" s="49"/>
      <c r="V1880" s="49"/>
      <c r="W1880" s="49"/>
      <c r="X1880" s="49"/>
      <c r="Y1880" s="49"/>
      <c r="AA1880" s="49"/>
      <c r="AB1880" s="49"/>
      <c r="AD1880" s="49"/>
      <c r="AE1880" s="49"/>
      <c r="AF1880" s="49"/>
      <c r="AH1880" s="49"/>
      <c r="AI1880" s="49"/>
      <c r="AK1880" s="49"/>
      <c r="AL1880" s="49"/>
      <c r="AM1880" s="49"/>
      <c r="AN1880" s="49"/>
      <c r="AO1880" s="49"/>
      <c r="AP1880" s="49"/>
      <c r="AQ1880" s="49"/>
      <c r="AR1880" s="49"/>
      <c r="AS1880" s="49"/>
      <c r="AT1880" s="49"/>
      <c r="AU1880" s="49"/>
      <c r="AV1880" s="49"/>
      <c r="AW1880" s="49"/>
      <c r="AX1880" s="49"/>
      <c r="AY1880" s="49"/>
      <c r="AZ1880" s="49"/>
      <c r="BA1880" s="49"/>
      <c r="BB1880" s="49"/>
      <c r="BC1880" s="49"/>
      <c r="BD1880" s="49"/>
      <c r="BE1880" s="49"/>
      <c r="BF1880" s="49"/>
      <c r="BG1880" s="49"/>
      <c r="BH1880" s="49"/>
      <c r="BI1880" s="49"/>
      <c r="BJ1880" s="49"/>
      <c r="BK1880" s="49"/>
      <c r="BL1880" s="49"/>
      <c r="BM1880" s="49"/>
      <c r="BN1880" s="49"/>
      <c r="BO1880" s="49"/>
    </row>
    <row r="1881" spans="20:67" x14ac:dyDescent="0.3">
      <c r="T1881" s="49"/>
      <c r="V1881" s="49"/>
      <c r="W1881" s="49"/>
      <c r="X1881" s="49"/>
      <c r="Y1881" s="49"/>
      <c r="AA1881" s="49"/>
      <c r="AB1881" s="49"/>
      <c r="AD1881" s="49"/>
      <c r="AE1881" s="49"/>
      <c r="AF1881" s="49"/>
      <c r="AH1881" s="49"/>
      <c r="AI1881" s="49"/>
      <c r="AK1881" s="49"/>
      <c r="AL1881" s="49"/>
      <c r="AM1881" s="49"/>
      <c r="AN1881" s="49"/>
      <c r="AO1881" s="49"/>
      <c r="AP1881" s="49"/>
      <c r="AQ1881" s="49"/>
      <c r="AR1881" s="49"/>
      <c r="AS1881" s="49"/>
      <c r="AT1881" s="49"/>
      <c r="AU1881" s="49"/>
      <c r="AV1881" s="49"/>
      <c r="AW1881" s="49"/>
      <c r="AX1881" s="49"/>
      <c r="AY1881" s="49"/>
      <c r="AZ1881" s="49"/>
      <c r="BA1881" s="49"/>
      <c r="BB1881" s="49"/>
      <c r="BC1881" s="49"/>
      <c r="BD1881" s="49"/>
      <c r="BE1881" s="49"/>
      <c r="BF1881" s="49"/>
      <c r="BG1881" s="49"/>
      <c r="BH1881" s="49"/>
      <c r="BI1881" s="49"/>
      <c r="BJ1881" s="49"/>
      <c r="BK1881" s="49"/>
      <c r="BL1881" s="49"/>
      <c r="BM1881" s="49"/>
      <c r="BN1881" s="49"/>
      <c r="BO1881" s="49"/>
    </row>
    <row r="1882" spans="20:67" x14ac:dyDescent="0.3">
      <c r="T1882" s="49"/>
      <c r="V1882" s="49"/>
      <c r="W1882" s="49"/>
      <c r="X1882" s="49"/>
      <c r="Y1882" s="49"/>
      <c r="AA1882" s="49"/>
      <c r="AB1882" s="49"/>
      <c r="AD1882" s="49"/>
      <c r="AE1882" s="49"/>
      <c r="AF1882" s="49"/>
      <c r="AH1882" s="49"/>
      <c r="AI1882" s="49"/>
      <c r="AK1882" s="49"/>
      <c r="AL1882" s="49"/>
      <c r="AM1882" s="49"/>
      <c r="AN1882" s="49"/>
      <c r="AO1882" s="49"/>
      <c r="AP1882" s="49"/>
      <c r="AQ1882" s="49"/>
      <c r="AR1882" s="49"/>
      <c r="AS1882" s="49"/>
      <c r="AT1882" s="49"/>
      <c r="AU1882" s="49"/>
      <c r="AV1882" s="49"/>
      <c r="AW1882" s="49"/>
      <c r="AX1882" s="49"/>
      <c r="AY1882" s="49"/>
      <c r="AZ1882" s="49"/>
      <c r="BA1882" s="49"/>
      <c r="BB1882" s="49"/>
      <c r="BC1882" s="49"/>
      <c r="BD1882" s="49"/>
      <c r="BE1882" s="49"/>
      <c r="BF1882" s="49"/>
      <c r="BG1882" s="49"/>
      <c r="BH1882" s="49"/>
      <c r="BI1882" s="49"/>
      <c r="BJ1882" s="49"/>
      <c r="BK1882" s="49"/>
      <c r="BL1882" s="49"/>
      <c r="BM1882" s="49"/>
      <c r="BN1882" s="49"/>
      <c r="BO1882" s="49"/>
    </row>
    <row r="1883" spans="20:67" x14ac:dyDescent="0.3">
      <c r="T1883" s="49"/>
      <c r="V1883" s="49"/>
      <c r="W1883" s="49"/>
      <c r="X1883" s="49"/>
      <c r="Y1883" s="49"/>
      <c r="AA1883" s="49"/>
      <c r="AB1883" s="49"/>
      <c r="AD1883" s="49"/>
      <c r="AE1883" s="49"/>
      <c r="AF1883" s="49"/>
      <c r="AH1883" s="49"/>
      <c r="AI1883" s="49"/>
      <c r="AK1883" s="49"/>
      <c r="AL1883" s="49"/>
      <c r="AM1883" s="49"/>
      <c r="AN1883" s="49"/>
      <c r="AO1883" s="49"/>
      <c r="AP1883" s="49"/>
      <c r="AQ1883" s="49"/>
      <c r="AR1883" s="49"/>
      <c r="AS1883" s="49"/>
      <c r="AT1883" s="49"/>
      <c r="AU1883" s="49"/>
      <c r="AV1883" s="49"/>
      <c r="AW1883" s="49"/>
      <c r="AX1883" s="49"/>
      <c r="AY1883" s="49"/>
      <c r="AZ1883" s="49"/>
      <c r="BA1883" s="49"/>
      <c r="BB1883" s="49"/>
      <c r="BC1883" s="49"/>
      <c r="BD1883" s="49"/>
      <c r="BE1883" s="49"/>
      <c r="BF1883" s="49"/>
      <c r="BG1883" s="49"/>
      <c r="BH1883" s="49"/>
      <c r="BI1883" s="49"/>
      <c r="BJ1883" s="49"/>
      <c r="BK1883" s="49"/>
      <c r="BL1883" s="49"/>
      <c r="BM1883" s="49"/>
      <c r="BN1883" s="49"/>
      <c r="BO1883" s="49"/>
    </row>
    <row r="1884" spans="20:67" x14ac:dyDescent="0.3">
      <c r="T1884" s="49"/>
      <c r="V1884" s="49"/>
      <c r="W1884" s="49"/>
      <c r="X1884" s="49"/>
      <c r="Y1884" s="49"/>
      <c r="AA1884" s="49"/>
      <c r="AB1884" s="49"/>
      <c r="AD1884" s="49"/>
      <c r="AE1884" s="49"/>
      <c r="AF1884" s="49"/>
      <c r="AH1884" s="49"/>
      <c r="AI1884" s="49"/>
      <c r="AK1884" s="49"/>
      <c r="AL1884" s="49"/>
      <c r="AM1884" s="49"/>
      <c r="AN1884" s="49"/>
      <c r="AO1884" s="49"/>
      <c r="AP1884" s="49"/>
      <c r="AQ1884" s="49"/>
      <c r="AR1884" s="49"/>
      <c r="AS1884" s="49"/>
      <c r="AT1884" s="49"/>
      <c r="AU1884" s="49"/>
      <c r="AV1884" s="49"/>
      <c r="AW1884" s="49"/>
      <c r="AX1884" s="49"/>
      <c r="AY1884" s="49"/>
      <c r="AZ1884" s="49"/>
      <c r="BA1884" s="49"/>
      <c r="BB1884" s="49"/>
      <c r="BC1884" s="49"/>
      <c r="BD1884" s="49"/>
      <c r="BE1884" s="49"/>
      <c r="BF1884" s="49"/>
      <c r="BG1884" s="49"/>
      <c r="BH1884" s="49"/>
      <c r="BI1884" s="49"/>
      <c r="BJ1884" s="49"/>
      <c r="BK1884" s="49"/>
      <c r="BL1884" s="49"/>
      <c r="BM1884" s="49"/>
      <c r="BN1884" s="49"/>
      <c r="BO1884" s="49"/>
    </row>
    <row r="1885" spans="20:67" x14ac:dyDescent="0.3">
      <c r="T1885" s="49"/>
      <c r="V1885" s="49"/>
      <c r="W1885" s="49"/>
      <c r="X1885" s="49"/>
      <c r="Y1885" s="49"/>
      <c r="AA1885" s="49"/>
      <c r="AB1885" s="49"/>
      <c r="AD1885" s="49"/>
      <c r="AE1885" s="49"/>
      <c r="AF1885" s="49"/>
      <c r="AH1885" s="49"/>
      <c r="AI1885" s="49"/>
      <c r="AK1885" s="49"/>
      <c r="AL1885" s="49"/>
      <c r="AM1885" s="49"/>
      <c r="AN1885" s="49"/>
      <c r="AO1885" s="49"/>
      <c r="AP1885" s="49"/>
      <c r="AQ1885" s="49"/>
      <c r="AR1885" s="49"/>
      <c r="AS1885" s="49"/>
      <c r="AT1885" s="49"/>
      <c r="AU1885" s="49"/>
      <c r="AV1885" s="49"/>
      <c r="AW1885" s="49"/>
      <c r="AX1885" s="49"/>
      <c r="AY1885" s="49"/>
      <c r="AZ1885" s="49"/>
      <c r="BA1885" s="49"/>
      <c r="BB1885" s="49"/>
      <c r="BC1885" s="49"/>
      <c r="BD1885" s="49"/>
      <c r="BE1885" s="49"/>
      <c r="BF1885" s="49"/>
      <c r="BG1885" s="49"/>
      <c r="BH1885" s="49"/>
      <c r="BI1885" s="49"/>
      <c r="BJ1885" s="49"/>
      <c r="BK1885" s="49"/>
      <c r="BL1885" s="49"/>
      <c r="BM1885" s="49"/>
      <c r="BN1885" s="49"/>
      <c r="BO1885" s="49"/>
    </row>
    <row r="1886" spans="20:67" x14ac:dyDescent="0.3">
      <c r="T1886" s="49"/>
      <c r="V1886" s="49"/>
      <c r="W1886" s="49"/>
      <c r="X1886" s="49"/>
      <c r="Y1886" s="49"/>
      <c r="AA1886" s="49"/>
      <c r="AB1886" s="49"/>
      <c r="AD1886" s="49"/>
      <c r="AE1886" s="49"/>
      <c r="AF1886" s="49"/>
      <c r="AH1886" s="49"/>
      <c r="AI1886" s="49"/>
      <c r="AK1886" s="49"/>
      <c r="AL1886" s="49"/>
      <c r="AM1886" s="49"/>
      <c r="AN1886" s="49"/>
      <c r="AO1886" s="49"/>
      <c r="AP1886" s="49"/>
      <c r="AQ1886" s="49"/>
      <c r="AR1886" s="49"/>
      <c r="AS1886" s="49"/>
      <c r="AT1886" s="49"/>
      <c r="AU1886" s="49"/>
      <c r="AV1886" s="49"/>
      <c r="AW1886" s="49"/>
      <c r="AX1886" s="49"/>
      <c r="AY1886" s="49"/>
      <c r="AZ1886" s="49"/>
      <c r="BA1886" s="49"/>
      <c r="BB1886" s="49"/>
      <c r="BC1886" s="49"/>
      <c r="BD1886" s="49"/>
      <c r="BE1886" s="49"/>
      <c r="BF1886" s="49"/>
      <c r="BG1886" s="49"/>
      <c r="BH1886" s="49"/>
      <c r="BI1886" s="49"/>
      <c r="BJ1886" s="49"/>
      <c r="BK1886" s="49"/>
      <c r="BL1886" s="49"/>
      <c r="BM1886" s="49"/>
      <c r="BN1886" s="49"/>
      <c r="BO1886" s="49"/>
    </row>
    <row r="1887" spans="20:67" x14ac:dyDescent="0.3">
      <c r="T1887" s="49"/>
      <c r="V1887" s="49"/>
      <c r="W1887" s="49"/>
      <c r="X1887" s="49"/>
      <c r="Y1887" s="49"/>
      <c r="AA1887" s="49"/>
      <c r="AB1887" s="49"/>
      <c r="AD1887" s="49"/>
      <c r="AE1887" s="49"/>
      <c r="AF1887" s="49"/>
      <c r="AH1887" s="49"/>
      <c r="AI1887" s="49"/>
      <c r="AK1887" s="49"/>
      <c r="AL1887" s="49"/>
      <c r="AM1887" s="49"/>
      <c r="AN1887" s="49"/>
      <c r="AO1887" s="49"/>
      <c r="AP1887" s="49"/>
      <c r="AQ1887" s="49"/>
      <c r="AR1887" s="49"/>
      <c r="AS1887" s="49"/>
      <c r="AT1887" s="49"/>
      <c r="AU1887" s="49"/>
      <c r="AV1887" s="49"/>
      <c r="AW1887" s="49"/>
      <c r="AX1887" s="49"/>
      <c r="AY1887" s="49"/>
      <c r="AZ1887" s="49"/>
      <c r="BA1887" s="49"/>
      <c r="BB1887" s="49"/>
      <c r="BC1887" s="49"/>
      <c r="BD1887" s="49"/>
      <c r="BE1887" s="49"/>
      <c r="BF1887" s="49"/>
      <c r="BG1887" s="49"/>
      <c r="BH1887" s="49"/>
      <c r="BI1887" s="49"/>
      <c r="BJ1887" s="49"/>
      <c r="BK1887" s="49"/>
      <c r="BL1887" s="49"/>
      <c r="BM1887" s="49"/>
      <c r="BN1887" s="49"/>
      <c r="BO1887" s="49"/>
    </row>
    <row r="1888" spans="20:67" x14ac:dyDescent="0.3">
      <c r="T1888" s="49"/>
      <c r="V1888" s="49"/>
      <c r="W1888" s="49"/>
      <c r="X1888" s="49"/>
      <c r="Y1888" s="49"/>
      <c r="AA1888" s="49"/>
      <c r="AB1888" s="49"/>
      <c r="AD1888" s="49"/>
      <c r="AE1888" s="49"/>
      <c r="AF1888" s="49"/>
      <c r="AH1888" s="49"/>
      <c r="AI1888" s="49"/>
      <c r="AK1888" s="49"/>
      <c r="AL1888" s="49"/>
      <c r="AM1888" s="49"/>
      <c r="AN1888" s="49"/>
      <c r="AO1888" s="49"/>
      <c r="AP1888" s="49"/>
      <c r="AQ1888" s="49"/>
      <c r="AR1888" s="49"/>
      <c r="AS1888" s="49"/>
      <c r="AT1888" s="49"/>
      <c r="AU1888" s="49"/>
      <c r="AV1888" s="49"/>
      <c r="AW1888" s="49"/>
      <c r="AX1888" s="49"/>
      <c r="AY1888" s="49"/>
      <c r="AZ1888" s="49"/>
      <c r="BA1888" s="49"/>
      <c r="BB1888" s="49"/>
      <c r="BC1888" s="49"/>
      <c r="BD1888" s="49"/>
      <c r="BE1888" s="49"/>
      <c r="BF1888" s="49"/>
      <c r="BG1888" s="49"/>
      <c r="BH1888" s="49"/>
      <c r="BI1888" s="49"/>
      <c r="BJ1888" s="49"/>
      <c r="BK1888" s="49"/>
      <c r="BL1888" s="49"/>
      <c r="BM1888" s="49"/>
      <c r="BN1888" s="49"/>
      <c r="BO1888" s="49"/>
    </row>
    <row r="1889" spans="20:67" x14ac:dyDescent="0.3">
      <c r="T1889" s="49"/>
      <c r="V1889" s="49"/>
      <c r="W1889" s="49"/>
      <c r="X1889" s="49"/>
      <c r="Y1889" s="49"/>
      <c r="AA1889" s="49"/>
      <c r="AB1889" s="49"/>
      <c r="AD1889" s="49"/>
      <c r="AE1889" s="49"/>
      <c r="AF1889" s="49"/>
      <c r="AH1889" s="49"/>
      <c r="AI1889" s="49"/>
      <c r="AK1889" s="49"/>
      <c r="AL1889" s="49"/>
      <c r="AM1889" s="49"/>
      <c r="AN1889" s="49"/>
      <c r="AO1889" s="49"/>
      <c r="AP1889" s="49"/>
      <c r="AQ1889" s="49"/>
      <c r="AR1889" s="49"/>
      <c r="AS1889" s="49"/>
      <c r="AT1889" s="49"/>
      <c r="AU1889" s="49"/>
      <c r="AV1889" s="49"/>
      <c r="AW1889" s="49"/>
      <c r="AX1889" s="49"/>
      <c r="AY1889" s="49"/>
      <c r="AZ1889" s="49"/>
      <c r="BA1889" s="49"/>
      <c r="BB1889" s="49"/>
      <c r="BC1889" s="49"/>
      <c r="BD1889" s="49"/>
      <c r="BE1889" s="49"/>
      <c r="BF1889" s="49"/>
      <c r="BG1889" s="49"/>
      <c r="BH1889" s="49"/>
      <c r="BI1889" s="49"/>
      <c r="BJ1889" s="49"/>
      <c r="BK1889" s="49"/>
      <c r="BL1889" s="49"/>
      <c r="BM1889" s="49"/>
      <c r="BN1889" s="49"/>
      <c r="BO1889" s="49"/>
    </row>
    <row r="1890" spans="20:67" x14ac:dyDescent="0.3">
      <c r="T1890" s="49"/>
      <c r="V1890" s="49"/>
      <c r="W1890" s="49"/>
      <c r="X1890" s="49"/>
      <c r="Y1890" s="49"/>
      <c r="AA1890" s="49"/>
      <c r="AB1890" s="49"/>
      <c r="AD1890" s="49"/>
      <c r="AE1890" s="49"/>
      <c r="AF1890" s="49"/>
      <c r="AH1890" s="49"/>
      <c r="AI1890" s="49"/>
      <c r="AK1890" s="49"/>
      <c r="AL1890" s="49"/>
      <c r="AM1890" s="49"/>
      <c r="AN1890" s="49"/>
      <c r="AO1890" s="49"/>
      <c r="AP1890" s="49"/>
      <c r="AQ1890" s="49"/>
      <c r="AR1890" s="49"/>
      <c r="AS1890" s="49"/>
      <c r="AT1890" s="49"/>
      <c r="AU1890" s="49"/>
      <c r="AV1890" s="49"/>
      <c r="AW1890" s="49"/>
      <c r="AX1890" s="49"/>
      <c r="AY1890" s="49"/>
      <c r="AZ1890" s="49"/>
      <c r="BA1890" s="49"/>
      <c r="BB1890" s="49"/>
      <c r="BC1890" s="49"/>
      <c r="BD1890" s="49"/>
      <c r="BE1890" s="49"/>
      <c r="BF1890" s="49"/>
      <c r="BG1890" s="49"/>
      <c r="BH1890" s="49"/>
      <c r="BI1890" s="49"/>
      <c r="BJ1890" s="49"/>
      <c r="BK1890" s="49"/>
      <c r="BL1890" s="49"/>
      <c r="BM1890" s="49"/>
      <c r="BN1890" s="49"/>
      <c r="BO1890" s="49"/>
    </row>
    <row r="1891" spans="20:67" x14ac:dyDescent="0.3">
      <c r="T1891" s="49"/>
      <c r="V1891" s="49"/>
      <c r="W1891" s="49"/>
      <c r="X1891" s="49"/>
      <c r="Y1891" s="49"/>
      <c r="AA1891" s="49"/>
      <c r="AB1891" s="49"/>
      <c r="AD1891" s="49"/>
      <c r="AE1891" s="49"/>
      <c r="AF1891" s="49"/>
      <c r="AH1891" s="49"/>
      <c r="AI1891" s="49"/>
      <c r="AK1891" s="49"/>
      <c r="AL1891" s="49"/>
      <c r="AM1891" s="49"/>
      <c r="AN1891" s="49"/>
      <c r="AO1891" s="49"/>
      <c r="AP1891" s="49"/>
      <c r="AQ1891" s="49"/>
      <c r="AR1891" s="49"/>
      <c r="AS1891" s="49"/>
      <c r="AT1891" s="49"/>
      <c r="AU1891" s="49"/>
      <c r="AV1891" s="49"/>
      <c r="AW1891" s="49"/>
      <c r="AX1891" s="49"/>
      <c r="AY1891" s="49"/>
      <c r="AZ1891" s="49"/>
      <c r="BA1891" s="49"/>
      <c r="BB1891" s="49"/>
      <c r="BC1891" s="49"/>
      <c r="BD1891" s="49"/>
      <c r="BE1891" s="49"/>
      <c r="BF1891" s="49"/>
      <c r="BG1891" s="49"/>
      <c r="BH1891" s="49"/>
      <c r="BI1891" s="49"/>
      <c r="BJ1891" s="49"/>
      <c r="BK1891" s="49"/>
      <c r="BL1891" s="49"/>
      <c r="BM1891" s="49"/>
      <c r="BN1891" s="49"/>
      <c r="BO1891" s="49"/>
    </row>
    <row r="1892" spans="20:67" x14ac:dyDescent="0.3">
      <c r="T1892" s="49"/>
      <c r="V1892" s="49"/>
      <c r="W1892" s="49"/>
      <c r="X1892" s="49"/>
      <c r="Y1892" s="49"/>
      <c r="AA1892" s="49"/>
      <c r="AB1892" s="49"/>
      <c r="AD1892" s="49"/>
      <c r="AE1892" s="49"/>
      <c r="AF1892" s="49"/>
      <c r="AH1892" s="49"/>
      <c r="AI1892" s="49"/>
      <c r="AK1892" s="49"/>
      <c r="AL1892" s="49"/>
      <c r="AM1892" s="49"/>
      <c r="AN1892" s="49"/>
      <c r="AO1892" s="49"/>
      <c r="AP1892" s="49"/>
      <c r="AQ1892" s="49"/>
      <c r="AR1892" s="49"/>
      <c r="AS1892" s="49"/>
      <c r="AT1892" s="49"/>
      <c r="AU1892" s="49"/>
      <c r="AV1892" s="49"/>
      <c r="AW1892" s="49"/>
      <c r="AX1892" s="49"/>
      <c r="AY1892" s="49"/>
      <c r="AZ1892" s="49"/>
      <c r="BA1892" s="49"/>
      <c r="BB1892" s="49"/>
      <c r="BC1892" s="49"/>
      <c r="BD1892" s="49"/>
      <c r="BE1892" s="49"/>
      <c r="BF1892" s="49"/>
      <c r="BG1892" s="49"/>
      <c r="BH1892" s="49"/>
      <c r="BI1892" s="49"/>
      <c r="BJ1892" s="49"/>
      <c r="BK1892" s="49"/>
      <c r="BL1892" s="49"/>
      <c r="BM1892" s="49"/>
      <c r="BN1892" s="49"/>
      <c r="BO1892" s="49"/>
    </row>
    <row r="1893" spans="20:67" x14ac:dyDescent="0.3">
      <c r="T1893" s="49"/>
      <c r="V1893" s="49"/>
      <c r="W1893" s="49"/>
      <c r="X1893" s="49"/>
      <c r="Y1893" s="49"/>
      <c r="AA1893" s="49"/>
      <c r="AB1893" s="49"/>
      <c r="AD1893" s="49"/>
      <c r="AE1893" s="49"/>
      <c r="AF1893" s="49"/>
      <c r="AH1893" s="49"/>
      <c r="AI1893" s="49"/>
      <c r="AK1893" s="49"/>
      <c r="AL1893" s="49"/>
      <c r="AM1893" s="49"/>
      <c r="AN1893" s="49"/>
      <c r="AO1893" s="49"/>
      <c r="AP1893" s="49"/>
      <c r="AQ1893" s="49"/>
      <c r="AR1893" s="49"/>
      <c r="AS1893" s="49"/>
      <c r="AT1893" s="49"/>
      <c r="AU1893" s="49"/>
      <c r="AV1893" s="49"/>
      <c r="AW1893" s="49"/>
      <c r="AX1893" s="49"/>
      <c r="AY1893" s="49"/>
      <c r="AZ1893" s="49"/>
      <c r="BA1893" s="49"/>
      <c r="BB1893" s="49"/>
      <c r="BC1893" s="49"/>
      <c r="BD1893" s="49"/>
      <c r="BE1893" s="49"/>
      <c r="BF1893" s="49"/>
      <c r="BG1893" s="49"/>
      <c r="BH1893" s="49"/>
      <c r="BI1893" s="49"/>
      <c r="BJ1893" s="49"/>
      <c r="BK1893" s="49"/>
      <c r="BL1893" s="49"/>
      <c r="BM1893" s="49"/>
      <c r="BN1893" s="49"/>
      <c r="BO1893" s="49"/>
    </row>
    <row r="1894" spans="20:67" x14ac:dyDescent="0.3">
      <c r="T1894" s="49"/>
      <c r="V1894" s="49"/>
      <c r="W1894" s="49"/>
      <c r="X1894" s="49"/>
      <c r="Y1894" s="49"/>
      <c r="AA1894" s="49"/>
      <c r="AB1894" s="49"/>
      <c r="AD1894" s="49"/>
      <c r="AE1894" s="49"/>
      <c r="AF1894" s="49"/>
      <c r="AH1894" s="49"/>
      <c r="AI1894" s="49"/>
      <c r="AK1894" s="49"/>
      <c r="AL1894" s="49"/>
      <c r="AM1894" s="49"/>
      <c r="AN1894" s="49"/>
      <c r="AO1894" s="49"/>
      <c r="AP1894" s="49"/>
      <c r="AQ1894" s="49"/>
      <c r="AR1894" s="49"/>
      <c r="AS1894" s="49"/>
      <c r="AT1894" s="49"/>
      <c r="AU1894" s="49"/>
      <c r="AV1894" s="49"/>
      <c r="AW1894" s="49"/>
      <c r="AX1894" s="49"/>
      <c r="AY1894" s="49"/>
      <c r="AZ1894" s="49"/>
      <c r="BA1894" s="49"/>
      <c r="BB1894" s="49"/>
      <c r="BC1894" s="49"/>
      <c r="BD1894" s="49"/>
      <c r="BE1894" s="49"/>
      <c r="BF1894" s="49"/>
      <c r="BG1894" s="49"/>
      <c r="BH1894" s="49"/>
      <c r="BI1894" s="49"/>
      <c r="BJ1894" s="49"/>
      <c r="BK1894" s="49"/>
      <c r="BL1894" s="49"/>
      <c r="BM1894" s="49"/>
      <c r="BN1894" s="49"/>
      <c r="BO1894" s="49"/>
    </row>
    <row r="1895" spans="20:67" x14ac:dyDescent="0.3">
      <c r="T1895" s="49"/>
      <c r="V1895" s="49"/>
      <c r="W1895" s="49"/>
      <c r="X1895" s="49"/>
      <c r="Y1895" s="49"/>
      <c r="AA1895" s="49"/>
      <c r="AB1895" s="49"/>
      <c r="AD1895" s="49"/>
      <c r="AE1895" s="49"/>
      <c r="AF1895" s="49"/>
      <c r="AH1895" s="49"/>
      <c r="AI1895" s="49"/>
      <c r="AK1895" s="49"/>
      <c r="AL1895" s="49"/>
      <c r="AM1895" s="49"/>
      <c r="AN1895" s="49"/>
      <c r="AO1895" s="49"/>
      <c r="AP1895" s="49"/>
      <c r="AQ1895" s="49"/>
      <c r="AR1895" s="49"/>
      <c r="AS1895" s="49"/>
      <c r="AT1895" s="49"/>
      <c r="AU1895" s="49"/>
      <c r="AV1895" s="49"/>
      <c r="AW1895" s="49"/>
      <c r="AX1895" s="49"/>
      <c r="AY1895" s="49"/>
      <c r="AZ1895" s="49"/>
      <c r="BA1895" s="49"/>
      <c r="BB1895" s="49"/>
      <c r="BC1895" s="49"/>
      <c r="BD1895" s="49"/>
      <c r="BE1895" s="49"/>
      <c r="BF1895" s="49"/>
      <c r="BG1895" s="49"/>
      <c r="BH1895" s="49"/>
      <c r="BI1895" s="49"/>
      <c r="BJ1895" s="49"/>
      <c r="BK1895" s="49"/>
      <c r="BL1895" s="49"/>
      <c r="BM1895" s="49"/>
      <c r="BN1895" s="49"/>
      <c r="BO1895" s="49"/>
    </row>
    <row r="1896" spans="20:67" x14ac:dyDescent="0.3">
      <c r="T1896" s="49"/>
      <c r="V1896" s="49"/>
      <c r="W1896" s="49"/>
      <c r="X1896" s="49"/>
      <c r="Y1896" s="49"/>
      <c r="AA1896" s="49"/>
      <c r="AB1896" s="49"/>
      <c r="AD1896" s="49"/>
      <c r="AE1896" s="49"/>
      <c r="AF1896" s="49"/>
      <c r="AH1896" s="49"/>
      <c r="AI1896" s="49"/>
      <c r="AK1896" s="49"/>
      <c r="AL1896" s="49"/>
      <c r="AM1896" s="49"/>
      <c r="AN1896" s="49"/>
      <c r="AO1896" s="49"/>
      <c r="AP1896" s="49"/>
      <c r="AQ1896" s="49"/>
      <c r="AR1896" s="49"/>
      <c r="AS1896" s="49"/>
      <c r="AT1896" s="49"/>
      <c r="AU1896" s="49"/>
      <c r="AV1896" s="49"/>
      <c r="AW1896" s="49"/>
      <c r="AX1896" s="49"/>
      <c r="AY1896" s="49"/>
      <c r="AZ1896" s="49"/>
      <c r="BA1896" s="49"/>
      <c r="BB1896" s="49"/>
      <c r="BC1896" s="49"/>
      <c r="BD1896" s="49"/>
      <c r="BE1896" s="49"/>
      <c r="BF1896" s="49"/>
      <c r="BG1896" s="49"/>
      <c r="BH1896" s="49"/>
      <c r="BI1896" s="49"/>
      <c r="BJ1896" s="49"/>
      <c r="BK1896" s="49"/>
      <c r="BL1896" s="49"/>
      <c r="BM1896" s="49"/>
      <c r="BN1896" s="49"/>
      <c r="BO1896" s="49"/>
    </row>
    <row r="1897" spans="20:67" x14ac:dyDescent="0.3">
      <c r="T1897" s="49"/>
      <c r="V1897" s="49"/>
      <c r="W1897" s="49"/>
      <c r="X1897" s="49"/>
      <c r="Y1897" s="49"/>
      <c r="AA1897" s="49"/>
      <c r="AB1897" s="49"/>
      <c r="AD1897" s="49"/>
      <c r="AE1897" s="49"/>
      <c r="AF1897" s="49"/>
      <c r="AH1897" s="49"/>
      <c r="AI1897" s="49"/>
      <c r="AK1897" s="49"/>
      <c r="AL1897" s="49"/>
      <c r="AM1897" s="49"/>
      <c r="AN1897" s="49"/>
      <c r="AO1897" s="49"/>
      <c r="AP1897" s="49"/>
      <c r="AQ1897" s="49"/>
      <c r="AR1897" s="49"/>
      <c r="AS1897" s="49"/>
      <c r="AT1897" s="49"/>
      <c r="AU1897" s="49"/>
      <c r="AV1897" s="49"/>
      <c r="AW1897" s="49"/>
      <c r="AX1897" s="49"/>
      <c r="AY1897" s="49"/>
      <c r="AZ1897" s="49"/>
      <c r="BA1897" s="49"/>
      <c r="BB1897" s="49"/>
      <c r="BC1897" s="49"/>
      <c r="BD1897" s="49"/>
      <c r="BE1897" s="49"/>
      <c r="BF1897" s="49"/>
      <c r="BG1897" s="49"/>
      <c r="BH1897" s="49"/>
      <c r="BI1897" s="49"/>
      <c r="BJ1897" s="49"/>
      <c r="BK1897" s="49"/>
      <c r="BL1897" s="49"/>
      <c r="BM1897" s="49"/>
      <c r="BN1897" s="49"/>
      <c r="BO1897" s="49"/>
    </row>
    <row r="1898" spans="20:67" x14ac:dyDescent="0.3">
      <c r="T1898" s="49"/>
      <c r="V1898" s="49"/>
      <c r="W1898" s="49"/>
      <c r="X1898" s="49"/>
      <c r="Y1898" s="49"/>
      <c r="AA1898" s="49"/>
      <c r="AB1898" s="49"/>
      <c r="AD1898" s="49"/>
      <c r="AE1898" s="49"/>
      <c r="AF1898" s="49"/>
      <c r="AH1898" s="49"/>
      <c r="AI1898" s="49"/>
      <c r="AK1898" s="49"/>
      <c r="AL1898" s="49"/>
      <c r="AM1898" s="49"/>
      <c r="AN1898" s="49"/>
      <c r="AO1898" s="49"/>
      <c r="AP1898" s="49"/>
      <c r="AQ1898" s="49"/>
      <c r="AR1898" s="49"/>
      <c r="AS1898" s="49"/>
      <c r="AT1898" s="49"/>
      <c r="AU1898" s="49"/>
      <c r="AV1898" s="49"/>
      <c r="AW1898" s="49"/>
      <c r="AX1898" s="49"/>
      <c r="AY1898" s="49"/>
      <c r="AZ1898" s="49"/>
      <c r="BA1898" s="49"/>
      <c r="BB1898" s="49"/>
      <c r="BC1898" s="49"/>
      <c r="BD1898" s="49"/>
      <c r="BE1898" s="49"/>
      <c r="BF1898" s="49"/>
      <c r="BG1898" s="49"/>
      <c r="BH1898" s="49"/>
      <c r="BI1898" s="49"/>
      <c r="BJ1898" s="49"/>
      <c r="BK1898" s="49"/>
      <c r="BL1898" s="49"/>
      <c r="BM1898" s="49"/>
      <c r="BN1898" s="49"/>
      <c r="BO1898" s="49"/>
    </row>
    <row r="1899" spans="20:67" x14ac:dyDescent="0.3">
      <c r="T1899" s="49"/>
      <c r="V1899" s="49"/>
      <c r="W1899" s="49"/>
      <c r="X1899" s="49"/>
      <c r="Y1899" s="49"/>
      <c r="AA1899" s="49"/>
      <c r="AB1899" s="49"/>
      <c r="AD1899" s="49"/>
      <c r="AE1899" s="49"/>
      <c r="AF1899" s="49"/>
      <c r="AH1899" s="49"/>
      <c r="AI1899" s="49"/>
      <c r="AK1899" s="49"/>
      <c r="AL1899" s="49"/>
      <c r="AM1899" s="49"/>
      <c r="AN1899" s="49"/>
      <c r="AO1899" s="49"/>
      <c r="AP1899" s="49"/>
      <c r="AQ1899" s="49"/>
      <c r="AR1899" s="49"/>
      <c r="AS1899" s="49"/>
      <c r="AT1899" s="49"/>
      <c r="AU1899" s="49"/>
      <c r="AV1899" s="49"/>
      <c r="AW1899" s="49"/>
      <c r="AX1899" s="49"/>
      <c r="AY1899" s="49"/>
      <c r="AZ1899" s="49"/>
      <c r="BA1899" s="49"/>
      <c r="BB1899" s="49"/>
      <c r="BC1899" s="49"/>
      <c r="BD1899" s="49"/>
      <c r="BE1899" s="49"/>
      <c r="BF1899" s="49"/>
      <c r="BG1899" s="49"/>
      <c r="BH1899" s="49"/>
      <c r="BI1899" s="49"/>
      <c r="BJ1899" s="49"/>
      <c r="BK1899" s="49"/>
      <c r="BL1899" s="49"/>
      <c r="BM1899" s="49"/>
      <c r="BN1899" s="49"/>
      <c r="BO1899" s="49"/>
    </row>
    <row r="1900" spans="20:67" x14ac:dyDescent="0.3">
      <c r="T1900" s="49"/>
      <c r="V1900" s="49"/>
      <c r="W1900" s="49"/>
      <c r="X1900" s="49"/>
      <c r="Y1900" s="49"/>
      <c r="AA1900" s="49"/>
      <c r="AB1900" s="49"/>
      <c r="AD1900" s="49"/>
      <c r="AE1900" s="49"/>
      <c r="AF1900" s="49"/>
      <c r="AH1900" s="49"/>
      <c r="AI1900" s="49"/>
      <c r="AK1900" s="49"/>
      <c r="AL1900" s="49"/>
      <c r="AM1900" s="49"/>
      <c r="AN1900" s="49"/>
      <c r="AO1900" s="49"/>
      <c r="AP1900" s="49"/>
      <c r="AQ1900" s="49"/>
      <c r="AR1900" s="49"/>
      <c r="AS1900" s="49"/>
      <c r="AT1900" s="49"/>
      <c r="AU1900" s="49"/>
      <c r="AV1900" s="49"/>
      <c r="AW1900" s="49"/>
      <c r="AX1900" s="49"/>
      <c r="AY1900" s="49"/>
      <c r="AZ1900" s="49"/>
      <c r="BA1900" s="49"/>
      <c r="BB1900" s="49"/>
      <c r="BC1900" s="49"/>
      <c r="BD1900" s="49"/>
      <c r="BE1900" s="49"/>
      <c r="BF1900" s="49"/>
      <c r="BG1900" s="49"/>
      <c r="BH1900" s="49"/>
      <c r="BI1900" s="49"/>
      <c r="BJ1900" s="49"/>
      <c r="BK1900" s="49"/>
      <c r="BL1900" s="49"/>
      <c r="BM1900" s="49"/>
      <c r="BN1900" s="49"/>
      <c r="BO1900" s="49"/>
    </row>
    <row r="1901" spans="20:67" x14ac:dyDescent="0.3">
      <c r="T1901" s="49"/>
      <c r="V1901" s="49"/>
      <c r="W1901" s="49"/>
      <c r="X1901" s="49"/>
      <c r="Y1901" s="49"/>
      <c r="AA1901" s="49"/>
      <c r="AB1901" s="49"/>
      <c r="AD1901" s="49"/>
      <c r="AE1901" s="49"/>
      <c r="AF1901" s="49"/>
      <c r="AH1901" s="49"/>
      <c r="AI1901" s="49"/>
      <c r="AK1901" s="49"/>
      <c r="AL1901" s="49"/>
      <c r="AM1901" s="49"/>
      <c r="AN1901" s="49"/>
      <c r="AO1901" s="49"/>
      <c r="AP1901" s="49"/>
      <c r="AQ1901" s="49"/>
      <c r="AR1901" s="49"/>
      <c r="AS1901" s="49"/>
      <c r="AT1901" s="49"/>
      <c r="AU1901" s="49"/>
      <c r="AV1901" s="49"/>
      <c r="AW1901" s="49"/>
      <c r="AX1901" s="49"/>
      <c r="AY1901" s="49"/>
      <c r="AZ1901" s="49"/>
      <c r="BA1901" s="49"/>
      <c r="BB1901" s="49"/>
      <c r="BC1901" s="49"/>
      <c r="BD1901" s="49"/>
      <c r="BE1901" s="49"/>
      <c r="BF1901" s="49"/>
      <c r="BG1901" s="49"/>
      <c r="BH1901" s="49"/>
      <c r="BI1901" s="49"/>
      <c r="BJ1901" s="49"/>
      <c r="BK1901" s="49"/>
      <c r="BL1901" s="49"/>
      <c r="BM1901" s="49"/>
      <c r="BN1901" s="49"/>
      <c r="BO1901" s="49"/>
    </row>
    <row r="1902" spans="20:67" x14ac:dyDescent="0.3">
      <c r="T1902" s="49"/>
      <c r="V1902" s="49"/>
      <c r="W1902" s="49"/>
      <c r="X1902" s="49"/>
      <c r="Y1902" s="49"/>
      <c r="AA1902" s="49"/>
      <c r="AB1902" s="49"/>
      <c r="AD1902" s="49"/>
      <c r="AE1902" s="49"/>
      <c r="AF1902" s="49"/>
      <c r="AH1902" s="49"/>
      <c r="AI1902" s="49"/>
      <c r="AK1902" s="49"/>
      <c r="AL1902" s="49"/>
      <c r="AM1902" s="49"/>
      <c r="AN1902" s="49"/>
      <c r="AO1902" s="49"/>
      <c r="AP1902" s="49"/>
      <c r="AQ1902" s="49"/>
      <c r="AR1902" s="49"/>
      <c r="AS1902" s="49"/>
      <c r="AT1902" s="49"/>
      <c r="AU1902" s="49"/>
      <c r="AV1902" s="49"/>
      <c r="AW1902" s="49"/>
      <c r="AX1902" s="49"/>
      <c r="AY1902" s="49"/>
      <c r="AZ1902" s="49"/>
      <c r="BA1902" s="49"/>
      <c r="BB1902" s="49"/>
      <c r="BC1902" s="49"/>
      <c r="BD1902" s="49"/>
      <c r="BE1902" s="49"/>
      <c r="BF1902" s="49"/>
      <c r="BG1902" s="49"/>
      <c r="BH1902" s="49"/>
      <c r="BI1902" s="49"/>
      <c r="BJ1902" s="49"/>
      <c r="BK1902" s="49"/>
      <c r="BL1902" s="49"/>
      <c r="BM1902" s="49"/>
      <c r="BN1902" s="49"/>
      <c r="BO1902" s="49"/>
    </row>
    <row r="1903" spans="20:67" x14ac:dyDescent="0.3">
      <c r="T1903" s="49"/>
      <c r="V1903" s="49"/>
      <c r="W1903" s="49"/>
      <c r="X1903" s="49"/>
      <c r="Y1903" s="49"/>
      <c r="AA1903" s="49"/>
      <c r="AB1903" s="49"/>
      <c r="AD1903" s="49"/>
      <c r="AE1903" s="49"/>
      <c r="AF1903" s="49"/>
      <c r="AH1903" s="49"/>
      <c r="AI1903" s="49"/>
      <c r="AK1903" s="49"/>
      <c r="AL1903" s="49"/>
      <c r="AM1903" s="49"/>
      <c r="AN1903" s="49"/>
      <c r="AO1903" s="49"/>
      <c r="AP1903" s="49"/>
      <c r="AQ1903" s="49"/>
      <c r="AR1903" s="49"/>
      <c r="AS1903" s="49"/>
      <c r="AT1903" s="49"/>
      <c r="AU1903" s="49"/>
      <c r="AV1903" s="49"/>
      <c r="AW1903" s="49"/>
      <c r="AX1903" s="49"/>
      <c r="AY1903" s="49"/>
      <c r="AZ1903" s="49"/>
      <c r="BA1903" s="49"/>
      <c r="BB1903" s="49"/>
      <c r="BC1903" s="49"/>
      <c r="BD1903" s="49"/>
      <c r="BE1903" s="49"/>
      <c r="BF1903" s="49"/>
      <c r="BG1903" s="49"/>
      <c r="BH1903" s="49"/>
      <c r="BI1903" s="49"/>
      <c r="BJ1903" s="49"/>
      <c r="BK1903" s="49"/>
      <c r="BL1903" s="49"/>
      <c r="BM1903" s="49"/>
      <c r="BN1903" s="49"/>
      <c r="BO1903" s="49"/>
    </row>
    <row r="1904" spans="20:67" x14ac:dyDescent="0.3">
      <c r="T1904" s="49"/>
      <c r="V1904" s="49"/>
      <c r="W1904" s="49"/>
      <c r="X1904" s="49"/>
      <c r="Y1904" s="49"/>
      <c r="AA1904" s="49"/>
      <c r="AB1904" s="49"/>
      <c r="AD1904" s="49"/>
      <c r="AE1904" s="49"/>
      <c r="AF1904" s="49"/>
      <c r="AH1904" s="49"/>
      <c r="AI1904" s="49"/>
      <c r="AK1904" s="49"/>
      <c r="AL1904" s="49"/>
      <c r="AM1904" s="49"/>
      <c r="AN1904" s="49"/>
      <c r="AO1904" s="49"/>
      <c r="AP1904" s="49"/>
      <c r="AQ1904" s="49"/>
      <c r="AR1904" s="49"/>
      <c r="AS1904" s="49"/>
      <c r="AT1904" s="49"/>
      <c r="AU1904" s="49"/>
      <c r="AV1904" s="49"/>
      <c r="AW1904" s="49"/>
      <c r="AX1904" s="49"/>
      <c r="AY1904" s="49"/>
      <c r="AZ1904" s="49"/>
      <c r="BA1904" s="49"/>
      <c r="BB1904" s="49"/>
      <c r="BC1904" s="49"/>
      <c r="BD1904" s="49"/>
      <c r="BE1904" s="49"/>
      <c r="BF1904" s="49"/>
      <c r="BG1904" s="49"/>
      <c r="BH1904" s="49"/>
      <c r="BI1904" s="49"/>
      <c r="BJ1904" s="49"/>
      <c r="BK1904" s="49"/>
      <c r="BL1904" s="49"/>
      <c r="BM1904" s="49"/>
      <c r="BN1904" s="49"/>
      <c r="BO1904" s="49"/>
    </row>
    <row r="1905" spans="20:67" x14ac:dyDescent="0.3">
      <c r="T1905" s="49"/>
      <c r="V1905" s="49"/>
      <c r="W1905" s="49"/>
      <c r="X1905" s="49"/>
      <c r="Y1905" s="49"/>
      <c r="AA1905" s="49"/>
      <c r="AB1905" s="49"/>
      <c r="AD1905" s="49"/>
      <c r="AE1905" s="49"/>
      <c r="AF1905" s="49"/>
      <c r="AH1905" s="49"/>
      <c r="AI1905" s="49"/>
      <c r="AK1905" s="49"/>
      <c r="AL1905" s="49"/>
      <c r="AM1905" s="49"/>
      <c r="AN1905" s="49"/>
      <c r="AO1905" s="49"/>
      <c r="AP1905" s="49"/>
      <c r="AQ1905" s="49"/>
      <c r="AR1905" s="49"/>
      <c r="AS1905" s="49"/>
      <c r="AT1905" s="49"/>
      <c r="AU1905" s="49"/>
      <c r="AV1905" s="49"/>
      <c r="AW1905" s="49"/>
      <c r="AX1905" s="49"/>
      <c r="AY1905" s="49"/>
      <c r="AZ1905" s="49"/>
      <c r="BA1905" s="49"/>
      <c r="BB1905" s="49"/>
      <c r="BC1905" s="49"/>
      <c r="BD1905" s="49"/>
      <c r="BE1905" s="49"/>
      <c r="BF1905" s="49"/>
      <c r="BG1905" s="49"/>
      <c r="BH1905" s="49"/>
      <c r="BI1905" s="49"/>
      <c r="BJ1905" s="49"/>
      <c r="BK1905" s="49"/>
      <c r="BL1905" s="49"/>
      <c r="BM1905" s="49"/>
      <c r="BN1905" s="49"/>
      <c r="BO1905" s="49"/>
    </row>
    <row r="1906" spans="20:67" x14ac:dyDescent="0.3">
      <c r="T1906" s="49"/>
      <c r="V1906" s="49"/>
      <c r="W1906" s="49"/>
      <c r="X1906" s="49"/>
      <c r="Y1906" s="49"/>
      <c r="AA1906" s="49"/>
      <c r="AB1906" s="49"/>
      <c r="AD1906" s="49"/>
      <c r="AE1906" s="49"/>
      <c r="AF1906" s="49"/>
      <c r="AH1906" s="49"/>
      <c r="AI1906" s="49"/>
      <c r="AK1906" s="49"/>
      <c r="AL1906" s="49"/>
      <c r="AM1906" s="49"/>
      <c r="AN1906" s="49"/>
      <c r="AO1906" s="49"/>
      <c r="AP1906" s="49"/>
      <c r="AQ1906" s="49"/>
      <c r="AR1906" s="49"/>
      <c r="AS1906" s="49"/>
      <c r="AT1906" s="49"/>
      <c r="AU1906" s="49"/>
      <c r="AV1906" s="49"/>
      <c r="AW1906" s="49"/>
      <c r="AX1906" s="49"/>
      <c r="AY1906" s="49"/>
      <c r="AZ1906" s="49"/>
      <c r="BA1906" s="49"/>
      <c r="BB1906" s="49"/>
      <c r="BC1906" s="49"/>
      <c r="BD1906" s="49"/>
      <c r="BE1906" s="49"/>
      <c r="BF1906" s="49"/>
      <c r="BG1906" s="49"/>
      <c r="BH1906" s="49"/>
      <c r="BI1906" s="49"/>
      <c r="BJ1906" s="49"/>
      <c r="BK1906" s="49"/>
      <c r="BL1906" s="49"/>
      <c r="BM1906" s="49"/>
      <c r="BN1906" s="49"/>
      <c r="BO1906" s="49"/>
    </row>
    <row r="1907" spans="20:67" x14ac:dyDescent="0.3">
      <c r="T1907" s="49"/>
      <c r="V1907" s="49"/>
      <c r="W1907" s="49"/>
      <c r="X1907" s="49"/>
      <c r="Y1907" s="49"/>
      <c r="AA1907" s="49"/>
      <c r="AB1907" s="49"/>
      <c r="AD1907" s="49"/>
      <c r="AE1907" s="49"/>
      <c r="AF1907" s="49"/>
      <c r="AH1907" s="49"/>
      <c r="AI1907" s="49"/>
      <c r="AK1907" s="49"/>
      <c r="AL1907" s="49"/>
      <c r="AM1907" s="49"/>
      <c r="AN1907" s="49"/>
      <c r="AO1907" s="49"/>
      <c r="AP1907" s="49"/>
      <c r="AQ1907" s="49"/>
      <c r="AR1907" s="49"/>
      <c r="AS1907" s="49"/>
      <c r="AT1907" s="49"/>
      <c r="AU1907" s="49"/>
      <c r="AV1907" s="49"/>
      <c r="AW1907" s="49"/>
      <c r="AX1907" s="49"/>
      <c r="AY1907" s="49"/>
      <c r="AZ1907" s="49"/>
      <c r="BA1907" s="49"/>
      <c r="BB1907" s="49"/>
      <c r="BC1907" s="49"/>
      <c r="BD1907" s="49"/>
      <c r="BE1907" s="49"/>
      <c r="BF1907" s="49"/>
      <c r="BG1907" s="49"/>
      <c r="BH1907" s="49"/>
      <c r="BI1907" s="49"/>
      <c r="BJ1907" s="49"/>
      <c r="BK1907" s="49"/>
      <c r="BL1907" s="49"/>
      <c r="BM1907" s="49"/>
      <c r="BN1907" s="49"/>
      <c r="BO1907" s="49"/>
    </row>
    <row r="1908" spans="20:67" x14ac:dyDescent="0.3">
      <c r="T1908" s="49"/>
      <c r="V1908" s="49"/>
      <c r="W1908" s="49"/>
      <c r="X1908" s="49"/>
      <c r="Y1908" s="49"/>
      <c r="AA1908" s="49"/>
      <c r="AB1908" s="49"/>
      <c r="AD1908" s="49"/>
      <c r="AE1908" s="49"/>
      <c r="AF1908" s="49"/>
      <c r="AH1908" s="49"/>
      <c r="AI1908" s="49"/>
      <c r="AK1908" s="49"/>
      <c r="AL1908" s="49"/>
      <c r="AM1908" s="49"/>
      <c r="AN1908" s="49"/>
      <c r="AO1908" s="49"/>
      <c r="AP1908" s="49"/>
      <c r="AQ1908" s="49"/>
      <c r="AR1908" s="49"/>
      <c r="AS1908" s="49"/>
      <c r="AT1908" s="49"/>
      <c r="AU1908" s="49"/>
      <c r="AV1908" s="49"/>
      <c r="AW1908" s="49"/>
      <c r="AX1908" s="49"/>
      <c r="AY1908" s="49"/>
      <c r="AZ1908" s="49"/>
      <c r="BA1908" s="49"/>
      <c r="BB1908" s="49"/>
      <c r="BC1908" s="49"/>
      <c r="BD1908" s="49"/>
      <c r="BE1908" s="49"/>
      <c r="BF1908" s="49"/>
      <c r="BG1908" s="49"/>
      <c r="BH1908" s="49"/>
      <c r="BI1908" s="49"/>
      <c r="BJ1908" s="49"/>
      <c r="BK1908" s="49"/>
      <c r="BL1908" s="49"/>
      <c r="BM1908" s="49"/>
      <c r="BN1908" s="49"/>
      <c r="BO1908" s="49"/>
    </row>
    <row r="1909" spans="20:67" x14ac:dyDescent="0.3">
      <c r="T1909" s="49"/>
      <c r="V1909" s="49"/>
      <c r="W1909" s="49"/>
      <c r="X1909" s="49"/>
      <c r="Y1909" s="49"/>
      <c r="AA1909" s="49"/>
      <c r="AB1909" s="49"/>
      <c r="AD1909" s="49"/>
      <c r="AE1909" s="49"/>
      <c r="AF1909" s="49"/>
      <c r="AH1909" s="49"/>
      <c r="AI1909" s="49"/>
      <c r="AK1909" s="49"/>
      <c r="AL1909" s="49"/>
      <c r="AM1909" s="49"/>
      <c r="AN1909" s="49"/>
      <c r="AO1909" s="49"/>
      <c r="AP1909" s="49"/>
      <c r="AQ1909" s="49"/>
      <c r="AR1909" s="49"/>
      <c r="AS1909" s="49"/>
      <c r="AT1909" s="49"/>
      <c r="AU1909" s="49"/>
      <c r="AV1909" s="49"/>
      <c r="AW1909" s="49"/>
      <c r="AX1909" s="49"/>
      <c r="AY1909" s="49"/>
      <c r="AZ1909" s="49"/>
      <c r="BA1909" s="49"/>
      <c r="BB1909" s="49"/>
      <c r="BC1909" s="49"/>
      <c r="BD1909" s="49"/>
      <c r="BE1909" s="49"/>
      <c r="BF1909" s="49"/>
      <c r="BG1909" s="49"/>
      <c r="BH1909" s="49"/>
      <c r="BI1909" s="49"/>
      <c r="BJ1909" s="49"/>
      <c r="BK1909" s="49"/>
      <c r="BL1909" s="49"/>
      <c r="BM1909" s="49"/>
      <c r="BN1909" s="49"/>
      <c r="BO1909" s="49"/>
    </row>
    <row r="1910" spans="20:67" x14ac:dyDescent="0.3">
      <c r="T1910" s="49"/>
      <c r="V1910" s="49"/>
      <c r="W1910" s="49"/>
      <c r="X1910" s="49"/>
      <c r="Y1910" s="49"/>
      <c r="AA1910" s="49"/>
      <c r="AB1910" s="49"/>
      <c r="AD1910" s="49"/>
      <c r="AE1910" s="49"/>
      <c r="AF1910" s="49"/>
      <c r="AH1910" s="49"/>
      <c r="AI1910" s="49"/>
      <c r="AK1910" s="49"/>
      <c r="AL1910" s="49"/>
      <c r="AM1910" s="49"/>
      <c r="AN1910" s="49"/>
      <c r="AO1910" s="49"/>
      <c r="AP1910" s="49"/>
      <c r="AQ1910" s="49"/>
      <c r="AR1910" s="49"/>
      <c r="AS1910" s="49"/>
      <c r="AT1910" s="49"/>
      <c r="AU1910" s="49"/>
      <c r="AV1910" s="49"/>
      <c r="AW1910" s="49"/>
      <c r="AX1910" s="49"/>
      <c r="AY1910" s="49"/>
      <c r="AZ1910" s="49"/>
      <c r="BA1910" s="49"/>
      <c r="BB1910" s="49"/>
      <c r="BC1910" s="49"/>
      <c r="BD1910" s="49"/>
      <c r="BE1910" s="49"/>
      <c r="BF1910" s="49"/>
      <c r="BG1910" s="49"/>
      <c r="BH1910" s="49"/>
      <c r="BI1910" s="49"/>
      <c r="BJ1910" s="49"/>
      <c r="BK1910" s="49"/>
      <c r="BL1910" s="49"/>
      <c r="BM1910" s="49"/>
      <c r="BN1910" s="49"/>
      <c r="BO1910" s="49"/>
    </row>
    <row r="1911" spans="20:67" x14ac:dyDescent="0.3">
      <c r="T1911" s="49"/>
      <c r="V1911" s="49"/>
      <c r="W1911" s="49"/>
      <c r="X1911" s="49"/>
      <c r="Y1911" s="49"/>
      <c r="AA1911" s="49"/>
      <c r="AB1911" s="49"/>
      <c r="AD1911" s="49"/>
      <c r="AE1911" s="49"/>
      <c r="AF1911" s="49"/>
      <c r="AH1911" s="49"/>
      <c r="AI1911" s="49"/>
      <c r="AK1911" s="49"/>
      <c r="AL1911" s="49"/>
      <c r="AM1911" s="49"/>
      <c r="AN1911" s="49"/>
      <c r="AO1911" s="49"/>
      <c r="AP1911" s="49"/>
      <c r="AQ1911" s="49"/>
      <c r="AR1911" s="49"/>
      <c r="AS1911" s="49"/>
      <c r="AT1911" s="49"/>
      <c r="AU1911" s="49"/>
      <c r="AV1911" s="49"/>
      <c r="AW1911" s="49"/>
      <c r="AX1911" s="49"/>
      <c r="AY1911" s="49"/>
      <c r="AZ1911" s="49"/>
      <c r="BA1911" s="49"/>
      <c r="BB1911" s="49"/>
      <c r="BC1911" s="49"/>
      <c r="BD1911" s="49"/>
      <c r="BE1911" s="49"/>
      <c r="BF1911" s="49"/>
      <c r="BG1911" s="49"/>
      <c r="BH1911" s="49"/>
      <c r="BI1911" s="49"/>
      <c r="BJ1911" s="49"/>
      <c r="BK1911" s="49"/>
      <c r="BL1911" s="49"/>
      <c r="BM1911" s="49"/>
      <c r="BN1911" s="49"/>
      <c r="BO1911" s="49"/>
    </row>
    <row r="1912" spans="20:67" x14ac:dyDescent="0.3">
      <c r="T1912" s="49"/>
      <c r="V1912" s="49"/>
      <c r="W1912" s="49"/>
      <c r="X1912" s="49"/>
      <c r="Y1912" s="49"/>
      <c r="AA1912" s="49"/>
      <c r="AB1912" s="49"/>
      <c r="AD1912" s="49"/>
      <c r="AE1912" s="49"/>
      <c r="AF1912" s="49"/>
      <c r="AH1912" s="49"/>
      <c r="AI1912" s="49"/>
      <c r="AK1912" s="49"/>
      <c r="AL1912" s="49"/>
      <c r="AM1912" s="49"/>
      <c r="AN1912" s="49"/>
      <c r="AO1912" s="49"/>
      <c r="AP1912" s="49"/>
      <c r="AQ1912" s="49"/>
      <c r="AR1912" s="49"/>
      <c r="AS1912" s="49"/>
      <c r="AT1912" s="49"/>
      <c r="AU1912" s="49"/>
      <c r="AV1912" s="49"/>
      <c r="AW1912" s="49"/>
      <c r="AX1912" s="49"/>
      <c r="AY1912" s="49"/>
      <c r="AZ1912" s="49"/>
      <c r="BA1912" s="49"/>
      <c r="BB1912" s="49"/>
      <c r="BC1912" s="49"/>
      <c r="BD1912" s="49"/>
      <c r="BE1912" s="49"/>
      <c r="BF1912" s="49"/>
      <c r="BG1912" s="49"/>
      <c r="BH1912" s="49"/>
      <c r="BI1912" s="49"/>
      <c r="BJ1912" s="49"/>
      <c r="BK1912" s="49"/>
      <c r="BL1912" s="49"/>
      <c r="BM1912" s="49"/>
      <c r="BN1912" s="49"/>
      <c r="BO1912" s="49"/>
    </row>
    <row r="1913" spans="20:67" x14ac:dyDescent="0.3">
      <c r="T1913" s="49"/>
      <c r="V1913" s="49"/>
      <c r="W1913" s="49"/>
      <c r="X1913" s="49"/>
      <c r="Y1913" s="49"/>
      <c r="AA1913" s="49"/>
      <c r="AB1913" s="49"/>
      <c r="AD1913" s="49"/>
      <c r="AE1913" s="49"/>
      <c r="AF1913" s="49"/>
      <c r="AH1913" s="49"/>
      <c r="AI1913" s="49"/>
      <c r="AK1913" s="49"/>
      <c r="AL1913" s="49"/>
      <c r="AM1913" s="49"/>
      <c r="AN1913" s="49"/>
      <c r="AO1913" s="49"/>
      <c r="AP1913" s="49"/>
      <c r="AQ1913" s="49"/>
      <c r="AR1913" s="49"/>
      <c r="AS1913" s="49"/>
      <c r="AT1913" s="49"/>
      <c r="AU1913" s="49"/>
      <c r="AV1913" s="49"/>
      <c r="AW1913" s="49"/>
      <c r="AX1913" s="49"/>
      <c r="AY1913" s="49"/>
      <c r="AZ1913" s="49"/>
      <c r="BA1913" s="49"/>
      <c r="BB1913" s="49"/>
      <c r="BC1913" s="49"/>
      <c r="BD1913" s="49"/>
      <c r="BE1913" s="49"/>
      <c r="BF1913" s="49"/>
      <c r="BG1913" s="49"/>
      <c r="BH1913" s="49"/>
      <c r="BI1913" s="49"/>
      <c r="BJ1913" s="49"/>
      <c r="BK1913" s="49"/>
      <c r="BL1913" s="49"/>
      <c r="BM1913" s="49"/>
      <c r="BN1913" s="49"/>
      <c r="BO1913" s="49"/>
    </row>
    <row r="1914" spans="20:67" x14ac:dyDescent="0.3">
      <c r="T1914" s="49"/>
      <c r="V1914" s="49"/>
      <c r="W1914" s="49"/>
      <c r="X1914" s="49"/>
      <c r="Y1914" s="49"/>
      <c r="AA1914" s="49"/>
      <c r="AB1914" s="49"/>
      <c r="AD1914" s="49"/>
      <c r="AE1914" s="49"/>
      <c r="AF1914" s="49"/>
      <c r="AH1914" s="49"/>
      <c r="AI1914" s="49"/>
      <c r="AK1914" s="49"/>
      <c r="AL1914" s="49"/>
      <c r="AM1914" s="49"/>
      <c r="AN1914" s="49"/>
      <c r="AO1914" s="49"/>
      <c r="AP1914" s="49"/>
      <c r="AQ1914" s="49"/>
      <c r="AR1914" s="49"/>
      <c r="AS1914" s="49"/>
      <c r="AT1914" s="49"/>
      <c r="AU1914" s="49"/>
      <c r="AV1914" s="49"/>
      <c r="AW1914" s="49"/>
      <c r="AX1914" s="49"/>
      <c r="AY1914" s="49"/>
      <c r="AZ1914" s="49"/>
      <c r="BA1914" s="49"/>
      <c r="BB1914" s="49"/>
      <c r="BC1914" s="49"/>
      <c r="BD1914" s="49"/>
      <c r="BE1914" s="49"/>
      <c r="BF1914" s="49"/>
      <c r="BG1914" s="49"/>
      <c r="BH1914" s="49"/>
      <c r="BI1914" s="49"/>
      <c r="BJ1914" s="49"/>
      <c r="BK1914" s="49"/>
      <c r="BL1914" s="49"/>
      <c r="BM1914" s="49"/>
      <c r="BN1914" s="49"/>
      <c r="BO1914" s="49"/>
    </row>
    <row r="1915" spans="20:67" x14ac:dyDescent="0.3">
      <c r="T1915" s="49"/>
      <c r="V1915" s="49"/>
      <c r="W1915" s="49"/>
      <c r="X1915" s="49"/>
      <c r="Y1915" s="49"/>
      <c r="AA1915" s="49"/>
      <c r="AB1915" s="49"/>
      <c r="AD1915" s="49"/>
      <c r="AE1915" s="49"/>
      <c r="AF1915" s="49"/>
      <c r="AH1915" s="49"/>
      <c r="AI1915" s="49"/>
      <c r="AK1915" s="49"/>
      <c r="AL1915" s="49"/>
      <c r="AM1915" s="49"/>
      <c r="AN1915" s="49"/>
      <c r="AO1915" s="49"/>
      <c r="AP1915" s="49"/>
      <c r="AQ1915" s="49"/>
      <c r="AR1915" s="49"/>
      <c r="AS1915" s="49"/>
      <c r="AT1915" s="49"/>
      <c r="AU1915" s="49"/>
      <c r="AV1915" s="49"/>
      <c r="AW1915" s="49"/>
      <c r="AX1915" s="49"/>
      <c r="AY1915" s="49"/>
      <c r="AZ1915" s="49"/>
      <c r="BA1915" s="49"/>
      <c r="BB1915" s="49"/>
      <c r="BC1915" s="49"/>
      <c r="BD1915" s="49"/>
      <c r="BE1915" s="49"/>
      <c r="BF1915" s="49"/>
      <c r="BG1915" s="49"/>
      <c r="BH1915" s="49"/>
      <c r="BI1915" s="49"/>
      <c r="BJ1915" s="49"/>
      <c r="BK1915" s="49"/>
      <c r="BL1915" s="49"/>
      <c r="BM1915" s="49"/>
      <c r="BN1915" s="49"/>
      <c r="BO1915" s="49"/>
    </row>
    <row r="1916" spans="20:67" x14ac:dyDescent="0.3">
      <c r="T1916" s="49"/>
      <c r="V1916" s="49"/>
      <c r="W1916" s="49"/>
      <c r="X1916" s="49"/>
      <c r="Y1916" s="49"/>
      <c r="AA1916" s="49"/>
      <c r="AB1916" s="49"/>
      <c r="AD1916" s="49"/>
      <c r="AE1916" s="49"/>
      <c r="AF1916" s="49"/>
      <c r="AH1916" s="49"/>
      <c r="AI1916" s="49"/>
      <c r="AK1916" s="49"/>
      <c r="AL1916" s="49"/>
      <c r="AM1916" s="49"/>
      <c r="AN1916" s="49"/>
      <c r="AO1916" s="49"/>
      <c r="AP1916" s="49"/>
      <c r="AQ1916" s="49"/>
      <c r="AR1916" s="49"/>
      <c r="AS1916" s="49"/>
      <c r="AT1916" s="49"/>
      <c r="AU1916" s="49"/>
      <c r="AV1916" s="49"/>
      <c r="AW1916" s="49"/>
      <c r="AX1916" s="49"/>
      <c r="AY1916" s="49"/>
      <c r="AZ1916" s="49"/>
      <c r="BA1916" s="49"/>
      <c r="BB1916" s="49"/>
      <c r="BC1916" s="49"/>
      <c r="BD1916" s="49"/>
      <c r="BE1916" s="49"/>
      <c r="BF1916" s="49"/>
      <c r="BG1916" s="49"/>
      <c r="BH1916" s="49"/>
      <c r="BI1916" s="49"/>
      <c r="BJ1916" s="49"/>
      <c r="BK1916" s="49"/>
      <c r="BL1916" s="49"/>
      <c r="BM1916" s="49"/>
      <c r="BN1916" s="49"/>
      <c r="BO1916" s="49"/>
    </row>
    <row r="1917" spans="20:67" x14ac:dyDescent="0.3">
      <c r="T1917" s="49"/>
      <c r="V1917" s="49"/>
      <c r="W1917" s="49"/>
      <c r="X1917" s="49"/>
      <c r="Y1917" s="49"/>
      <c r="AA1917" s="49"/>
      <c r="AB1917" s="49"/>
      <c r="AD1917" s="49"/>
      <c r="AE1917" s="49"/>
      <c r="AF1917" s="49"/>
      <c r="AH1917" s="49"/>
      <c r="AI1917" s="49"/>
      <c r="AK1917" s="49"/>
      <c r="AL1917" s="49"/>
      <c r="AM1917" s="49"/>
      <c r="AN1917" s="49"/>
      <c r="AO1917" s="49"/>
      <c r="AP1917" s="49"/>
      <c r="AQ1917" s="49"/>
      <c r="AR1917" s="49"/>
      <c r="AS1917" s="49"/>
      <c r="AT1917" s="49"/>
      <c r="AU1917" s="49"/>
      <c r="AV1917" s="49"/>
      <c r="AW1917" s="49"/>
      <c r="AX1917" s="49"/>
      <c r="AY1917" s="49"/>
      <c r="AZ1917" s="49"/>
      <c r="BA1917" s="49"/>
      <c r="BB1917" s="49"/>
      <c r="BC1917" s="49"/>
      <c r="BD1917" s="49"/>
      <c r="BE1917" s="49"/>
      <c r="BF1917" s="49"/>
      <c r="BG1917" s="49"/>
      <c r="BH1917" s="49"/>
      <c r="BI1917" s="49"/>
      <c r="BJ1917" s="49"/>
      <c r="BK1917" s="49"/>
      <c r="BL1917" s="49"/>
      <c r="BM1917" s="49"/>
      <c r="BN1917" s="49"/>
      <c r="BO1917" s="49"/>
    </row>
    <row r="1918" spans="20:67" x14ac:dyDescent="0.3">
      <c r="T1918" s="49"/>
      <c r="V1918" s="49"/>
      <c r="W1918" s="49"/>
      <c r="X1918" s="49"/>
      <c r="Y1918" s="49"/>
      <c r="AA1918" s="49"/>
      <c r="AB1918" s="49"/>
      <c r="AD1918" s="49"/>
      <c r="AE1918" s="49"/>
      <c r="AF1918" s="49"/>
      <c r="AH1918" s="49"/>
      <c r="AI1918" s="49"/>
      <c r="AK1918" s="49"/>
      <c r="AL1918" s="49"/>
      <c r="AM1918" s="49"/>
      <c r="AN1918" s="49"/>
      <c r="AO1918" s="49"/>
      <c r="AP1918" s="49"/>
      <c r="AQ1918" s="49"/>
      <c r="AR1918" s="49"/>
      <c r="AS1918" s="49"/>
      <c r="AT1918" s="49"/>
      <c r="AU1918" s="49"/>
      <c r="AV1918" s="49"/>
      <c r="AW1918" s="49"/>
      <c r="AX1918" s="49"/>
      <c r="AY1918" s="49"/>
      <c r="AZ1918" s="49"/>
      <c r="BA1918" s="49"/>
      <c r="BB1918" s="49"/>
      <c r="BC1918" s="49"/>
      <c r="BD1918" s="49"/>
      <c r="BE1918" s="49"/>
      <c r="BF1918" s="49"/>
      <c r="BG1918" s="49"/>
      <c r="BH1918" s="49"/>
      <c r="BI1918" s="49"/>
      <c r="BJ1918" s="49"/>
      <c r="BK1918" s="49"/>
      <c r="BL1918" s="49"/>
      <c r="BM1918" s="49"/>
      <c r="BN1918" s="49"/>
      <c r="BO1918" s="49"/>
    </row>
    <row r="1919" spans="20:67" x14ac:dyDescent="0.3">
      <c r="T1919" s="49"/>
      <c r="V1919" s="49"/>
      <c r="W1919" s="49"/>
      <c r="X1919" s="49"/>
      <c r="Y1919" s="49"/>
      <c r="AA1919" s="49"/>
      <c r="AB1919" s="49"/>
      <c r="AD1919" s="49"/>
      <c r="AE1919" s="49"/>
      <c r="AF1919" s="49"/>
      <c r="AH1919" s="49"/>
      <c r="AI1919" s="49"/>
      <c r="AK1919" s="49"/>
      <c r="AL1919" s="49"/>
      <c r="AM1919" s="49"/>
      <c r="AN1919" s="49"/>
      <c r="AO1919" s="49"/>
      <c r="AP1919" s="49"/>
      <c r="AQ1919" s="49"/>
      <c r="AR1919" s="49"/>
      <c r="AS1919" s="49"/>
      <c r="AT1919" s="49"/>
      <c r="AU1919" s="49"/>
      <c r="AV1919" s="49"/>
      <c r="AW1919" s="49"/>
      <c r="AX1919" s="49"/>
      <c r="AY1919" s="49"/>
      <c r="AZ1919" s="49"/>
      <c r="BA1919" s="49"/>
      <c r="BB1919" s="49"/>
      <c r="BC1919" s="49"/>
      <c r="BD1919" s="49"/>
      <c r="BE1919" s="49"/>
      <c r="BF1919" s="49"/>
      <c r="BG1919" s="49"/>
      <c r="BH1919" s="49"/>
      <c r="BI1919" s="49"/>
      <c r="BJ1919" s="49"/>
      <c r="BK1919" s="49"/>
      <c r="BL1919" s="49"/>
      <c r="BM1919" s="49"/>
      <c r="BN1919" s="49"/>
      <c r="BO1919" s="49"/>
    </row>
    <row r="1920" spans="20:67" x14ac:dyDescent="0.3">
      <c r="T1920" s="49"/>
      <c r="V1920" s="49"/>
      <c r="W1920" s="49"/>
      <c r="X1920" s="49"/>
      <c r="Y1920" s="49"/>
      <c r="AA1920" s="49"/>
      <c r="AB1920" s="49"/>
      <c r="AD1920" s="49"/>
      <c r="AE1920" s="49"/>
      <c r="AF1920" s="49"/>
      <c r="AH1920" s="49"/>
      <c r="AI1920" s="49"/>
      <c r="AK1920" s="49"/>
      <c r="AL1920" s="49"/>
      <c r="AM1920" s="49"/>
      <c r="AN1920" s="49"/>
      <c r="AO1920" s="49"/>
      <c r="AP1920" s="49"/>
      <c r="AQ1920" s="49"/>
      <c r="AR1920" s="49"/>
      <c r="AS1920" s="49"/>
      <c r="AT1920" s="49"/>
      <c r="AU1920" s="49"/>
      <c r="AV1920" s="49"/>
      <c r="AW1920" s="49"/>
      <c r="AX1920" s="49"/>
      <c r="AY1920" s="49"/>
      <c r="AZ1920" s="49"/>
      <c r="BA1920" s="49"/>
      <c r="BB1920" s="49"/>
      <c r="BC1920" s="49"/>
      <c r="BD1920" s="49"/>
      <c r="BE1920" s="49"/>
      <c r="BF1920" s="49"/>
      <c r="BG1920" s="49"/>
      <c r="BH1920" s="49"/>
      <c r="BI1920" s="49"/>
      <c r="BJ1920" s="49"/>
      <c r="BK1920" s="49"/>
      <c r="BL1920" s="49"/>
      <c r="BM1920" s="49"/>
      <c r="BN1920" s="49"/>
      <c r="BO1920" s="49"/>
    </row>
    <row r="1921" spans="20:67" x14ac:dyDescent="0.3">
      <c r="T1921" s="49"/>
      <c r="V1921" s="49"/>
      <c r="W1921" s="49"/>
      <c r="X1921" s="49"/>
      <c r="Y1921" s="49"/>
      <c r="AA1921" s="49"/>
      <c r="AB1921" s="49"/>
      <c r="AD1921" s="49"/>
      <c r="AE1921" s="49"/>
      <c r="AF1921" s="49"/>
      <c r="AH1921" s="49"/>
      <c r="AI1921" s="49"/>
      <c r="AK1921" s="49"/>
      <c r="AL1921" s="49"/>
      <c r="AM1921" s="49"/>
      <c r="AN1921" s="49"/>
      <c r="AO1921" s="49"/>
      <c r="AP1921" s="49"/>
      <c r="AQ1921" s="49"/>
      <c r="AR1921" s="49"/>
      <c r="AS1921" s="49"/>
      <c r="AT1921" s="49"/>
      <c r="AU1921" s="49"/>
      <c r="AV1921" s="49"/>
      <c r="AW1921" s="49"/>
      <c r="AX1921" s="49"/>
      <c r="AY1921" s="49"/>
      <c r="AZ1921" s="49"/>
      <c r="BA1921" s="49"/>
      <c r="BB1921" s="49"/>
      <c r="BC1921" s="49"/>
      <c r="BD1921" s="49"/>
      <c r="BE1921" s="49"/>
      <c r="BF1921" s="49"/>
      <c r="BG1921" s="49"/>
      <c r="BH1921" s="49"/>
      <c r="BI1921" s="49"/>
      <c r="BJ1921" s="49"/>
      <c r="BK1921" s="49"/>
      <c r="BL1921" s="49"/>
      <c r="BM1921" s="49"/>
      <c r="BN1921" s="49"/>
      <c r="BO1921" s="49"/>
    </row>
    <row r="1922" spans="20:67" x14ac:dyDescent="0.3">
      <c r="T1922" s="49"/>
      <c r="V1922" s="49"/>
      <c r="W1922" s="49"/>
      <c r="X1922" s="49"/>
      <c r="Y1922" s="49"/>
      <c r="AA1922" s="49"/>
      <c r="AB1922" s="49"/>
      <c r="AD1922" s="49"/>
      <c r="AE1922" s="49"/>
      <c r="AF1922" s="49"/>
      <c r="AH1922" s="49"/>
      <c r="AI1922" s="49"/>
      <c r="AK1922" s="49"/>
      <c r="AL1922" s="49"/>
      <c r="AM1922" s="49"/>
      <c r="AN1922" s="49"/>
      <c r="AO1922" s="49"/>
      <c r="AP1922" s="49"/>
      <c r="AQ1922" s="49"/>
      <c r="AR1922" s="49"/>
      <c r="AS1922" s="49"/>
      <c r="AT1922" s="49"/>
      <c r="AU1922" s="49"/>
      <c r="AV1922" s="49"/>
      <c r="AW1922" s="49"/>
      <c r="AX1922" s="49"/>
      <c r="AY1922" s="49"/>
      <c r="AZ1922" s="49"/>
      <c r="BA1922" s="49"/>
      <c r="BB1922" s="49"/>
      <c r="BC1922" s="49"/>
      <c r="BD1922" s="49"/>
      <c r="BE1922" s="49"/>
      <c r="BF1922" s="49"/>
      <c r="BG1922" s="49"/>
      <c r="BH1922" s="49"/>
      <c r="BI1922" s="49"/>
      <c r="BJ1922" s="49"/>
      <c r="BK1922" s="49"/>
      <c r="BL1922" s="49"/>
      <c r="BM1922" s="49"/>
      <c r="BN1922" s="49"/>
      <c r="BO1922" s="49"/>
    </row>
    <row r="1923" spans="20:67" x14ac:dyDescent="0.3">
      <c r="T1923" s="49"/>
      <c r="V1923" s="49"/>
      <c r="W1923" s="49"/>
      <c r="X1923" s="49"/>
      <c r="Y1923" s="49"/>
      <c r="AA1923" s="49"/>
      <c r="AB1923" s="49"/>
      <c r="AD1923" s="49"/>
      <c r="AE1923" s="49"/>
      <c r="AF1923" s="49"/>
      <c r="AH1923" s="49"/>
      <c r="AI1923" s="49"/>
      <c r="AK1923" s="49"/>
      <c r="AL1923" s="49"/>
      <c r="AM1923" s="49"/>
      <c r="AN1923" s="49"/>
      <c r="AO1923" s="49"/>
      <c r="AP1923" s="49"/>
      <c r="AQ1923" s="49"/>
      <c r="AR1923" s="49"/>
      <c r="AS1923" s="49"/>
      <c r="AT1923" s="49"/>
      <c r="AU1923" s="49"/>
      <c r="AV1923" s="49"/>
      <c r="AW1923" s="49"/>
      <c r="AX1923" s="49"/>
      <c r="AY1923" s="49"/>
      <c r="AZ1923" s="49"/>
      <c r="BA1923" s="49"/>
      <c r="BB1923" s="49"/>
      <c r="BC1923" s="49"/>
      <c r="BD1923" s="49"/>
      <c r="BE1923" s="49"/>
      <c r="BF1923" s="49"/>
      <c r="BG1923" s="49"/>
      <c r="BH1923" s="49"/>
      <c r="BI1923" s="49"/>
      <c r="BJ1923" s="49"/>
      <c r="BK1923" s="49"/>
      <c r="BL1923" s="49"/>
      <c r="BM1923" s="49"/>
      <c r="BN1923" s="49"/>
      <c r="BO1923" s="49"/>
    </row>
    <row r="1924" spans="20:67" x14ac:dyDescent="0.3">
      <c r="T1924" s="49"/>
      <c r="V1924" s="49"/>
      <c r="W1924" s="49"/>
      <c r="X1924" s="49"/>
      <c r="Y1924" s="49"/>
      <c r="AA1924" s="49"/>
      <c r="AB1924" s="49"/>
      <c r="AD1924" s="49"/>
      <c r="AE1924" s="49"/>
      <c r="AF1924" s="49"/>
      <c r="AH1924" s="49"/>
      <c r="AI1924" s="49"/>
      <c r="AK1924" s="49"/>
      <c r="AL1924" s="49"/>
      <c r="AM1924" s="49"/>
      <c r="AN1924" s="49"/>
      <c r="AO1924" s="49"/>
      <c r="AP1924" s="49"/>
      <c r="AQ1924" s="49"/>
      <c r="AR1924" s="49"/>
      <c r="AS1924" s="49"/>
      <c r="AT1924" s="49"/>
      <c r="AU1924" s="49"/>
      <c r="AV1924" s="49"/>
      <c r="AW1924" s="49"/>
      <c r="AX1924" s="49"/>
      <c r="AY1924" s="49"/>
      <c r="AZ1924" s="49"/>
      <c r="BA1924" s="49"/>
      <c r="BB1924" s="49"/>
      <c r="BC1924" s="49"/>
      <c r="BD1924" s="49"/>
      <c r="BE1924" s="49"/>
      <c r="BF1924" s="49"/>
      <c r="BG1924" s="49"/>
      <c r="BH1924" s="49"/>
      <c r="BI1924" s="49"/>
      <c r="BJ1924" s="49"/>
      <c r="BK1924" s="49"/>
      <c r="BL1924" s="49"/>
      <c r="BM1924" s="49"/>
      <c r="BN1924" s="49"/>
      <c r="BO1924" s="49"/>
    </row>
    <row r="1925" spans="20:67" x14ac:dyDescent="0.3">
      <c r="T1925" s="49"/>
      <c r="V1925" s="49"/>
      <c r="W1925" s="49"/>
      <c r="X1925" s="49"/>
      <c r="Y1925" s="49"/>
      <c r="AA1925" s="49"/>
      <c r="AB1925" s="49"/>
      <c r="AD1925" s="49"/>
      <c r="AE1925" s="49"/>
      <c r="AF1925" s="49"/>
      <c r="AH1925" s="49"/>
      <c r="AI1925" s="49"/>
      <c r="AK1925" s="49"/>
      <c r="AL1925" s="49"/>
      <c r="AM1925" s="49"/>
      <c r="AN1925" s="49"/>
      <c r="AO1925" s="49"/>
      <c r="AP1925" s="49"/>
      <c r="AQ1925" s="49"/>
      <c r="AR1925" s="49"/>
      <c r="AS1925" s="49"/>
      <c r="AT1925" s="49"/>
      <c r="AU1925" s="49"/>
      <c r="AV1925" s="49"/>
      <c r="AW1925" s="49"/>
      <c r="AX1925" s="49"/>
      <c r="AY1925" s="49"/>
      <c r="AZ1925" s="49"/>
      <c r="BA1925" s="49"/>
      <c r="BB1925" s="49"/>
      <c r="BC1925" s="49"/>
      <c r="BD1925" s="49"/>
      <c r="BE1925" s="49"/>
      <c r="BF1925" s="49"/>
      <c r="BG1925" s="49"/>
      <c r="BH1925" s="49"/>
      <c r="BI1925" s="49"/>
      <c r="BJ1925" s="49"/>
      <c r="BK1925" s="49"/>
      <c r="BL1925" s="49"/>
      <c r="BM1925" s="49"/>
      <c r="BN1925" s="49"/>
      <c r="BO1925" s="49"/>
    </row>
    <row r="1926" spans="20:67" x14ac:dyDescent="0.3">
      <c r="T1926" s="49"/>
      <c r="V1926" s="49"/>
      <c r="W1926" s="49"/>
      <c r="X1926" s="49"/>
      <c r="Y1926" s="49"/>
      <c r="AA1926" s="49"/>
      <c r="AB1926" s="49"/>
      <c r="AD1926" s="49"/>
      <c r="AE1926" s="49"/>
      <c r="AF1926" s="49"/>
      <c r="AH1926" s="49"/>
      <c r="AI1926" s="49"/>
      <c r="AK1926" s="49"/>
      <c r="AL1926" s="49"/>
      <c r="AM1926" s="49"/>
      <c r="AN1926" s="49"/>
      <c r="AO1926" s="49"/>
      <c r="AP1926" s="49"/>
      <c r="AQ1926" s="49"/>
      <c r="AR1926" s="49"/>
      <c r="AS1926" s="49"/>
      <c r="AT1926" s="49"/>
      <c r="AU1926" s="49"/>
      <c r="AV1926" s="49"/>
      <c r="AW1926" s="49"/>
      <c r="AX1926" s="49"/>
      <c r="AY1926" s="49"/>
      <c r="AZ1926" s="49"/>
      <c r="BA1926" s="49"/>
      <c r="BB1926" s="49"/>
      <c r="BC1926" s="49"/>
      <c r="BD1926" s="49"/>
      <c r="BE1926" s="49"/>
      <c r="BF1926" s="49"/>
      <c r="BG1926" s="49"/>
      <c r="BH1926" s="49"/>
      <c r="BI1926" s="49"/>
      <c r="BJ1926" s="49"/>
      <c r="BK1926" s="49"/>
      <c r="BL1926" s="49"/>
      <c r="BM1926" s="49"/>
      <c r="BN1926" s="49"/>
      <c r="BO1926" s="49"/>
    </row>
    <row r="1927" spans="20:67" x14ac:dyDescent="0.3">
      <c r="T1927" s="49"/>
      <c r="V1927" s="49"/>
      <c r="W1927" s="49"/>
      <c r="X1927" s="49"/>
      <c r="Y1927" s="49"/>
      <c r="AA1927" s="49"/>
      <c r="AB1927" s="49"/>
      <c r="AD1927" s="49"/>
      <c r="AE1927" s="49"/>
      <c r="AF1927" s="49"/>
      <c r="AH1927" s="49"/>
      <c r="AI1927" s="49"/>
      <c r="AK1927" s="49"/>
      <c r="AL1927" s="49"/>
      <c r="AM1927" s="49"/>
      <c r="AN1927" s="49"/>
      <c r="AO1927" s="49"/>
      <c r="AP1927" s="49"/>
      <c r="AQ1927" s="49"/>
      <c r="AR1927" s="49"/>
      <c r="AS1927" s="49"/>
      <c r="AT1927" s="49"/>
      <c r="AU1927" s="49"/>
      <c r="AV1927" s="49"/>
      <c r="AW1927" s="49"/>
      <c r="AX1927" s="49"/>
      <c r="AY1927" s="49"/>
      <c r="AZ1927" s="49"/>
      <c r="BA1927" s="49"/>
      <c r="BB1927" s="49"/>
      <c r="BC1927" s="49"/>
      <c r="BD1927" s="49"/>
      <c r="BE1927" s="49"/>
      <c r="BF1927" s="49"/>
      <c r="BG1927" s="49"/>
      <c r="BH1927" s="49"/>
      <c r="BI1927" s="49"/>
      <c r="BJ1927" s="49"/>
      <c r="BK1927" s="49"/>
      <c r="BL1927" s="49"/>
      <c r="BM1927" s="49"/>
      <c r="BN1927" s="49"/>
      <c r="BO1927" s="49"/>
    </row>
    <row r="1928" spans="20:67" x14ac:dyDescent="0.3">
      <c r="T1928" s="49"/>
      <c r="V1928" s="49"/>
      <c r="W1928" s="49"/>
      <c r="X1928" s="49"/>
      <c r="Y1928" s="49"/>
      <c r="AA1928" s="49"/>
      <c r="AB1928" s="49"/>
      <c r="AD1928" s="49"/>
      <c r="AE1928" s="49"/>
      <c r="AF1928" s="49"/>
      <c r="AH1928" s="49"/>
      <c r="AI1928" s="49"/>
      <c r="AK1928" s="49"/>
      <c r="AL1928" s="49"/>
      <c r="AM1928" s="49"/>
      <c r="AN1928" s="49"/>
      <c r="AO1928" s="49"/>
      <c r="AP1928" s="49"/>
      <c r="AQ1928" s="49"/>
      <c r="AR1928" s="49"/>
      <c r="AS1928" s="49"/>
      <c r="AT1928" s="49"/>
      <c r="AU1928" s="49"/>
      <c r="AV1928" s="49"/>
      <c r="AW1928" s="49"/>
      <c r="AX1928" s="49"/>
      <c r="AY1928" s="49"/>
      <c r="AZ1928" s="49"/>
      <c r="BA1928" s="49"/>
      <c r="BB1928" s="49"/>
      <c r="BC1928" s="49"/>
      <c r="BD1928" s="49"/>
      <c r="BE1928" s="49"/>
      <c r="BF1928" s="49"/>
      <c r="BG1928" s="49"/>
      <c r="BH1928" s="49"/>
      <c r="BI1928" s="49"/>
      <c r="BJ1928" s="49"/>
      <c r="BK1928" s="49"/>
      <c r="BL1928" s="49"/>
      <c r="BM1928" s="49"/>
      <c r="BN1928" s="49"/>
      <c r="BO1928" s="49"/>
    </row>
    <row r="1929" spans="20:67" x14ac:dyDescent="0.3">
      <c r="T1929" s="49"/>
      <c r="V1929" s="49"/>
      <c r="W1929" s="49"/>
      <c r="X1929" s="49"/>
      <c r="Y1929" s="49"/>
      <c r="AA1929" s="49"/>
      <c r="AB1929" s="49"/>
      <c r="AD1929" s="49"/>
      <c r="AE1929" s="49"/>
      <c r="AF1929" s="49"/>
      <c r="AH1929" s="49"/>
      <c r="AI1929" s="49"/>
      <c r="AK1929" s="49"/>
      <c r="AL1929" s="49"/>
      <c r="AM1929" s="49"/>
      <c r="AN1929" s="49"/>
      <c r="AO1929" s="49"/>
      <c r="AP1929" s="49"/>
      <c r="AQ1929" s="49"/>
      <c r="AR1929" s="49"/>
      <c r="AS1929" s="49"/>
      <c r="AT1929" s="49"/>
      <c r="AU1929" s="49"/>
      <c r="AV1929" s="49"/>
      <c r="AW1929" s="49"/>
      <c r="AX1929" s="49"/>
      <c r="AY1929" s="49"/>
      <c r="AZ1929" s="49"/>
      <c r="BA1929" s="49"/>
      <c r="BB1929" s="49"/>
      <c r="BC1929" s="49"/>
      <c r="BD1929" s="49"/>
      <c r="BE1929" s="49"/>
      <c r="BF1929" s="49"/>
      <c r="BG1929" s="49"/>
      <c r="BH1929" s="49"/>
      <c r="BI1929" s="49"/>
      <c r="BJ1929" s="49"/>
      <c r="BK1929" s="49"/>
      <c r="BL1929" s="49"/>
      <c r="BM1929" s="49"/>
      <c r="BN1929" s="49"/>
      <c r="BO1929" s="49"/>
    </row>
    <row r="1930" spans="20:67" x14ac:dyDescent="0.3">
      <c r="T1930" s="49"/>
      <c r="V1930" s="49"/>
      <c r="W1930" s="49"/>
      <c r="X1930" s="49"/>
      <c r="Y1930" s="49"/>
      <c r="AA1930" s="49"/>
      <c r="AB1930" s="49"/>
      <c r="AD1930" s="49"/>
      <c r="AE1930" s="49"/>
      <c r="AF1930" s="49"/>
      <c r="AH1930" s="49"/>
      <c r="AI1930" s="49"/>
      <c r="AK1930" s="49"/>
      <c r="AL1930" s="49"/>
      <c r="AM1930" s="49"/>
      <c r="AN1930" s="49"/>
      <c r="AO1930" s="49"/>
      <c r="AP1930" s="49"/>
      <c r="AQ1930" s="49"/>
      <c r="AR1930" s="49"/>
      <c r="AS1930" s="49"/>
      <c r="AT1930" s="49"/>
      <c r="AU1930" s="49"/>
      <c r="AV1930" s="49"/>
      <c r="AW1930" s="49"/>
      <c r="AX1930" s="49"/>
      <c r="AY1930" s="49"/>
      <c r="AZ1930" s="49"/>
      <c r="BA1930" s="49"/>
      <c r="BB1930" s="49"/>
      <c r="BC1930" s="49"/>
      <c r="BD1930" s="49"/>
      <c r="BE1930" s="49"/>
      <c r="BF1930" s="49"/>
      <c r="BG1930" s="49"/>
      <c r="BH1930" s="49"/>
      <c r="BI1930" s="49"/>
      <c r="BJ1930" s="49"/>
      <c r="BK1930" s="49"/>
      <c r="BL1930" s="49"/>
      <c r="BM1930" s="49"/>
      <c r="BN1930" s="49"/>
      <c r="BO1930" s="49"/>
    </row>
    <row r="1931" spans="20:67" x14ac:dyDescent="0.3">
      <c r="T1931" s="49"/>
      <c r="V1931" s="49"/>
      <c r="W1931" s="49"/>
      <c r="X1931" s="49"/>
      <c r="Y1931" s="49"/>
      <c r="AA1931" s="49"/>
      <c r="AB1931" s="49"/>
      <c r="AD1931" s="49"/>
      <c r="AE1931" s="49"/>
      <c r="AF1931" s="49"/>
      <c r="AH1931" s="49"/>
      <c r="AI1931" s="49"/>
      <c r="AK1931" s="49"/>
      <c r="AL1931" s="49"/>
      <c r="AM1931" s="49"/>
      <c r="AN1931" s="49"/>
      <c r="AO1931" s="49"/>
      <c r="AP1931" s="49"/>
      <c r="AQ1931" s="49"/>
      <c r="AR1931" s="49"/>
      <c r="AS1931" s="49"/>
      <c r="AT1931" s="49"/>
      <c r="AU1931" s="49"/>
      <c r="AV1931" s="49"/>
      <c r="AW1931" s="49"/>
      <c r="AX1931" s="49"/>
      <c r="AY1931" s="49"/>
      <c r="AZ1931" s="49"/>
      <c r="BA1931" s="49"/>
      <c r="BB1931" s="49"/>
      <c r="BC1931" s="49"/>
      <c r="BD1931" s="49"/>
      <c r="BE1931" s="49"/>
      <c r="BF1931" s="49"/>
      <c r="BG1931" s="49"/>
      <c r="BH1931" s="49"/>
      <c r="BI1931" s="49"/>
      <c r="BJ1931" s="49"/>
      <c r="BK1931" s="49"/>
      <c r="BL1931" s="49"/>
      <c r="BM1931" s="49"/>
      <c r="BN1931" s="49"/>
      <c r="BO1931" s="49"/>
    </row>
    <row r="1932" spans="20:67" x14ac:dyDescent="0.3">
      <c r="T1932" s="49"/>
      <c r="V1932" s="49"/>
      <c r="W1932" s="49"/>
      <c r="X1932" s="49"/>
      <c r="Y1932" s="49"/>
      <c r="AA1932" s="49"/>
      <c r="AB1932" s="49"/>
      <c r="AD1932" s="49"/>
      <c r="AE1932" s="49"/>
      <c r="AF1932" s="49"/>
      <c r="AH1932" s="49"/>
      <c r="AI1932" s="49"/>
      <c r="AK1932" s="49"/>
      <c r="AL1932" s="49"/>
      <c r="AM1932" s="49"/>
      <c r="AN1932" s="49"/>
      <c r="AO1932" s="49"/>
      <c r="AP1932" s="49"/>
      <c r="AQ1932" s="49"/>
      <c r="AR1932" s="49"/>
      <c r="AS1932" s="49"/>
      <c r="AT1932" s="49"/>
      <c r="AU1932" s="49"/>
      <c r="AV1932" s="49"/>
      <c r="AW1932" s="49"/>
      <c r="AX1932" s="49"/>
      <c r="AY1932" s="49"/>
      <c r="AZ1932" s="49"/>
      <c r="BA1932" s="49"/>
      <c r="BB1932" s="49"/>
      <c r="BC1932" s="49"/>
      <c r="BD1932" s="49"/>
      <c r="BE1932" s="49"/>
      <c r="BF1932" s="49"/>
      <c r="BG1932" s="49"/>
      <c r="BH1932" s="49"/>
      <c r="BI1932" s="49"/>
      <c r="BJ1932" s="49"/>
      <c r="BK1932" s="49"/>
      <c r="BL1932" s="49"/>
      <c r="BM1932" s="49"/>
      <c r="BN1932" s="49"/>
      <c r="BO1932" s="49"/>
    </row>
    <row r="1933" spans="20:67" x14ac:dyDescent="0.3">
      <c r="T1933" s="49"/>
      <c r="V1933" s="49"/>
      <c r="W1933" s="49"/>
      <c r="X1933" s="49"/>
      <c r="Y1933" s="49"/>
      <c r="AA1933" s="49"/>
      <c r="AB1933" s="49"/>
      <c r="AD1933" s="49"/>
      <c r="AE1933" s="49"/>
      <c r="AF1933" s="49"/>
      <c r="AH1933" s="49"/>
      <c r="AI1933" s="49"/>
      <c r="AK1933" s="49"/>
      <c r="AL1933" s="49"/>
      <c r="AM1933" s="49"/>
      <c r="AN1933" s="49"/>
      <c r="AO1933" s="49"/>
      <c r="AP1933" s="49"/>
      <c r="AQ1933" s="49"/>
      <c r="AR1933" s="49"/>
      <c r="AS1933" s="49"/>
      <c r="AT1933" s="49"/>
      <c r="AU1933" s="49"/>
      <c r="AV1933" s="49"/>
      <c r="AW1933" s="49"/>
      <c r="AX1933" s="49"/>
      <c r="AY1933" s="49"/>
      <c r="AZ1933" s="49"/>
      <c r="BA1933" s="49"/>
      <c r="BB1933" s="49"/>
      <c r="BC1933" s="49"/>
      <c r="BD1933" s="49"/>
      <c r="BE1933" s="49"/>
      <c r="BF1933" s="49"/>
      <c r="BG1933" s="49"/>
      <c r="BH1933" s="49"/>
      <c r="BI1933" s="49"/>
      <c r="BJ1933" s="49"/>
      <c r="BK1933" s="49"/>
      <c r="BL1933" s="49"/>
      <c r="BM1933" s="49"/>
      <c r="BN1933" s="49"/>
      <c r="BO1933" s="49"/>
    </row>
    <row r="1934" spans="20:67" x14ac:dyDescent="0.3">
      <c r="T1934" s="49"/>
      <c r="V1934" s="49"/>
      <c r="W1934" s="49"/>
      <c r="X1934" s="49"/>
      <c r="Y1934" s="49"/>
      <c r="AA1934" s="49"/>
      <c r="AB1934" s="49"/>
      <c r="AD1934" s="49"/>
      <c r="AE1934" s="49"/>
      <c r="AF1934" s="49"/>
      <c r="AH1934" s="49"/>
      <c r="AI1934" s="49"/>
      <c r="AK1934" s="49"/>
      <c r="AL1934" s="49"/>
      <c r="AM1934" s="49"/>
      <c r="AN1934" s="49"/>
      <c r="AO1934" s="49"/>
      <c r="AP1934" s="49"/>
      <c r="AQ1934" s="49"/>
      <c r="AR1934" s="49"/>
      <c r="AS1934" s="49"/>
      <c r="AT1934" s="49"/>
      <c r="AU1934" s="49"/>
      <c r="AV1934" s="49"/>
      <c r="AW1934" s="49"/>
      <c r="AX1934" s="49"/>
      <c r="AY1934" s="49"/>
      <c r="AZ1934" s="49"/>
      <c r="BA1934" s="49"/>
      <c r="BB1934" s="49"/>
      <c r="BC1934" s="49"/>
      <c r="BD1934" s="49"/>
      <c r="BE1934" s="49"/>
      <c r="BF1934" s="49"/>
      <c r="BG1934" s="49"/>
      <c r="BH1934" s="49"/>
      <c r="BI1934" s="49"/>
      <c r="BJ1934" s="49"/>
      <c r="BK1934" s="49"/>
      <c r="BL1934" s="49"/>
      <c r="BM1934" s="49"/>
      <c r="BN1934" s="49"/>
      <c r="BO1934" s="49"/>
    </row>
    <row r="1935" spans="20:67" x14ac:dyDescent="0.3">
      <c r="T1935" s="49"/>
      <c r="V1935" s="49"/>
      <c r="W1935" s="49"/>
      <c r="X1935" s="49"/>
      <c r="Y1935" s="49"/>
      <c r="AA1935" s="49"/>
      <c r="AB1935" s="49"/>
      <c r="AD1935" s="49"/>
      <c r="AE1935" s="49"/>
      <c r="AF1935" s="49"/>
      <c r="AH1935" s="49"/>
      <c r="AI1935" s="49"/>
      <c r="AK1935" s="49"/>
      <c r="AL1935" s="49"/>
      <c r="AM1935" s="49"/>
      <c r="AN1935" s="49"/>
      <c r="AO1935" s="49"/>
      <c r="AP1935" s="49"/>
      <c r="AQ1935" s="49"/>
      <c r="AR1935" s="49"/>
      <c r="AS1935" s="49"/>
      <c r="AT1935" s="49"/>
      <c r="AU1935" s="49"/>
      <c r="AV1935" s="49"/>
      <c r="AW1935" s="49"/>
      <c r="AX1935" s="49"/>
      <c r="AY1935" s="49"/>
      <c r="AZ1935" s="49"/>
      <c r="BA1935" s="49"/>
      <c r="BB1935" s="49"/>
      <c r="BC1935" s="49"/>
      <c r="BD1935" s="49"/>
      <c r="BE1935" s="49"/>
      <c r="BF1935" s="49"/>
      <c r="BG1935" s="49"/>
      <c r="BH1935" s="49"/>
      <c r="BI1935" s="49"/>
      <c r="BJ1935" s="49"/>
      <c r="BK1935" s="49"/>
      <c r="BL1935" s="49"/>
      <c r="BM1935" s="49"/>
      <c r="BN1935" s="49"/>
      <c r="BO1935" s="49"/>
    </row>
    <row r="1936" spans="20:67" x14ac:dyDescent="0.3">
      <c r="T1936" s="49"/>
      <c r="V1936" s="49"/>
      <c r="W1936" s="49"/>
      <c r="X1936" s="49"/>
      <c r="Y1936" s="49"/>
      <c r="AA1936" s="49"/>
      <c r="AB1936" s="49"/>
      <c r="AD1936" s="49"/>
      <c r="AE1936" s="49"/>
      <c r="AF1936" s="49"/>
      <c r="AH1936" s="49"/>
      <c r="AI1936" s="49"/>
      <c r="AK1936" s="49"/>
      <c r="AL1936" s="49"/>
      <c r="AM1936" s="49"/>
      <c r="AN1936" s="49"/>
      <c r="AO1936" s="49"/>
      <c r="AP1936" s="49"/>
      <c r="AQ1936" s="49"/>
      <c r="AR1936" s="49"/>
      <c r="AS1936" s="49"/>
      <c r="AT1936" s="49"/>
      <c r="AU1936" s="49"/>
      <c r="AV1936" s="49"/>
      <c r="AW1936" s="49"/>
      <c r="AX1936" s="49"/>
      <c r="AY1936" s="49"/>
      <c r="AZ1936" s="49"/>
      <c r="BA1936" s="49"/>
      <c r="BB1936" s="49"/>
      <c r="BC1936" s="49"/>
      <c r="BD1936" s="49"/>
      <c r="BE1936" s="49"/>
      <c r="BF1936" s="49"/>
      <c r="BG1936" s="49"/>
      <c r="BH1936" s="49"/>
      <c r="BI1936" s="49"/>
      <c r="BJ1936" s="49"/>
      <c r="BK1936" s="49"/>
      <c r="BL1936" s="49"/>
      <c r="BM1936" s="49"/>
      <c r="BN1936" s="49"/>
      <c r="BO1936" s="49"/>
    </row>
    <row r="1937" spans="20:67" x14ac:dyDescent="0.3">
      <c r="T1937" s="49"/>
      <c r="V1937" s="49"/>
      <c r="W1937" s="49"/>
      <c r="X1937" s="49"/>
      <c r="Y1937" s="49"/>
      <c r="AA1937" s="49"/>
      <c r="AB1937" s="49"/>
      <c r="AD1937" s="49"/>
      <c r="AE1937" s="49"/>
      <c r="AF1937" s="49"/>
      <c r="AH1937" s="49"/>
      <c r="AI1937" s="49"/>
      <c r="AK1937" s="49"/>
      <c r="AL1937" s="49"/>
      <c r="AM1937" s="49"/>
      <c r="AN1937" s="49"/>
      <c r="AO1937" s="49"/>
      <c r="AP1937" s="49"/>
      <c r="AQ1937" s="49"/>
      <c r="AR1937" s="49"/>
      <c r="AS1937" s="49"/>
      <c r="AT1937" s="49"/>
      <c r="AU1937" s="49"/>
      <c r="AV1937" s="49"/>
      <c r="AW1937" s="49"/>
      <c r="AX1937" s="49"/>
      <c r="AY1937" s="49"/>
      <c r="AZ1937" s="49"/>
      <c r="BA1937" s="49"/>
      <c r="BB1937" s="49"/>
      <c r="BC1937" s="49"/>
      <c r="BD1937" s="49"/>
      <c r="BE1937" s="49"/>
      <c r="BF1937" s="49"/>
      <c r="BG1937" s="49"/>
      <c r="BH1937" s="49"/>
      <c r="BI1937" s="49"/>
      <c r="BJ1937" s="49"/>
      <c r="BK1937" s="49"/>
      <c r="BL1937" s="49"/>
      <c r="BM1937" s="49"/>
      <c r="BN1937" s="49"/>
      <c r="BO1937" s="49"/>
    </row>
    <row r="1938" spans="20:67" x14ac:dyDescent="0.3">
      <c r="T1938" s="49"/>
      <c r="V1938" s="49"/>
      <c r="W1938" s="49"/>
      <c r="X1938" s="49"/>
      <c r="Y1938" s="49"/>
      <c r="AA1938" s="49"/>
      <c r="AB1938" s="49"/>
      <c r="AD1938" s="49"/>
      <c r="AE1938" s="49"/>
      <c r="AF1938" s="49"/>
      <c r="AH1938" s="49"/>
      <c r="AI1938" s="49"/>
      <c r="AK1938" s="49"/>
      <c r="AL1938" s="49"/>
      <c r="AM1938" s="49"/>
      <c r="AN1938" s="49"/>
      <c r="AO1938" s="49"/>
      <c r="AP1938" s="49"/>
      <c r="AQ1938" s="49"/>
      <c r="AR1938" s="49"/>
      <c r="AS1938" s="49"/>
      <c r="AT1938" s="49"/>
      <c r="AU1938" s="49"/>
      <c r="AV1938" s="49"/>
      <c r="AW1938" s="49"/>
      <c r="AX1938" s="49"/>
      <c r="AY1938" s="49"/>
      <c r="AZ1938" s="49"/>
      <c r="BA1938" s="49"/>
      <c r="BB1938" s="49"/>
      <c r="BC1938" s="49"/>
      <c r="BD1938" s="49"/>
      <c r="BE1938" s="49"/>
      <c r="BF1938" s="49"/>
      <c r="BG1938" s="49"/>
      <c r="BH1938" s="49"/>
      <c r="BI1938" s="49"/>
      <c r="BJ1938" s="49"/>
      <c r="BK1938" s="49"/>
      <c r="BL1938" s="49"/>
      <c r="BM1938" s="49"/>
      <c r="BN1938" s="49"/>
      <c r="BO1938" s="49"/>
    </row>
    <row r="1939" spans="20:67" x14ac:dyDescent="0.3">
      <c r="T1939" s="49"/>
      <c r="V1939" s="49"/>
      <c r="W1939" s="49"/>
      <c r="X1939" s="49"/>
      <c r="Y1939" s="49"/>
      <c r="AA1939" s="49"/>
      <c r="AB1939" s="49"/>
      <c r="AD1939" s="49"/>
      <c r="AE1939" s="49"/>
      <c r="AF1939" s="49"/>
      <c r="AH1939" s="49"/>
      <c r="AI1939" s="49"/>
      <c r="AK1939" s="49"/>
      <c r="AL1939" s="49"/>
      <c r="AM1939" s="49"/>
      <c r="AN1939" s="49"/>
      <c r="AO1939" s="49"/>
      <c r="AP1939" s="49"/>
      <c r="AQ1939" s="49"/>
      <c r="AR1939" s="49"/>
      <c r="AS1939" s="49"/>
      <c r="AT1939" s="49"/>
      <c r="AU1939" s="49"/>
      <c r="AV1939" s="49"/>
      <c r="AW1939" s="49"/>
      <c r="AX1939" s="49"/>
      <c r="AY1939" s="49"/>
      <c r="AZ1939" s="49"/>
      <c r="BA1939" s="49"/>
      <c r="BB1939" s="49"/>
      <c r="BC1939" s="49"/>
      <c r="BD1939" s="49"/>
      <c r="BE1939" s="49"/>
      <c r="BF1939" s="49"/>
      <c r="BG1939" s="49"/>
      <c r="BH1939" s="49"/>
      <c r="BI1939" s="49"/>
      <c r="BJ1939" s="49"/>
      <c r="BK1939" s="49"/>
      <c r="BL1939" s="49"/>
      <c r="BM1939" s="49"/>
      <c r="BN1939" s="49"/>
      <c r="BO1939" s="49"/>
    </row>
    <row r="1940" spans="20:67" x14ac:dyDescent="0.3">
      <c r="T1940" s="49"/>
      <c r="V1940" s="49"/>
      <c r="W1940" s="49"/>
      <c r="X1940" s="49"/>
      <c r="Y1940" s="49"/>
      <c r="AA1940" s="49"/>
      <c r="AB1940" s="49"/>
      <c r="AD1940" s="49"/>
      <c r="AE1940" s="49"/>
      <c r="AF1940" s="49"/>
      <c r="AH1940" s="49"/>
      <c r="AI1940" s="49"/>
      <c r="AK1940" s="49"/>
      <c r="AL1940" s="49"/>
      <c r="AM1940" s="49"/>
      <c r="AN1940" s="49"/>
      <c r="AO1940" s="49"/>
      <c r="AP1940" s="49"/>
      <c r="AQ1940" s="49"/>
      <c r="AR1940" s="49"/>
      <c r="AS1940" s="49"/>
      <c r="AT1940" s="49"/>
      <c r="AU1940" s="49"/>
      <c r="AV1940" s="49"/>
      <c r="AW1940" s="49"/>
      <c r="AX1940" s="49"/>
      <c r="AY1940" s="49"/>
      <c r="AZ1940" s="49"/>
      <c r="BA1940" s="49"/>
      <c r="BB1940" s="49"/>
      <c r="BC1940" s="49"/>
      <c r="BD1940" s="49"/>
      <c r="BE1940" s="49"/>
      <c r="BF1940" s="49"/>
      <c r="BG1940" s="49"/>
      <c r="BH1940" s="49"/>
      <c r="BI1940" s="49"/>
      <c r="BJ1940" s="49"/>
      <c r="BK1940" s="49"/>
      <c r="BL1940" s="49"/>
      <c r="BM1940" s="49"/>
      <c r="BN1940" s="49"/>
      <c r="BO1940" s="49"/>
    </row>
    <row r="1941" spans="20:67" x14ac:dyDescent="0.3">
      <c r="T1941" s="49"/>
      <c r="V1941" s="49"/>
      <c r="W1941" s="49"/>
      <c r="X1941" s="49"/>
      <c r="Y1941" s="49"/>
      <c r="AA1941" s="49"/>
      <c r="AB1941" s="49"/>
      <c r="AD1941" s="49"/>
      <c r="AE1941" s="49"/>
      <c r="AF1941" s="49"/>
      <c r="AH1941" s="49"/>
      <c r="AI1941" s="49"/>
      <c r="AK1941" s="49"/>
      <c r="AL1941" s="49"/>
      <c r="AM1941" s="49"/>
      <c r="AN1941" s="49"/>
      <c r="AO1941" s="49"/>
      <c r="AP1941" s="49"/>
      <c r="AQ1941" s="49"/>
      <c r="AR1941" s="49"/>
      <c r="AS1941" s="49"/>
      <c r="AT1941" s="49"/>
      <c r="AU1941" s="49"/>
      <c r="AV1941" s="49"/>
      <c r="AW1941" s="49"/>
      <c r="AX1941" s="49"/>
      <c r="AY1941" s="49"/>
      <c r="AZ1941" s="49"/>
      <c r="BA1941" s="49"/>
      <c r="BB1941" s="49"/>
      <c r="BC1941" s="49"/>
      <c r="BD1941" s="49"/>
      <c r="BE1941" s="49"/>
      <c r="BF1941" s="49"/>
      <c r="BG1941" s="49"/>
      <c r="BH1941" s="49"/>
      <c r="BI1941" s="49"/>
      <c r="BJ1941" s="49"/>
      <c r="BK1941" s="49"/>
      <c r="BL1941" s="49"/>
      <c r="BM1941" s="49"/>
      <c r="BN1941" s="49"/>
      <c r="BO1941" s="49"/>
    </row>
    <row r="1942" spans="20:67" x14ac:dyDescent="0.3">
      <c r="T1942" s="49"/>
      <c r="V1942" s="49"/>
      <c r="W1942" s="49"/>
      <c r="X1942" s="49"/>
      <c r="Y1942" s="49"/>
      <c r="AA1942" s="49"/>
      <c r="AB1942" s="49"/>
      <c r="AD1942" s="49"/>
      <c r="AE1942" s="49"/>
      <c r="AF1942" s="49"/>
      <c r="AH1942" s="49"/>
      <c r="AI1942" s="49"/>
      <c r="AK1942" s="49"/>
      <c r="AL1942" s="49"/>
      <c r="AM1942" s="49"/>
      <c r="AN1942" s="49"/>
      <c r="AO1942" s="49"/>
      <c r="AP1942" s="49"/>
      <c r="AQ1942" s="49"/>
      <c r="AR1942" s="49"/>
      <c r="AS1942" s="49"/>
      <c r="AT1942" s="49"/>
      <c r="AU1942" s="49"/>
      <c r="AV1942" s="49"/>
      <c r="AW1942" s="49"/>
      <c r="AX1942" s="49"/>
      <c r="AY1942" s="49"/>
      <c r="AZ1942" s="49"/>
      <c r="BA1942" s="49"/>
      <c r="BB1942" s="49"/>
      <c r="BC1942" s="49"/>
      <c r="BD1942" s="49"/>
      <c r="BE1942" s="49"/>
      <c r="BF1942" s="49"/>
      <c r="BG1942" s="49"/>
      <c r="BH1942" s="49"/>
      <c r="BI1942" s="49"/>
      <c r="BJ1942" s="49"/>
      <c r="BK1942" s="49"/>
      <c r="BL1942" s="49"/>
      <c r="BM1942" s="49"/>
      <c r="BN1942" s="49"/>
      <c r="BO1942" s="49"/>
    </row>
    <row r="1943" spans="20:67" x14ac:dyDescent="0.3">
      <c r="T1943" s="49"/>
      <c r="V1943" s="49"/>
      <c r="W1943" s="49"/>
      <c r="X1943" s="49"/>
      <c r="Y1943" s="49"/>
      <c r="AA1943" s="49"/>
      <c r="AB1943" s="49"/>
      <c r="AD1943" s="49"/>
      <c r="AE1943" s="49"/>
      <c r="AF1943" s="49"/>
      <c r="AH1943" s="49"/>
      <c r="AI1943" s="49"/>
      <c r="AK1943" s="49"/>
      <c r="AL1943" s="49"/>
      <c r="AM1943" s="49"/>
      <c r="AN1943" s="49"/>
      <c r="AO1943" s="49"/>
      <c r="AP1943" s="49"/>
      <c r="AQ1943" s="49"/>
      <c r="AR1943" s="49"/>
      <c r="AS1943" s="49"/>
      <c r="AT1943" s="49"/>
      <c r="AU1943" s="49"/>
      <c r="AV1943" s="49"/>
      <c r="AW1943" s="49"/>
      <c r="AX1943" s="49"/>
      <c r="AY1943" s="49"/>
      <c r="AZ1943" s="49"/>
      <c r="BA1943" s="49"/>
      <c r="BB1943" s="49"/>
      <c r="BC1943" s="49"/>
      <c r="BD1943" s="49"/>
      <c r="BE1943" s="49"/>
      <c r="BF1943" s="49"/>
      <c r="BG1943" s="49"/>
      <c r="BH1943" s="49"/>
      <c r="BI1943" s="49"/>
      <c r="BJ1943" s="49"/>
      <c r="BK1943" s="49"/>
      <c r="BL1943" s="49"/>
      <c r="BM1943" s="49"/>
      <c r="BN1943" s="49"/>
      <c r="BO1943" s="49"/>
    </row>
    <row r="1944" spans="20:67" x14ac:dyDescent="0.3">
      <c r="T1944" s="49"/>
      <c r="V1944" s="49"/>
      <c r="W1944" s="49"/>
      <c r="X1944" s="49"/>
      <c r="Y1944" s="49"/>
      <c r="AA1944" s="49"/>
      <c r="AB1944" s="49"/>
      <c r="AD1944" s="49"/>
      <c r="AE1944" s="49"/>
      <c r="AF1944" s="49"/>
      <c r="AH1944" s="49"/>
      <c r="AI1944" s="49"/>
      <c r="AK1944" s="49"/>
      <c r="AL1944" s="49"/>
      <c r="AM1944" s="49"/>
      <c r="AN1944" s="49"/>
      <c r="AO1944" s="49"/>
      <c r="AP1944" s="49"/>
      <c r="AQ1944" s="49"/>
      <c r="AR1944" s="49"/>
      <c r="AS1944" s="49"/>
      <c r="AT1944" s="49"/>
      <c r="AU1944" s="49"/>
      <c r="AV1944" s="49"/>
      <c r="AW1944" s="49"/>
      <c r="AX1944" s="49"/>
      <c r="AY1944" s="49"/>
      <c r="AZ1944" s="49"/>
      <c r="BA1944" s="49"/>
      <c r="BB1944" s="49"/>
      <c r="BC1944" s="49"/>
      <c r="BD1944" s="49"/>
      <c r="BE1944" s="49"/>
      <c r="BF1944" s="49"/>
      <c r="BG1944" s="49"/>
      <c r="BH1944" s="49"/>
      <c r="BI1944" s="49"/>
      <c r="BJ1944" s="49"/>
      <c r="BK1944" s="49"/>
      <c r="BL1944" s="49"/>
      <c r="BM1944" s="49"/>
      <c r="BN1944" s="49"/>
      <c r="BO1944" s="49"/>
    </row>
    <row r="1945" spans="20:67" x14ac:dyDescent="0.3">
      <c r="T1945" s="49"/>
      <c r="V1945" s="49"/>
      <c r="W1945" s="49"/>
      <c r="X1945" s="49"/>
      <c r="Y1945" s="49"/>
      <c r="AA1945" s="49"/>
      <c r="AB1945" s="49"/>
      <c r="AD1945" s="49"/>
      <c r="AE1945" s="49"/>
      <c r="AF1945" s="49"/>
      <c r="AH1945" s="49"/>
      <c r="AI1945" s="49"/>
      <c r="AK1945" s="49"/>
      <c r="AL1945" s="49"/>
      <c r="AM1945" s="49"/>
      <c r="AN1945" s="49"/>
      <c r="AO1945" s="49"/>
      <c r="AP1945" s="49"/>
      <c r="AQ1945" s="49"/>
      <c r="AR1945" s="49"/>
      <c r="AS1945" s="49"/>
      <c r="AT1945" s="49"/>
      <c r="AU1945" s="49"/>
      <c r="AV1945" s="49"/>
      <c r="AW1945" s="49"/>
      <c r="AX1945" s="49"/>
      <c r="AY1945" s="49"/>
      <c r="AZ1945" s="49"/>
      <c r="BA1945" s="49"/>
      <c r="BB1945" s="49"/>
      <c r="BC1945" s="49"/>
      <c r="BD1945" s="49"/>
      <c r="BE1945" s="49"/>
      <c r="BF1945" s="49"/>
      <c r="BG1945" s="49"/>
      <c r="BH1945" s="49"/>
      <c r="BI1945" s="49"/>
      <c r="BJ1945" s="49"/>
      <c r="BK1945" s="49"/>
      <c r="BL1945" s="49"/>
      <c r="BM1945" s="49"/>
      <c r="BN1945" s="49"/>
      <c r="BO1945" s="49"/>
    </row>
    <row r="1946" spans="20:67" x14ac:dyDescent="0.3">
      <c r="T1946" s="49"/>
      <c r="V1946" s="49"/>
      <c r="W1946" s="49"/>
      <c r="X1946" s="49"/>
      <c r="Y1946" s="49"/>
      <c r="AA1946" s="49"/>
      <c r="AB1946" s="49"/>
      <c r="AD1946" s="49"/>
      <c r="AE1946" s="49"/>
      <c r="AF1946" s="49"/>
      <c r="AH1946" s="49"/>
      <c r="AI1946" s="49"/>
      <c r="AK1946" s="49"/>
      <c r="AL1946" s="49"/>
      <c r="AM1946" s="49"/>
      <c r="AN1946" s="49"/>
      <c r="AO1946" s="49"/>
      <c r="AP1946" s="49"/>
      <c r="AQ1946" s="49"/>
      <c r="AR1946" s="49"/>
      <c r="AS1946" s="49"/>
      <c r="AT1946" s="49"/>
      <c r="AU1946" s="49"/>
      <c r="AV1946" s="49"/>
      <c r="AW1946" s="49"/>
      <c r="AX1946" s="49"/>
      <c r="AY1946" s="49"/>
      <c r="AZ1946" s="49"/>
      <c r="BA1946" s="49"/>
      <c r="BB1946" s="49"/>
      <c r="BC1946" s="49"/>
      <c r="BD1946" s="49"/>
      <c r="BE1946" s="49"/>
      <c r="BF1946" s="49"/>
      <c r="BG1946" s="49"/>
      <c r="BH1946" s="49"/>
      <c r="BI1946" s="49"/>
      <c r="BJ1946" s="49"/>
      <c r="BK1946" s="49"/>
      <c r="BL1946" s="49"/>
      <c r="BM1946" s="49"/>
      <c r="BN1946" s="49"/>
      <c r="BO1946" s="49"/>
    </row>
    <row r="1947" spans="20:67" x14ac:dyDescent="0.3">
      <c r="T1947" s="49"/>
      <c r="V1947" s="49"/>
      <c r="W1947" s="49"/>
      <c r="X1947" s="49"/>
      <c r="Y1947" s="49"/>
      <c r="AA1947" s="49"/>
      <c r="AB1947" s="49"/>
      <c r="AD1947" s="49"/>
      <c r="AE1947" s="49"/>
      <c r="AF1947" s="49"/>
      <c r="AH1947" s="49"/>
      <c r="AI1947" s="49"/>
      <c r="AK1947" s="49"/>
      <c r="AL1947" s="49"/>
      <c r="AM1947" s="49"/>
      <c r="AN1947" s="49"/>
      <c r="AO1947" s="49"/>
      <c r="AP1947" s="49"/>
      <c r="AQ1947" s="49"/>
      <c r="AR1947" s="49"/>
      <c r="AS1947" s="49"/>
      <c r="AT1947" s="49"/>
      <c r="AU1947" s="49"/>
      <c r="AV1947" s="49"/>
      <c r="AW1947" s="49"/>
      <c r="AX1947" s="49"/>
      <c r="AY1947" s="49"/>
      <c r="AZ1947" s="49"/>
      <c r="BA1947" s="49"/>
      <c r="BB1947" s="49"/>
      <c r="BC1947" s="49"/>
      <c r="BD1947" s="49"/>
      <c r="BE1947" s="49"/>
      <c r="BF1947" s="49"/>
      <c r="BG1947" s="49"/>
      <c r="BH1947" s="49"/>
      <c r="BI1947" s="49"/>
      <c r="BJ1947" s="49"/>
      <c r="BK1947" s="49"/>
      <c r="BL1947" s="49"/>
      <c r="BM1947" s="49"/>
      <c r="BN1947" s="49"/>
      <c r="BO1947" s="49"/>
    </row>
    <row r="1948" spans="20:67" x14ac:dyDescent="0.3">
      <c r="T1948" s="49"/>
      <c r="V1948" s="49"/>
      <c r="W1948" s="49"/>
      <c r="X1948" s="49"/>
      <c r="Y1948" s="49"/>
      <c r="AA1948" s="49"/>
      <c r="AB1948" s="49"/>
      <c r="AD1948" s="49"/>
      <c r="AE1948" s="49"/>
      <c r="AF1948" s="49"/>
      <c r="AH1948" s="49"/>
      <c r="AI1948" s="49"/>
      <c r="AK1948" s="49"/>
      <c r="AL1948" s="49"/>
      <c r="AM1948" s="49"/>
      <c r="AN1948" s="49"/>
      <c r="AO1948" s="49"/>
      <c r="AP1948" s="49"/>
      <c r="AQ1948" s="49"/>
      <c r="AR1948" s="49"/>
      <c r="AS1948" s="49"/>
      <c r="AT1948" s="49"/>
      <c r="AU1948" s="49"/>
      <c r="AV1948" s="49"/>
      <c r="AW1948" s="49"/>
      <c r="AX1948" s="49"/>
      <c r="AY1948" s="49"/>
      <c r="AZ1948" s="49"/>
      <c r="BA1948" s="49"/>
      <c r="BB1948" s="49"/>
      <c r="BC1948" s="49"/>
      <c r="BD1948" s="49"/>
      <c r="BE1948" s="49"/>
      <c r="BF1948" s="49"/>
      <c r="BG1948" s="49"/>
      <c r="BH1948" s="49"/>
      <c r="BI1948" s="49"/>
      <c r="BJ1948" s="49"/>
      <c r="BK1948" s="49"/>
      <c r="BL1948" s="49"/>
      <c r="BM1948" s="49"/>
      <c r="BN1948" s="49"/>
      <c r="BO1948" s="49"/>
    </row>
    <row r="1949" spans="20:67" x14ac:dyDescent="0.3">
      <c r="T1949" s="49"/>
      <c r="V1949" s="49"/>
      <c r="W1949" s="49"/>
      <c r="X1949" s="49"/>
      <c r="Y1949" s="49"/>
      <c r="AA1949" s="49"/>
      <c r="AB1949" s="49"/>
      <c r="AD1949" s="49"/>
      <c r="AE1949" s="49"/>
      <c r="AF1949" s="49"/>
      <c r="AH1949" s="49"/>
      <c r="AI1949" s="49"/>
      <c r="AK1949" s="49"/>
      <c r="AL1949" s="49"/>
      <c r="AM1949" s="49"/>
      <c r="AN1949" s="49"/>
      <c r="AO1949" s="49"/>
      <c r="AP1949" s="49"/>
      <c r="AQ1949" s="49"/>
      <c r="AR1949" s="49"/>
      <c r="AS1949" s="49"/>
      <c r="AT1949" s="49"/>
      <c r="AU1949" s="49"/>
      <c r="AV1949" s="49"/>
      <c r="AW1949" s="49"/>
      <c r="AX1949" s="49"/>
      <c r="AY1949" s="49"/>
      <c r="AZ1949" s="49"/>
      <c r="BA1949" s="49"/>
      <c r="BB1949" s="49"/>
      <c r="BC1949" s="49"/>
      <c r="BD1949" s="49"/>
      <c r="BE1949" s="49"/>
      <c r="BF1949" s="49"/>
      <c r="BG1949" s="49"/>
      <c r="BH1949" s="49"/>
      <c r="BI1949" s="49"/>
      <c r="BJ1949" s="49"/>
      <c r="BK1949" s="49"/>
      <c r="BL1949" s="49"/>
      <c r="BM1949" s="49"/>
      <c r="BN1949" s="49"/>
      <c r="BO1949" s="49"/>
    </row>
    <row r="1950" spans="20:67" x14ac:dyDescent="0.3">
      <c r="T1950" s="49"/>
      <c r="V1950" s="49"/>
      <c r="W1950" s="49"/>
      <c r="X1950" s="49"/>
      <c r="Y1950" s="49"/>
      <c r="AA1950" s="49"/>
      <c r="AB1950" s="49"/>
      <c r="AD1950" s="49"/>
      <c r="AE1950" s="49"/>
      <c r="AF1950" s="49"/>
      <c r="AH1950" s="49"/>
      <c r="AI1950" s="49"/>
      <c r="AK1950" s="49"/>
      <c r="AL1950" s="49"/>
      <c r="AM1950" s="49"/>
      <c r="AN1950" s="49"/>
      <c r="AO1950" s="49"/>
      <c r="AP1950" s="49"/>
      <c r="AQ1950" s="49"/>
      <c r="AR1950" s="49"/>
      <c r="AS1950" s="49"/>
      <c r="AT1950" s="49"/>
      <c r="AU1950" s="49"/>
      <c r="AV1950" s="49"/>
      <c r="AW1950" s="49"/>
      <c r="AX1950" s="49"/>
      <c r="AY1950" s="49"/>
      <c r="AZ1950" s="49"/>
      <c r="BA1950" s="49"/>
      <c r="BB1950" s="49"/>
      <c r="BC1950" s="49"/>
      <c r="BD1950" s="49"/>
      <c r="BE1950" s="49"/>
      <c r="BF1950" s="49"/>
      <c r="BG1950" s="49"/>
      <c r="BH1950" s="49"/>
      <c r="BI1950" s="49"/>
      <c r="BJ1950" s="49"/>
      <c r="BK1950" s="49"/>
      <c r="BL1950" s="49"/>
      <c r="BM1950" s="49"/>
      <c r="BN1950" s="49"/>
      <c r="BO1950" s="49"/>
    </row>
    <row r="1951" spans="20:67" x14ac:dyDescent="0.3">
      <c r="T1951" s="49"/>
      <c r="V1951" s="49"/>
      <c r="W1951" s="49"/>
      <c r="X1951" s="49"/>
      <c r="Y1951" s="49"/>
      <c r="AA1951" s="49"/>
      <c r="AB1951" s="49"/>
      <c r="AD1951" s="49"/>
      <c r="AE1951" s="49"/>
      <c r="AF1951" s="49"/>
      <c r="AH1951" s="49"/>
      <c r="AI1951" s="49"/>
      <c r="AK1951" s="49"/>
      <c r="AL1951" s="49"/>
      <c r="AM1951" s="49"/>
      <c r="AN1951" s="49"/>
      <c r="AO1951" s="49"/>
      <c r="AP1951" s="49"/>
      <c r="AQ1951" s="49"/>
      <c r="AR1951" s="49"/>
      <c r="AS1951" s="49"/>
      <c r="AT1951" s="49"/>
      <c r="AU1951" s="49"/>
      <c r="AV1951" s="49"/>
      <c r="AW1951" s="49"/>
      <c r="AX1951" s="49"/>
      <c r="AY1951" s="49"/>
      <c r="AZ1951" s="49"/>
      <c r="BA1951" s="49"/>
      <c r="BB1951" s="49"/>
      <c r="BC1951" s="49"/>
      <c r="BD1951" s="49"/>
      <c r="BE1951" s="49"/>
      <c r="BF1951" s="49"/>
      <c r="BG1951" s="49"/>
      <c r="BH1951" s="49"/>
      <c r="BI1951" s="49"/>
      <c r="BJ1951" s="49"/>
      <c r="BK1951" s="49"/>
      <c r="BL1951" s="49"/>
      <c r="BM1951" s="49"/>
      <c r="BN1951" s="49"/>
      <c r="BO1951" s="49"/>
    </row>
    <row r="1952" spans="20:67" x14ac:dyDescent="0.3">
      <c r="T1952" s="49"/>
      <c r="V1952" s="49"/>
      <c r="W1952" s="49"/>
      <c r="X1952" s="49"/>
      <c r="Y1952" s="49"/>
      <c r="AA1952" s="49"/>
      <c r="AB1952" s="49"/>
      <c r="AD1952" s="49"/>
      <c r="AE1952" s="49"/>
      <c r="AF1952" s="49"/>
      <c r="AH1952" s="49"/>
      <c r="AI1952" s="49"/>
      <c r="AK1952" s="49"/>
      <c r="AL1952" s="49"/>
      <c r="AM1952" s="49"/>
      <c r="AN1952" s="49"/>
      <c r="AO1952" s="49"/>
      <c r="AP1952" s="49"/>
      <c r="AQ1952" s="49"/>
      <c r="AR1952" s="49"/>
      <c r="AS1952" s="49"/>
      <c r="AT1952" s="49"/>
      <c r="AU1952" s="49"/>
      <c r="AV1952" s="49"/>
      <c r="AW1952" s="49"/>
      <c r="AX1952" s="49"/>
      <c r="AY1952" s="49"/>
      <c r="AZ1952" s="49"/>
      <c r="BA1952" s="49"/>
      <c r="BB1952" s="49"/>
      <c r="BC1952" s="49"/>
      <c r="BD1952" s="49"/>
      <c r="BE1952" s="49"/>
      <c r="BF1952" s="49"/>
      <c r="BG1952" s="49"/>
      <c r="BH1952" s="49"/>
      <c r="BI1952" s="49"/>
      <c r="BJ1952" s="49"/>
      <c r="BK1952" s="49"/>
      <c r="BL1952" s="49"/>
      <c r="BM1952" s="49"/>
      <c r="BN1952" s="49"/>
      <c r="BO1952" s="49"/>
    </row>
    <row r="1953" spans="20:67" x14ac:dyDescent="0.3">
      <c r="T1953" s="49"/>
      <c r="V1953" s="49"/>
      <c r="W1953" s="49"/>
      <c r="X1953" s="49"/>
      <c r="Y1953" s="49"/>
      <c r="AA1953" s="49"/>
      <c r="AB1953" s="49"/>
      <c r="AD1953" s="49"/>
      <c r="AE1953" s="49"/>
      <c r="AF1953" s="49"/>
      <c r="AH1953" s="49"/>
      <c r="AI1953" s="49"/>
      <c r="AK1953" s="49"/>
      <c r="AL1953" s="49"/>
      <c r="AM1953" s="49"/>
      <c r="AN1953" s="49"/>
      <c r="AO1953" s="49"/>
      <c r="AP1953" s="49"/>
      <c r="AQ1953" s="49"/>
      <c r="AR1953" s="49"/>
      <c r="AS1953" s="49"/>
      <c r="AT1953" s="49"/>
      <c r="AU1953" s="49"/>
      <c r="AV1953" s="49"/>
      <c r="AW1953" s="49"/>
      <c r="AX1953" s="49"/>
      <c r="AY1953" s="49"/>
      <c r="AZ1953" s="49"/>
      <c r="BA1953" s="49"/>
      <c r="BB1953" s="49"/>
      <c r="BC1953" s="49"/>
      <c r="BD1953" s="49"/>
      <c r="BE1953" s="49"/>
      <c r="BF1953" s="49"/>
      <c r="BG1953" s="49"/>
      <c r="BH1953" s="49"/>
      <c r="BI1953" s="49"/>
      <c r="BJ1953" s="49"/>
      <c r="BK1953" s="49"/>
      <c r="BL1953" s="49"/>
      <c r="BM1953" s="49"/>
      <c r="BN1953" s="49"/>
      <c r="BO1953" s="49"/>
    </row>
    <row r="1954" spans="20:67" x14ac:dyDescent="0.3">
      <c r="T1954" s="49"/>
      <c r="V1954" s="49"/>
      <c r="W1954" s="49"/>
      <c r="X1954" s="49"/>
      <c r="Y1954" s="49"/>
      <c r="AA1954" s="49"/>
      <c r="AB1954" s="49"/>
      <c r="AD1954" s="49"/>
      <c r="AE1954" s="49"/>
      <c r="AF1954" s="49"/>
      <c r="AH1954" s="49"/>
      <c r="AI1954" s="49"/>
      <c r="AK1954" s="49"/>
      <c r="AL1954" s="49"/>
      <c r="AM1954" s="49"/>
      <c r="AN1954" s="49"/>
      <c r="AO1954" s="49"/>
      <c r="AP1954" s="49"/>
      <c r="AQ1954" s="49"/>
      <c r="AR1954" s="49"/>
      <c r="AS1954" s="49"/>
      <c r="AT1954" s="49"/>
      <c r="AU1954" s="49"/>
      <c r="AV1954" s="49"/>
      <c r="AW1954" s="49"/>
      <c r="AX1954" s="49"/>
      <c r="AY1954" s="49"/>
      <c r="AZ1954" s="49"/>
      <c r="BA1954" s="49"/>
      <c r="BB1954" s="49"/>
      <c r="BC1954" s="49"/>
      <c r="BD1954" s="49"/>
      <c r="BE1954" s="49"/>
      <c r="BF1954" s="49"/>
      <c r="BG1954" s="49"/>
      <c r="BH1954" s="49"/>
      <c r="BI1954" s="49"/>
      <c r="BJ1954" s="49"/>
      <c r="BK1954" s="49"/>
      <c r="BL1954" s="49"/>
      <c r="BM1954" s="49"/>
      <c r="BN1954" s="49"/>
      <c r="BO1954" s="49"/>
    </row>
    <row r="1955" spans="20:67" x14ac:dyDescent="0.3">
      <c r="T1955" s="49"/>
      <c r="V1955" s="49"/>
      <c r="W1955" s="49"/>
      <c r="X1955" s="49"/>
      <c r="Y1955" s="49"/>
      <c r="AA1955" s="49"/>
      <c r="AB1955" s="49"/>
      <c r="AD1955" s="49"/>
      <c r="AE1955" s="49"/>
      <c r="AF1955" s="49"/>
      <c r="AH1955" s="49"/>
      <c r="AI1955" s="49"/>
      <c r="AK1955" s="49"/>
      <c r="AL1955" s="49"/>
      <c r="AM1955" s="49"/>
      <c r="AN1955" s="49"/>
      <c r="AO1955" s="49"/>
      <c r="AP1955" s="49"/>
      <c r="AQ1955" s="49"/>
      <c r="AR1955" s="49"/>
      <c r="AS1955" s="49"/>
      <c r="AT1955" s="49"/>
      <c r="AU1955" s="49"/>
      <c r="AV1955" s="49"/>
      <c r="AW1955" s="49"/>
      <c r="AX1955" s="49"/>
      <c r="AY1955" s="49"/>
      <c r="AZ1955" s="49"/>
      <c r="BA1955" s="49"/>
      <c r="BB1955" s="49"/>
      <c r="BC1955" s="49"/>
      <c r="BD1955" s="49"/>
      <c r="BE1955" s="49"/>
      <c r="BF1955" s="49"/>
      <c r="BG1955" s="49"/>
      <c r="BH1955" s="49"/>
      <c r="BI1955" s="49"/>
      <c r="BJ1955" s="49"/>
      <c r="BK1955" s="49"/>
      <c r="BL1955" s="49"/>
      <c r="BM1955" s="49"/>
      <c r="BN1955" s="49"/>
      <c r="BO1955" s="49"/>
    </row>
    <row r="1956" spans="20:67" x14ac:dyDescent="0.3">
      <c r="T1956" s="49"/>
      <c r="V1956" s="49"/>
      <c r="W1956" s="49"/>
      <c r="X1956" s="49"/>
      <c r="Y1956" s="49"/>
      <c r="AA1956" s="49"/>
      <c r="AB1956" s="49"/>
      <c r="AD1956" s="49"/>
      <c r="AE1956" s="49"/>
      <c r="AF1956" s="49"/>
      <c r="AH1956" s="49"/>
      <c r="AI1956" s="49"/>
      <c r="AK1956" s="49"/>
      <c r="AL1956" s="49"/>
      <c r="AM1956" s="49"/>
      <c r="AN1956" s="49"/>
      <c r="AO1956" s="49"/>
      <c r="AP1956" s="49"/>
      <c r="AQ1956" s="49"/>
      <c r="AR1956" s="49"/>
      <c r="AS1956" s="49"/>
      <c r="AT1956" s="49"/>
      <c r="AU1956" s="49"/>
      <c r="AV1956" s="49"/>
      <c r="AW1956" s="49"/>
      <c r="AX1956" s="49"/>
      <c r="AY1956" s="49"/>
      <c r="AZ1956" s="49"/>
      <c r="BA1956" s="49"/>
      <c r="BB1956" s="49"/>
      <c r="BC1956" s="49"/>
      <c r="BD1956" s="49"/>
      <c r="BE1956" s="49"/>
      <c r="BF1956" s="49"/>
      <c r="BG1956" s="49"/>
      <c r="BH1956" s="49"/>
      <c r="BI1956" s="49"/>
      <c r="BJ1956" s="49"/>
      <c r="BK1956" s="49"/>
      <c r="BL1956" s="49"/>
      <c r="BM1956" s="49"/>
      <c r="BN1956" s="49"/>
      <c r="BO1956" s="49"/>
    </row>
    <row r="1957" spans="20:67" x14ac:dyDescent="0.3">
      <c r="T1957" s="49"/>
      <c r="V1957" s="49"/>
      <c r="W1957" s="49"/>
      <c r="X1957" s="49"/>
      <c r="Y1957" s="49"/>
      <c r="AA1957" s="49"/>
      <c r="AB1957" s="49"/>
      <c r="AD1957" s="49"/>
      <c r="AE1957" s="49"/>
      <c r="AF1957" s="49"/>
      <c r="AH1957" s="49"/>
      <c r="AI1957" s="49"/>
      <c r="AK1957" s="49"/>
      <c r="AL1957" s="49"/>
      <c r="AM1957" s="49"/>
      <c r="AN1957" s="49"/>
      <c r="AO1957" s="49"/>
      <c r="AP1957" s="49"/>
      <c r="AQ1957" s="49"/>
      <c r="AR1957" s="49"/>
      <c r="AS1957" s="49"/>
      <c r="AT1957" s="49"/>
      <c r="AU1957" s="49"/>
      <c r="AV1957" s="49"/>
      <c r="AW1957" s="49"/>
      <c r="AX1957" s="49"/>
      <c r="AY1957" s="49"/>
      <c r="AZ1957" s="49"/>
      <c r="BA1957" s="49"/>
      <c r="BB1957" s="49"/>
      <c r="BC1957" s="49"/>
      <c r="BD1957" s="49"/>
      <c r="BE1957" s="49"/>
      <c r="BF1957" s="49"/>
      <c r="BG1957" s="49"/>
      <c r="BH1957" s="49"/>
      <c r="BI1957" s="49"/>
      <c r="BJ1957" s="49"/>
      <c r="BK1957" s="49"/>
      <c r="BL1957" s="49"/>
      <c r="BM1957" s="49"/>
      <c r="BN1957" s="49"/>
      <c r="BO1957" s="49"/>
    </row>
    <row r="1958" spans="20:67" x14ac:dyDescent="0.3">
      <c r="T1958" s="49"/>
      <c r="V1958" s="49"/>
      <c r="W1958" s="49"/>
      <c r="X1958" s="49"/>
      <c r="Y1958" s="49"/>
      <c r="AA1958" s="49"/>
      <c r="AB1958" s="49"/>
      <c r="AD1958" s="49"/>
      <c r="AE1958" s="49"/>
      <c r="AF1958" s="49"/>
      <c r="AH1958" s="49"/>
      <c r="AI1958" s="49"/>
      <c r="AK1958" s="49"/>
      <c r="AL1958" s="49"/>
      <c r="AM1958" s="49"/>
      <c r="AN1958" s="49"/>
      <c r="AO1958" s="49"/>
      <c r="AP1958" s="49"/>
      <c r="AQ1958" s="49"/>
      <c r="AR1958" s="49"/>
      <c r="AS1958" s="49"/>
      <c r="AT1958" s="49"/>
      <c r="AU1958" s="49"/>
      <c r="AV1958" s="49"/>
      <c r="AW1958" s="49"/>
      <c r="AX1958" s="49"/>
      <c r="AY1958" s="49"/>
      <c r="AZ1958" s="49"/>
      <c r="BA1958" s="49"/>
      <c r="BB1958" s="49"/>
      <c r="BC1958" s="49"/>
      <c r="BD1958" s="49"/>
      <c r="BE1958" s="49"/>
      <c r="BF1958" s="49"/>
      <c r="BG1958" s="49"/>
      <c r="BH1958" s="49"/>
      <c r="BI1958" s="49"/>
      <c r="BJ1958" s="49"/>
      <c r="BK1958" s="49"/>
      <c r="BL1958" s="49"/>
      <c r="BM1958" s="49"/>
      <c r="BN1958" s="49"/>
      <c r="BO1958" s="49"/>
    </row>
    <row r="1959" spans="20:67" x14ac:dyDescent="0.3">
      <c r="T1959" s="49"/>
      <c r="V1959" s="49"/>
      <c r="W1959" s="49"/>
      <c r="X1959" s="49"/>
      <c r="Y1959" s="49"/>
      <c r="AA1959" s="49"/>
      <c r="AB1959" s="49"/>
      <c r="AD1959" s="49"/>
      <c r="AE1959" s="49"/>
      <c r="AF1959" s="49"/>
      <c r="AH1959" s="49"/>
      <c r="AI1959" s="49"/>
      <c r="AK1959" s="49"/>
      <c r="AL1959" s="49"/>
      <c r="AM1959" s="49"/>
      <c r="AN1959" s="49"/>
      <c r="AO1959" s="49"/>
      <c r="AP1959" s="49"/>
      <c r="AQ1959" s="49"/>
      <c r="AR1959" s="49"/>
      <c r="AS1959" s="49"/>
      <c r="AT1959" s="49"/>
      <c r="AU1959" s="49"/>
      <c r="AV1959" s="49"/>
      <c r="AW1959" s="49"/>
      <c r="AX1959" s="49"/>
      <c r="AY1959" s="49"/>
      <c r="AZ1959" s="49"/>
      <c r="BA1959" s="49"/>
      <c r="BB1959" s="49"/>
      <c r="BC1959" s="49"/>
      <c r="BD1959" s="49"/>
      <c r="BE1959" s="49"/>
      <c r="BF1959" s="49"/>
      <c r="BG1959" s="49"/>
      <c r="BH1959" s="49"/>
      <c r="BI1959" s="49"/>
      <c r="BJ1959" s="49"/>
      <c r="BK1959" s="49"/>
      <c r="BL1959" s="49"/>
      <c r="BM1959" s="49"/>
      <c r="BN1959" s="49"/>
      <c r="BO1959" s="49"/>
    </row>
    <row r="1960" spans="20:67" x14ac:dyDescent="0.3">
      <c r="T1960" s="49"/>
      <c r="V1960" s="49"/>
      <c r="W1960" s="49"/>
      <c r="X1960" s="49"/>
      <c r="Y1960" s="49"/>
      <c r="AA1960" s="49"/>
      <c r="AB1960" s="49"/>
      <c r="AD1960" s="49"/>
      <c r="AE1960" s="49"/>
      <c r="AF1960" s="49"/>
      <c r="AH1960" s="49"/>
      <c r="AI1960" s="49"/>
      <c r="AK1960" s="49"/>
      <c r="AL1960" s="49"/>
      <c r="AM1960" s="49"/>
      <c r="AN1960" s="49"/>
      <c r="AO1960" s="49"/>
      <c r="AP1960" s="49"/>
      <c r="AQ1960" s="49"/>
      <c r="AR1960" s="49"/>
      <c r="AS1960" s="49"/>
      <c r="AT1960" s="49"/>
      <c r="AU1960" s="49"/>
      <c r="AV1960" s="49"/>
      <c r="AW1960" s="49"/>
      <c r="AX1960" s="49"/>
      <c r="AY1960" s="49"/>
      <c r="AZ1960" s="49"/>
      <c r="BA1960" s="49"/>
      <c r="BB1960" s="49"/>
      <c r="BC1960" s="49"/>
      <c r="BD1960" s="49"/>
      <c r="BE1960" s="49"/>
      <c r="BF1960" s="49"/>
      <c r="BG1960" s="49"/>
      <c r="BH1960" s="49"/>
      <c r="BI1960" s="49"/>
      <c r="BJ1960" s="49"/>
      <c r="BK1960" s="49"/>
      <c r="BL1960" s="49"/>
      <c r="BM1960" s="49"/>
      <c r="BN1960" s="49"/>
      <c r="BO1960" s="49"/>
    </row>
    <row r="1961" spans="20:67" x14ac:dyDescent="0.3">
      <c r="T1961" s="49"/>
      <c r="V1961" s="49"/>
      <c r="W1961" s="49"/>
      <c r="X1961" s="49"/>
      <c r="Y1961" s="49"/>
      <c r="AA1961" s="49"/>
      <c r="AB1961" s="49"/>
      <c r="AD1961" s="49"/>
      <c r="AE1961" s="49"/>
      <c r="AF1961" s="49"/>
      <c r="AH1961" s="49"/>
      <c r="AI1961" s="49"/>
      <c r="AK1961" s="49"/>
      <c r="AL1961" s="49"/>
      <c r="AM1961" s="49"/>
      <c r="AN1961" s="49"/>
      <c r="AO1961" s="49"/>
      <c r="AP1961" s="49"/>
      <c r="AQ1961" s="49"/>
      <c r="AR1961" s="49"/>
      <c r="AS1961" s="49"/>
      <c r="AT1961" s="49"/>
      <c r="AU1961" s="49"/>
      <c r="AV1961" s="49"/>
      <c r="AW1961" s="49"/>
      <c r="AX1961" s="49"/>
      <c r="AY1961" s="49"/>
      <c r="AZ1961" s="49"/>
      <c r="BA1961" s="49"/>
      <c r="BB1961" s="49"/>
      <c r="BC1961" s="49"/>
      <c r="BD1961" s="49"/>
      <c r="BE1961" s="49"/>
      <c r="BF1961" s="49"/>
      <c r="BG1961" s="49"/>
      <c r="BH1961" s="49"/>
      <c r="BI1961" s="49"/>
      <c r="BJ1961" s="49"/>
      <c r="BK1961" s="49"/>
      <c r="BL1961" s="49"/>
      <c r="BM1961" s="49"/>
      <c r="BN1961" s="49"/>
      <c r="BO1961" s="49"/>
    </row>
    <row r="1962" spans="20:67" x14ac:dyDescent="0.3">
      <c r="T1962" s="49"/>
      <c r="V1962" s="49"/>
      <c r="W1962" s="49"/>
      <c r="X1962" s="49"/>
      <c r="Y1962" s="49"/>
      <c r="AA1962" s="49"/>
      <c r="AB1962" s="49"/>
      <c r="AD1962" s="49"/>
      <c r="AE1962" s="49"/>
      <c r="AF1962" s="49"/>
      <c r="AH1962" s="49"/>
      <c r="AI1962" s="49"/>
      <c r="AK1962" s="49"/>
      <c r="AL1962" s="49"/>
      <c r="AM1962" s="49"/>
      <c r="AN1962" s="49"/>
      <c r="AO1962" s="49"/>
      <c r="AP1962" s="49"/>
      <c r="AQ1962" s="49"/>
      <c r="AR1962" s="49"/>
      <c r="AS1962" s="49"/>
      <c r="AT1962" s="49"/>
      <c r="AU1962" s="49"/>
      <c r="AV1962" s="49"/>
      <c r="AW1962" s="49"/>
      <c r="AX1962" s="49"/>
      <c r="AY1962" s="49"/>
      <c r="AZ1962" s="49"/>
      <c r="BA1962" s="49"/>
      <c r="BB1962" s="49"/>
      <c r="BC1962" s="49"/>
      <c r="BD1962" s="49"/>
      <c r="BE1962" s="49"/>
      <c r="BF1962" s="49"/>
      <c r="BG1962" s="49"/>
      <c r="BH1962" s="49"/>
      <c r="BI1962" s="49"/>
      <c r="BJ1962" s="49"/>
      <c r="BK1962" s="49"/>
      <c r="BL1962" s="49"/>
      <c r="BM1962" s="49"/>
      <c r="BN1962" s="49"/>
      <c r="BO1962" s="49"/>
    </row>
    <row r="1963" spans="20:67" x14ac:dyDescent="0.3">
      <c r="T1963" s="49"/>
      <c r="V1963" s="49"/>
      <c r="W1963" s="49"/>
      <c r="X1963" s="49"/>
      <c r="Y1963" s="49"/>
      <c r="AA1963" s="49"/>
      <c r="AB1963" s="49"/>
      <c r="AD1963" s="49"/>
      <c r="AE1963" s="49"/>
      <c r="AF1963" s="49"/>
      <c r="AH1963" s="49"/>
      <c r="AI1963" s="49"/>
      <c r="AK1963" s="49"/>
      <c r="AL1963" s="49"/>
      <c r="AM1963" s="49"/>
      <c r="AN1963" s="49"/>
      <c r="AO1963" s="49"/>
      <c r="AP1963" s="49"/>
      <c r="AQ1963" s="49"/>
      <c r="AR1963" s="49"/>
      <c r="AS1963" s="49"/>
      <c r="AT1963" s="49"/>
      <c r="AU1963" s="49"/>
      <c r="AV1963" s="49"/>
      <c r="AW1963" s="49"/>
      <c r="AX1963" s="49"/>
      <c r="AY1963" s="49"/>
      <c r="AZ1963" s="49"/>
      <c r="BA1963" s="49"/>
      <c r="BB1963" s="49"/>
      <c r="BC1963" s="49"/>
      <c r="BD1963" s="49"/>
      <c r="BE1963" s="49"/>
      <c r="BF1963" s="49"/>
      <c r="BG1963" s="49"/>
      <c r="BH1963" s="49"/>
      <c r="BI1963" s="49"/>
      <c r="BJ1963" s="49"/>
      <c r="BK1963" s="49"/>
      <c r="BL1963" s="49"/>
      <c r="BM1963" s="49"/>
      <c r="BN1963" s="49"/>
      <c r="BO1963" s="49"/>
    </row>
    <row r="1964" spans="20:67" x14ac:dyDescent="0.3">
      <c r="T1964" s="49"/>
      <c r="V1964" s="49"/>
      <c r="W1964" s="49"/>
      <c r="X1964" s="49"/>
      <c r="Y1964" s="49"/>
      <c r="AA1964" s="49"/>
      <c r="AB1964" s="49"/>
      <c r="AD1964" s="49"/>
      <c r="AE1964" s="49"/>
      <c r="AF1964" s="49"/>
      <c r="AH1964" s="49"/>
      <c r="AI1964" s="49"/>
      <c r="AK1964" s="49"/>
      <c r="AL1964" s="49"/>
      <c r="AM1964" s="49"/>
      <c r="AN1964" s="49"/>
      <c r="AO1964" s="49"/>
      <c r="AP1964" s="49"/>
      <c r="AQ1964" s="49"/>
      <c r="AR1964" s="49"/>
      <c r="AS1964" s="49"/>
      <c r="AT1964" s="49"/>
      <c r="AU1964" s="49"/>
      <c r="AV1964" s="49"/>
      <c r="AW1964" s="49"/>
      <c r="AX1964" s="49"/>
      <c r="AY1964" s="49"/>
      <c r="AZ1964" s="49"/>
      <c r="BA1964" s="49"/>
      <c r="BB1964" s="49"/>
      <c r="BC1964" s="49"/>
      <c r="BD1964" s="49"/>
      <c r="BE1964" s="49"/>
      <c r="BF1964" s="49"/>
      <c r="BG1964" s="49"/>
      <c r="BH1964" s="49"/>
      <c r="BI1964" s="49"/>
      <c r="BJ1964" s="49"/>
      <c r="BK1964" s="49"/>
      <c r="BL1964" s="49"/>
      <c r="BM1964" s="49"/>
      <c r="BN1964" s="49"/>
      <c r="BO1964" s="49"/>
    </row>
    <row r="1965" spans="20:67" x14ac:dyDescent="0.3">
      <c r="T1965" s="49"/>
      <c r="V1965" s="49"/>
      <c r="W1965" s="49"/>
      <c r="X1965" s="49"/>
      <c r="Y1965" s="49"/>
      <c r="AA1965" s="49"/>
      <c r="AB1965" s="49"/>
      <c r="AD1965" s="49"/>
      <c r="AE1965" s="49"/>
      <c r="AF1965" s="49"/>
      <c r="AH1965" s="49"/>
      <c r="AI1965" s="49"/>
      <c r="AK1965" s="49"/>
      <c r="AL1965" s="49"/>
      <c r="AM1965" s="49"/>
      <c r="AN1965" s="49"/>
      <c r="AO1965" s="49"/>
      <c r="AP1965" s="49"/>
      <c r="AQ1965" s="49"/>
      <c r="AR1965" s="49"/>
      <c r="AS1965" s="49"/>
      <c r="AT1965" s="49"/>
      <c r="AU1965" s="49"/>
      <c r="AV1965" s="49"/>
      <c r="AW1965" s="49"/>
      <c r="AX1965" s="49"/>
      <c r="AY1965" s="49"/>
      <c r="AZ1965" s="49"/>
      <c r="BA1965" s="49"/>
      <c r="BB1965" s="49"/>
      <c r="BC1965" s="49"/>
      <c r="BD1965" s="49"/>
      <c r="BE1965" s="49"/>
      <c r="BF1965" s="49"/>
      <c r="BG1965" s="49"/>
      <c r="BH1965" s="49"/>
      <c r="BI1965" s="49"/>
      <c r="BJ1965" s="49"/>
      <c r="BK1965" s="49"/>
      <c r="BL1965" s="49"/>
      <c r="BM1965" s="49"/>
      <c r="BN1965" s="49"/>
      <c r="BO1965" s="49"/>
    </row>
    <row r="1966" spans="20:67" x14ac:dyDescent="0.3">
      <c r="T1966" s="49"/>
      <c r="V1966" s="49"/>
      <c r="W1966" s="49"/>
      <c r="X1966" s="49"/>
      <c r="Y1966" s="49"/>
      <c r="AA1966" s="49"/>
      <c r="AB1966" s="49"/>
      <c r="AD1966" s="49"/>
      <c r="AE1966" s="49"/>
      <c r="AF1966" s="49"/>
      <c r="AH1966" s="49"/>
      <c r="AI1966" s="49"/>
      <c r="AK1966" s="49"/>
      <c r="AL1966" s="49"/>
      <c r="AM1966" s="49"/>
      <c r="AN1966" s="49"/>
      <c r="AO1966" s="49"/>
      <c r="AP1966" s="49"/>
      <c r="AQ1966" s="49"/>
      <c r="AR1966" s="49"/>
      <c r="AS1966" s="49"/>
      <c r="AT1966" s="49"/>
      <c r="AU1966" s="49"/>
      <c r="AV1966" s="49"/>
      <c r="AW1966" s="49"/>
      <c r="AX1966" s="49"/>
      <c r="AY1966" s="49"/>
      <c r="AZ1966" s="49"/>
      <c r="BA1966" s="49"/>
      <c r="BB1966" s="49"/>
      <c r="BC1966" s="49"/>
      <c r="BD1966" s="49"/>
      <c r="BE1966" s="49"/>
      <c r="BF1966" s="49"/>
      <c r="BG1966" s="49"/>
      <c r="BH1966" s="49"/>
      <c r="BI1966" s="49"/>
      <c r="BJ1966" s="49"/>
      <c r="BK1966" s="49"/>
      <c r="BL1966" s="49"/>
      <c r="BM1966" s="49"/>
      <c r="BN1966" s="49"/>
      <c r="BO1966" s="49"/>
    </row>
    <row r="1967" spans="20:67" x14ac:dyDescent="0.3">
      <c r="T1967" s="49"/>
      <c r="V1967" s="49"/>
      <c r="W1967" s="49"/>
      <c r="X1967" s="49"/>
      <c r="Y1967" s="49"/>
      <c r="AA1967" s="49"/>
      <c r="AB1967" s="49"/>
      <c r="AD1967" s="49"/>
      <c r="AE1967" s="49"/>
      <c r="AF1967" s="49"/>
      <c r="AH1967" s="49"/>
      <c r="AI1967" s="49"/>
      <c r="AK1967" s="49"/>
      <c r="AL1967" s="49"/>
      <c r="AM1967" s="49"/>
      <c r="AN1967" s="49"/>
      <c r="AO1967" s="49"/>
      <c r="AP1967" s="49"/>
      <c r="AQ1967" s="49"/>
      <c r="AR1967" s="49"/>
      <c r="AS1967" s="49"/>
      <c r="AT1967" s="49"/>
      <c r="AU1967" s="49"/>
      <c r="AV1967" s="49"/>
      <c r="AW1967" s="49"/>
      <c r="AX1967" s="49"/>
      <c r="AY1967" s="49"/>
      <c r="AZ1967" s="49"/>
      <c r="BA1967" s="49"/>
      <c r="BB1967" s="49"/>
      <c r="BC1967" s="49"/>
      <c r="BD1967" s="49"/>
      <c r="BE1967" s="49"/>
      <c r="BF1967" s="49"/>
      <c r="BG1967" s="49"/>
      <c r="BH1967" s="49"/>
      <c r="BI1967" s="49"/>
      <c r="BJ1967" s="49"/>
      <c r="BK1967" s="49"/>
      <c r="BL1967" s="49"/>
      <c r="BM1967" s="49"/>
      <c r="BN1967" s="49"/>
      <c r="BO1967" s="49"/>
    </row>
    <row r="1968" spans="20:67" x14ac:dyDescent="0.3">
      <c r="T1968" s="49"/>
      <c r="V1968" s="49"/>
      <c r="W1968" s="49"/>
      <c r="X1968" s="49"/>
      <c r="Y1968" s="49"/>
      <c r="AA1968" s="49"/>
      <c r="AB1968" s="49"/>
      <c r="AD1968" s="49"/>
      <c r="AE1968" s="49"/>
      <c r="AF1968" s="49"/>
      <c r="AH1968" s="49"/>
      <c r="AI1968" s="49"/>
      <c r="AK1968" s="49"/>
      <c r="AL1968" s="49"/>
      <c r="AM1968" s="49"/>
      <c r="AN1968" s="49"/>
      <c r="AO1968" s="49"/>
      <c r="AP1968" s="49"/>
      <c r="AQ1968" s="49"/>
      <c r="AR1968" s="49"/>
      <c r="AS1968" s="49"/>
      <c r="AT1968" s="49"/>
      <c r="AU1968" s="49"/>
      <c r="AV1968" s="49"/>
      <c r="AW1968" s="49"/>
      <c r="AX1968" s="49"/>
      <c r="AY1968" s="49"/>
      <c r="AZ1968" s="49"/>
      <c r="BA1968" s="49"/>
      <c r="BB1968" s="49"/>
      <c r="BC1968" s="49"/>
      <c r="BD1968" s="49"/>
      <c r="BE1968" s="49"/>
      <c r="BF1968" s="49"/>
      <c r="BG1968" s="49"/>
      <c r="BH1968" s="49"/>
      <c r="BI1968" s="49"/>
      <c r="BJ1968" s="49"/>
      <c r="BK1968" s="49"/>
      <c r="BL1968" s="49"/>
      <c r="BM1968" s="49"/>
      <c r="BN1968" s="49"/>
      <c r="BO1968" s="49"/>
    </row>
    <row r="1969" spans="20:67" x14ac:dyDescent="0.3">
      <c r="T1969" s="49"/>
      <c r="V1969" s="49"/>
      <c r="W1969" s="49"/>
      <c r="X1969" s="49"/>
      <c r="Y1969" s="49"/>
      <c r="AA1969" s="49"/>
      <c r="AB1969" s="49"/>
      <c r="AD1969" s="49"/>
      <c r="AE1969" s="49"/>
      <c r="AF1969" s="49"/>
      <c r="AH1969" s="49"/>
      <c r="AI1969" s="49"/>
      <c r="AK1969" s="49"/>
      <c r="AL1969" s="49"/>
      <c r="AM1969" s="49"/>
      <c r="AN1969" s="49"/>
      <c r="AO1969" s="49"/>
      <c r="AP1969" s="49"/>
      <c r="AQ1969" s="49"/>
      <c r="AR1969" s="49"/>
      <c r="AS1969" s="49"/>
      <c r="AT1969" s="49"/>
      <c r="AU1969" s="49"/>
      <c r="AV1969" s="49"/>
      <c r="AW1969" s="49"/>
      <c r="AX1969" s="49"/>
      <c r="AY1969" s="49"/>
      <c r="AZ1969" s="49"/>
      <c r="BA1969" s="49"/>
      <c r="BB1969" s="49"/>
      <c r="BC1969" s="49"/>
      <c r="BD1969" s="49"/>
      <c r="BE1969" s="49"/>
      <c r="BF1969" s="49"/>
      <c r="BG1969" s="49"/>
      <c r="BH1969" s="49"/>
      <c r="BI1969" s="49"/>
      <c r="BJ1969" s="49"/>
      <c r="BK1969" s="49"/>
      <c r="BL1969" s="49"/>
      <c r="BM1969" s="49"/>
      <c r="BN1969" s="49"/>
      <c r="BO1969" s="49"/>
    </row>
    <row r="1970" spans="20:67" x14ac:dyDescent="0.3">
      <c r="T1970" s="49"/>
      <c r="V1970" s="49"/>
      <c r="W1970" s="49"/>
      <c r="X1970" s="49"/>
      <c r="Y1970" s="49"/>
      <c r="AA1970" s="49"/>
      <c r="AB1970" s="49"/>
      <c r="AD1970" s="49"/>
      <c r="AE1970" s="49"/>
      <c r="AF1970" s="49"/>
      <c r="AH1970" s="49"/>
      <c r="AI1970" s="49"/>
      <c r="AK1970" s="49"/>
      <c r="AL1970" s="49"/>
      <c r="AM1970" s="49"/>
      <c r="AN1970" s="49"/>
      <c r="AO1970" s="49"/>
      <c r="AP1970" s="49"/>
      <c r="AQ1970" s="49"/>
      <c r="AR1970" s="49"/>
      <c r="AS1970" s="49"/>
      <c r="AT1970" s="49"/>
      <c r="AU1970" s="49"/>
      <c r="AV1970" s="49"/>
      <c r="AW1970" s="49"/>
      <c r="AX1970" s="49"/>
      <c r="AY1970" s="49"/>
      <c r="AZ1970" s="49"/>
      <c r="BA1970" s="49"/>
      <c r="BB1970" s="49"/>
      <c r="BC1970" s="49"/>
      <c r="BD1970" s="49"/>
      <c r="BE1970" s="49"/>
      <c r="BF1970" s="49"/>
      <c r="BG1970" s="49"/>
      <c r="BH1970" s="49"/>
      <c r="BI1970" s="49"/>
      <c r="BJ1970" s="49"/>
      <c r="BK1970" s="49"/>
      <c r="BL1970" s="49"/>
      <c r="BM1970" s="49"/>
      <c r="BN1970" s="49"/>
      <c r="BO1970" s="49"/>
    </row>
    <row r="1971" spans="20:67" x14ac:dyDescent="0.3">
      <c r="T1971" s="49"/>
      <c r="V1971" s="49"/>
      <c r="W1971" s="49"/>
      <c r="X1971" s="49"/>
      <c r="Y1971" s="49"/>
      <c r="AA1971" s="49"/>
      <c r="AB1971" s="49"/>
      <c r="AD1971" s="49"/>
      <c r="AE1971" s="49"/>
      <c r="AF1971" s="49"/>
      <c r="AH1971" s="49"/>
      <c r="AI1971" s="49"/>
      <c r="AK1971" s="49"/>
      <c r="AL1971" s="49"/>
      <c r="AM1971" s="49"/>
      <c r="AN1971" s="49"/>
      <c r="AO1971" s="49"/>
      <c r="AP1971" s="49"/>
      <c r="AQ1971" s="49"/>
      <c r="AR1971" s="49"/>
      <c r="AS1971" s="49"/>
      <c r="AT1971" s="49"/>
      <c r="AU1971" s="49"/>
      <c r="AV1971" s="49"/>
      <c r="AW1971" s="49"/>
      <c r="AX1971" s="49"/>
      <c r="AY1971" s="49"/>
      <c r="AZ1971" s="49"/>
      <c r="BA1971" s="49"/>
      <c r="BB1971" s="49"/>
      <c r="BC1971" s="49"/>
      <c r="BD1971" s="49"/>
      <c r="BE1971" s="49"/>
      <c r="BF1971" s="49"/>
      <c r="BG1971" s="49"/>
      <c r="BH1971" s="49"/>
      <c r="BI1971" s="49"/>
      <c r="BJ1971" s="49"/>
      <c r="BK1971" s="49"/>
      <c r="BL1971" s="49"/>
      <c r="BM1971" s="49"/>
      <c r="BN1971" s="49"/>
      <c r="BO1971" s="49"/>
    </row>
    <row r="1972" spans="20:67" x14ac:dyDescent="0.3">
      <c r="T1972" s="49"/>
      <c r="V1972" s="49"/>
      <c r="W1972" s="49"/>
      <c r="X1972" s="49"/>
      <c r="Y1972" s="49"/>
      <c r="AA1972" s="49"/>
      <c r="AB1972" s="49"/>
      <c r="AD1972" s="49"/>
      <c r="AE1972" s="49"/>
      <c r="AF1972" s="49"/>
      <c r="AH1972" s="49"/>
      <c r="AI1972" s="49"/>
      <c r="AK1972" s="49"/>
      <c r="AL1972" s="49"/>
      <c r="AM1972" s="49"/>
      <c r="AN1972" s="49"/>
      <c r="AO1972" s="49"/>
      <c r="AP1972" s="49"/>
      <c r="AQ1972" s="49"/>
      <c r="AR1972" s="49"/>
      <c r="AS1972" s="49"/>
      <c r="AT1972" s="49"/>
      <c r="AU1972" s="49"/>
      <c r="AV1972" s="49"/>
      <c r="AW1972" s="49"/>
      <c r="AX1972" s="49"/>
      <c r="AY1972" s="49"/>
      <c r="AZ1972" s="49"/>
      <c r="BA1972" s="49"/>
      <c r="BB1972" s="49"/>
      <c r="BC1972" s="49"/>
      <c r="BD1972" s="49"/>
      <c r="BE1972" s="49"/>
      <c r="BF1972" s="49"/>
      <c r="BG1972" s="49"/>
      <c r="BH1972" s="49"/>
      <c r="BI1972" s="49"/>
      <c r="BJ1972" s="49"/>
      <c r="BK1972" s="49"/>
      <c r="BL1972" s="49"/>
      <c r="BM1972" s="49"/>
      <c r="BN1972" s="49"/>
      <c r="BO1972" s="49"/>
    </row>
    <row r="1973" spans="20:67" x14ac:dyDescent="0.3">
      <c r="T1973" s="49"/>
      <c r="V1973" s="49"/>
      <c r="W1973" s="49"/>
      <c r="X1973" s="49"/>
      <c r="Y1973" s="49"/>
      <c r="AA1973" s="49"/>
      <c r="AB1973" s="49"/>
      <c r="AD1973" s="49"/>
      <c r="AE1973" s="49"/>
      <c r="AF1973" s="49"/>
      <c r="AH1973" s="49"/>
      <c r="AI1973" s="49"/>
      <c r="AK1973" s="49"/>
      <c r="AL1973" s="49"/>
      <c r="AM1973" s="49"/>
      <c r="AN1973" s="49"/>
      <c r="AO1973" s="49"/>
      <c r="AP1973" s="49"/>
      <c r="AQ1973" s="49"/>
      <c r="AR1973" s="49"/>
      <c r="AS1973" s="49"/>
      <c r="AT1973" s="49"/>
      <c r="AU1973" s="49"/>
      <c r="AV1973" s="49"/>
      <c r="AW1973" s="49"/>
      <c r="AX1973" s="49"/>
      <c r="AY1973" s="49"/>
      <c r="AZ1973" s="49"/>
      <c r="BA1973" s="49"/>
      <c r="BB1973" s="49"/>
      <c r="BC1973" s="49"/>
      <c r="BD1973" s="49"/>
      <c r="BE1973" s="49"/>
      <c r="BF1973" s="49"/>
      <c r="BG1973" s="49"/>
      <c r="BH1973" s="49"/>
      <c r="BI1973" s="49"/>
      <c r="BJ1973" s="49"/>
      <c r="BK1973" s="49"/>
      <c r="BL1973" s="49"/>
      <c r="BM1973" s="49"/>
      <c r="BN1973" s="49"/>
      <c r="BO1973" s="49"/>
    </row>
    <row r="1974" spans="20:67" x14ac:dyDescent="0.3">
      <c r="T1974" s="49"/>
      <c r="V1974" s="49"/>
      <c r="W1974" s="49"/>
      <c r="X1974" s="49"/>
      <c r="Y1974" s="49"/>
      <c r="AA1974" s="49"/>
      <c r="AB1974" s="49"/>
      <c r="AD1974" s="49"/>
      <c r="AE1974" s="49"/>
      <c r="AF1974" s="49"/>
      <c r="AH1974" s="49"/>
      <c r="AI1974" s="49"/>
      <c r="AK1974" s="49"/>
      <c r="AL1974" s="49"/>
      <c r="AM1974" s="49"/>
      <c r="AN1974" s="49"/>
      <c r="AO1974" s="49"/>
      <c r="AP1974" s="49"/>
      <c r="AQ1974" s="49"/>
      <c r="AR1974" s="49"/>
      <c r="AS1974" s="49"/>
      <c r="AT1974" s="49"/>
      <c r="AU1974" s="49"/>
      <c r="AV1974" s="49"/>
      <c r="AW1974" s="49"/>
      <c r="AX1974" s="49"/>
      <c r="AY1974" s="49"/>
      <c r="AZ1974" s="49"/>
      <c r="BA1974" s="49"/>
      <c r="BB1974" s="49"/>
      <c r="BC1974" s="49"/>
      <c r="BD1974" s="49"/>
      <c r="BE1974" s="49"/>
      <c r="BF1974" s="49"/>
      <c r="BG1974" s="49"/>
      <c r="BH1974" s="49"/>
      <c r="BI1974" s="49"/>
      <c r="BJ1974" s="49"/>
      <c r="BK1974" s="49"/>
      <c r="BL1974" s="49"/>
      <c r="BM1974" s="49"/>
      <c r="BN1974" s="49"/>
      <c r="BO1974" s="49"/>
    </row>
    <row r="1975" spans="20:67" x14ac:dyDescent="0.3">
      <c r="T1975" s="49"/>
      <c r="V1975" s="49"/>
      <c r="W1975" s="49"/>
      <c r="X1975" s="49"/>
      <c r="Y1975" s="49"/>
      <c r="AA1975" s="49"/>
      <c r="AB1975" s="49"/>
      <c r="AD1975" s="49"/>
      <c r="AE1975" s="49"/>
      <c r="AF1975" s="49"/>
      <c r="AH1975" s="49"/>
      <c r="AI1975" s="49"/>
      <c r="AK1975" s="49"/>
      <c r="AL1975" s="49"/>
      <c r="AM1975" s="49"/>
      <c r="AN1975" s="49"/>
      <c r="AO1975" s="49"/>
      <c r="AP1975" s="49"/>
      <c r="AQ1975" s="49"/>
      <c r="AR1975" s="49"/>
      <c r="AS1975" s="49"/>
      <c r="AT1975" s="49"/>
      <c r="AU1975" s="49"/>
      <c r="AV1975" s="49"/>
      <c r="AW1975" s="49"/>
      <c r="AX1975" s="49"/>
      <c r="AY1975" s="49"/>
      <c r="AZ1975" s="49"/>
      <c r="BA1975" s="49"/>
      <c r="BB1975" s="49"/>
      <c r="BC1975" s="49"/>
      <c r="BD1975" s="49"/>
      <c r="BE1975" s="49"/>
      <c r="BF1975" s="49"/>
      <c r="BG1975" s="49"/>
      <c r="BH1975" s="49"/>
      <c r="BI1975" s="49"/>
      <c r="BJ1975" s="49"/>
      <c r="BK1975" s="49"/>
      <c r="BL1975" s="49"/>
      <c r="BM1975" s="49"/>
      <c r="BN1975" s="49"/>
      <c r="BO1975" s="49"/>
    </row>
    <row r="1976" spans="20:67" x14ac:dyDescent="0.3">
      <c r="T1976" s="49"/>
      <c r="V1976" s="49"/>
      <c r="W1976" s="49"/>
      <c r="X1976" s="49"/>
      <c r="Y1976" s="49"/>
      <c r="AA1976" s="49"/>
      <c r="AB1976" s="49"/>
      <c r="AD1976" s="49"/>
      <c r="AE1976" s="49"/>
      <c r="AF1976" s="49"/>
      <c r="AH1976" s="49"/>
      <c r="AI1976" s="49"/>
      <c r="AK1976" s="49"/>
      <c r="AL1976" s="49"/>
      <c r="AM1976" s="49"/>
      <c r="AN1976" s="49"/>
      <c r="AO1976" s="49"/>
      <c r="AP1976" s="49"/>
      <c r="AQ1976" s="49"/>
      <c r="AR1976" s="49"/>
      <c r="AS1976" s="49"/>
      <c r="AT1976" s="49"/>
      <c r="AU1976" s="49"/>
      <c r="AV1976" s="49"/>
      <c r="AW1976" s="49"/>
      <c r="AX1976" s="49"/>
      <c r="AY1976" s="49"/>
      <c r="AZ1976" s="49"/>
      <c r="BA1976" s="49"/>
      <c r="BB1976" s="49"/>
      <c r="BC1976" s="49"/>
      <c r="BD1976" s="49"/>
      <c r="BE1976" s="49"/>
      <c r="BF1976" s="49"/>
      <c r="BG1976" s="49"/>
      <c r="BH1976" s="49"/>
      <c r="BI1976" s="49"/>
      <c r="BJ1976" s="49"/>
      <c r="BK1976" s="49"/>
      <c r="BL1976" s="49"/>
      <c r="BM1976" s="49"/>
      <c r="BN1976" s="49"/>
      <c r="BO1976" s="49"/>
    </row>
    <row r="1977" spans="20:67" x14ac:dyDescent="0.3">
      <c r="T1977" s="49"/>
      <c r="V1977" s="49"/>
      <c r="W1977" s="49"/>
      <c r="X1977" s="49"/>
      <c r="Y1977" s="49"/>
      <c r="AA1977" s="49"/>
      <c r="AB1977" s="49"/>
      <c r="AD1977" s="49"/>
      <c r="AE1977" s="49"/>
      <c r="AF1977" s="49"/>
      <c r="AH1977" s="49"/>
      <c r="AI1977" s="49"/>
      <c r="AK1977" s="49"/>
      <c r="AL1977" s="49"/>
      <c r="AM1977" s="49"/>
      <c r="AN1977" s="49"/>
      <c r="AO1977" s="49"/>
      <c r="AP1977" s="49"/>
      <c r="AQ1977" s="49"/>
      <c r="AR1977" s="49"/>
      <c r="AS1977" s="49"/>
      <c r="AT1977" s="49"/>
      <c r="AU1977" s="49"/>
      <c r="AV1977" s="49"/>
      <c r="AW1977" s="49"/>
      <c r="AX1977" s="49"/>
      <c r="AY1977" s="49"/>
      <c r="AZ1977" s="49"/>
      <c r="BA1977" s="49"/>
      <c r="BB1977" s="49"/>
      <c r="BC1977" s="49"/>
      <c r="BD1977" s="49"/>
      <c r="BE1977" s="49"/>
      <c r="BF1977" s="49"/>
      <c r="BG1977" s="49"/>
      <c r="BH1977" s="49"/>
      <c r="BI1977" s="49"/>
      <c r="BJ1977" s="49"/>
      <c r="BK1977" s="49"/>
      <c r="BL1977" s="49"/>
      <c r="BM1977" s="49"/>
      <c r="BN1977" s="49"/>
      <c r="BO1977" s="49"/>
    </row>
    <row r="1978" spans="20:67" x14ac:dyDescent="0.3">
      <c r="T1978" s="49"/>
      <c r="V1978" s="49"/>
      <c r="W1978" s="49"/>
      <c r="X1978" s="49"/>
      <c r="Y1978" s="49"/>
      <c r="AA1978" s="49"/>
      <c r="AB1978" s="49"/>
      <c r="AD1978" s="49"/>
      <c r="AE1978" s="49"/>
      <c r="AF1978" s="49"/>
      <c r="AH1978" s="49"/>
      <c r="AI1978" s="49"/>
      <c r="AK1978" s="49"/>
      <c r="AL1978" s="49"/>
      <c r="AM1978" s="49"/>
      <c r="AN1978" s="49"/>
      <c r="AO1978" s="49"/>
      <c r="AP1978" s="49"/>
      <c r="AQ1978" s="49"/>
      <c r="AR1978" s="49"/>
      <c r="AS1978" s="49"/>
      <c r="AT1978" s="49"/>
      <c r="AU1978" s="49"/>
      <c r="AV1978" s="49"/>
      <c r="AW1978" s="49"/>
      <c r="AX1978" s="49"/>
      <c r="AY1978" s="49"/>
      <c r="AZ1978" s="49"/>
      <c r="BA1978" s="49"/>
      <c r="BB1978" s="49"/>
      <c r="BC1978" s="49"/>
      <c r="BD1978" s="49"/>
      <c r="BE1978" s="49"/>
      <c r="BF1978" s="49"/>
      <c r="BG1978" s="49"/>
      <c r="BH1978" s="49"/>
      <c r="BI1978" s="49"/>
      <c r="BJ1978" s="49"/>
      <c r="BK1978" s="49"/>
      <c r="BL1978" s="49"/>
      <c r="BM1978" s="49"/>
      <c r="BN1978" s="49"/>
      <c r="BO1978" s="49"/>
    </row>
    <row r="1979" spans="20:67" x14ac:dyDescent="0.3">
      <c r="T1979" s="49"/>
      <c r="V1979" s="49"/>
      <c r="W1979" s="49"/>
      <c r="X1979" s="49"/>
      <c r="Y1979" s="49"/>
      <c r="AA1979" s="49"/>
      <c r="AB1979" s="49"/>
      <c r="AD1979" s="49"/>
      <c r="AE1979" s="49"/>
      <c r="AF1979" s="49"/>
      <c r="AH1979" s="49"/>
      <c r="AI1979" s="49"/>
      <c r="AK1979" s="49"/>
      <c r="AL1979" s="49"/>
      <c r="AM1979" s="49"/>
      <c r="AN1979" s="49"/>
      <c r="AO1979" s="49"/>
      <c r="AP1979" s="49"/>
      <c r="AQ1979" s="49"/>
      <c r="AR1979" s="49"/>
      <c r="AS1979" s="49"/>
      <c r="AT1979" s="49"/>
      <c r="AU1979" s="49"/>
      <c r="AV1979" s="49"/>
      <c r="AW1979" s="49"/>
      <c r="AX1979" s="49"/>
      <c r="AY1979" s="49"/>
      <c r="AZ1979" s="49"/>
      <c r="BA1979" s="49"/>
      <c r="BB1979" s="49"/>
      <c r="BC1979" s="49"/>
      <c r="BD1979" s="49"/>
      <c r="BE1979" s="49"/>
      <c r="BF1979" s="49"/>
      <c r="BG1979" s="49"/>
      <c r="BH1979" s="49"/>
      <c r="BI1979" s="49"/>
      <c r="BJ1979" s="49"/>
      <c r="BK1979" s="49"/>
      <c r="BL1979" s="49"/>
      <c r="BM1979" s="49"/>
      <c r="BN1979" s="49"/>
      <c r="BO1979" s="49"/>
    </row>
    <row r="1980" spans="20:67" x14ac:dyDescent="0.3">
      <c r="T1980" s="49"/>
      <c r="V1980" s="49"/>
      <c r="W1980" s="49"/>
      <c r="X1980" s="49"/>
      <c r="Y1980" s="49"/>
      <c r="AA1980" s="49"/>
      <c r="AB1980" s="49"/>
      <c r="AD1980" s="49"/>
      <c r="AE1980" s="49"/>
      <c r="AF1980" s="49"/>
      <c r="AH1980" s="49"/>
      <c r="AI1980" s="49"/>
      <c r="AK1980" s="49"/>
      <c r="AL1980" s="49"/>
      <c r="AM1980" s="49"/>
      <c r="AN1980" s="49"/>
      <c r="AO1980" s="49"/>
      <c r="AP1980" s="49"/>
      <c r="AQ1980" s="49"/>
      <c r="AR1980" s="49"/>
      <c r="AS1980" s="49"/>
      <c r="AT1980" s="49"/>
      <c r="AU1980" s="49"/>
      <c r="AV1980" s="49"/>
      <c r="AW1980" s="49"/>
      <c r="AX1980" s="49"/>
      <c r="AY1980" s="49"/>
      <c r="AZ1980" s="49"/>
      <c r="BA1980" s="49"/>
      <c r="BB1980" s="49"/>
      <c r="BC1980" s="49"/>
      <c r="BD1980" s="49"/>
      <c r="BE1980" s="49"/>
      <c r="BF1980" s="49"/>
      <c r="BG1980" s="49"/>
      <c r="BH1980" s="49"/>
      <c r="BI1980" s="49"/>
      <c r="BJ1980" s="49"/>
      <c r="BK1980" s="49"/>
      <c r="BL1980" s="49"/>
      <c r="BM1980" s="49"/>
      <c r="BN1980" s="49"/>
      <c r="BO1980" s="49"/>
    </row>
    <row r="1981" spans="20:67" x14ac:dyDescent="0.3">
      <c r="T1981" s="49"/>
      <c r="V1981" s="49"/>
      <c r="W1981" s="49"/>
      <c r="X1981" s="49"/>
      <c r="Y1981" s="49"/>
      <c r="AA1981" s="49"/>
      <c r="AB1981" s="49"/>
      <c r="AD1981" s="49"/>
      <c r="AE1981" s="49"/>
      <c r="AF1981" s="49"/>
      <c r="AH1981" s="49"/>
      <c r="AI1981" s="49"/>
      <c r="AK1981" s="49"/>
      <c r="AL1981" s="49"/>
      <c r="AM1981" s="49"/>
      <c r="AN1981" s="49"/>
      <c r="AO1981" s="49"/>
      <c r="AP1981" s="49"/>
      <c r="AQ1981" s="49"/>
      <c r="AR1981" s="49"/>
      <c r="AS1981" s="49"/>
      <c r="AT1981" s="49"/>
      <c r="AU1981" s="49"/>
      <c r="AV1981" s="49"/>
      <c r="AW1981" s="49"/>
      <c r="AX1981" s="49"/>
      <c r="AY1981" s="49"/>
      <c r="AZ1981" s="49"/>
      <c r="BA1981" s="49"/>
      <c r="BB1981" s="49"/>
      <c r="BC1981" s="49"/>
      <c r="BD1981" s="49"/>
      <c r="BE1981" s="49"/>
      <c r="BF1981" s="49"/>
      <c r="BG1981" s="49"/>
      <c r="BH1981" s="49"/>
      <c r="BI1981" s="49"/>
      <c r="BJ1981" s="49"/>
      <c r="BK1981" s="49"/>
      <c r="BL1981" s="49"/>
      <c r="BM1981" s="49"/>
      <c r="BN1981" s="49"/>
      <c r="BO1981" s="49"/>
    </row>
    <row r="1982" spans="20:67" x14ac:dyDescent="0.3">
      <c r="T1982" s="49"/>
      <c r="V1982" s="49"/>
      <c r="W1982" s="49"/>
      <c r="X1982" s="49"/>
      <c r="Y1982" s="49"/>
      <c r="AA1982" s="49"/>
      <c r="AB1982" s="49"/>
      <c r="AD1982" s="49"/>
      <c r="AE1982" s="49"/>
      <c r="AF1982" s="49"/>
      <c r="AH1982" s="49"/>
      <c r="AI1982" s="49"/>
      <c r="AK1982" s="49"/>
      <c r="AL1982" s="49"/>
      <c r="AM1982" s="49"/>
      <c r="AN1982" s="49"/>
      <c r="AO1982" s="49"/>
      <c r="AP1982" s="49"/>
      <c r="AQ1982" s="49"/>
      <c r="AR1982" s="49"/>
      <c r="AS1982" s="49"/>
      <c r="AT1982" s="49"/>
      <c r="AU1982" s="49"/>
      <c r="AV1982" s="49"/>
      <c r="AW1982" s="49"/>
      <c r="AX1982" s="49"/>
      <c r="AY1982" s="49"/>
      <c r="AZ1982" s="49"/>
      <c r="BA1982" s="49"/>
      <c r="BB1982" s="49"/>
      <c r="BC1982" s="49"/>
      <c r="BD1982" s="49"/>
      <c r="BE1982" s="49"/>
      <c r="BF1982" s="49"/>
      <c r="BG1982" s="49"/>
      <c r="BH1982" s="49"/>
      <c r="BI1982" s="49"/>
      <c r="BJ1982" s="49"/>
      <c r="BK1982" s="49"/>
      <c r="BL1982" s="49"/>
      <c r="BM1982" s="49"/>
      <c r="BN1982" s="49"/>
      <c r="BO1982" s="49"/>
    </row>
    <row r="1983" spans="20:67" x14ac:dyDescent="0.3">
      <c r="T1983" s="49"/>
      <c r="V1983" s="49"/>
      <c r="W1983" s="49"/>
      <c r="X1983" s="49"/>
      <c r="Y1983" s="49"/>
      <c r="AA1983" s="49"/>
      <c r="AB1983" s="49"/>
      <c r="AD1983" s="49"/>
      <c r="AE1983" s="49"/>
      <c r="AF1983" s="49"/>
      <c r="AH1983" s="49"/>
      <c r="AI1983" s="49"/>
      <c r="AK1983" s="49"/>
      <c r="AL1983" s="49"/>
      <c r="AM1983" s="49"/>
      <c r="AN1983" s="49"/>
      <c r="AO1983" s="49"/>
      <c r="AP1983" s="49"/>
      <c r="AQ1983" s="49"/>
      <c r="AR1983" s="49"/>
      <c r="AS1983" s="49"/>
      <c r="AT1983" s="49"/>
      <c r="AU1983" s="49"/>
      <c r="AV1983" s="49"/>
      <c r="AW1983" s="49"/>
      <c r="AX1983" s="49"/>
      <c r="AY1983" s="49"/>
      <c r="AZ1983" s="49"/>
      <c r="BA1983" s="49"/>
      <c r="BB1983" s="49"/>
      <c r="BC1983" s="49"/>
      <c r="BD1983" s="49"/>
      <c r="BE1983" s="49"/>
      <c r="BF1983" s="49"/>
      <c r="BG1983" s="49"/>
      <c r="BH1983" s="49"/>
      <c r="BI1983" s="49"/>
      <c r="BJ1983" s="49"/>
      <c r="BK1983" s="49"/>
      <c r="BL1983" s="49"/>
      <c r="BM1983" s="49"/>
      <c r="BN1983" s="49"/>
      <c r="BO1983" s="49"/>
    </row>
    <row r="1984" spans="20:67" x14ac:dyDescent="0.3">
      <c r="T1984" s="49"/>
      <c r="V1984" s="49"/>
      <c r="W1984" s="49"/>
      <c r="X1984" s="49"/>
      <c r="Y1984" s="49"/>
      <c r="AA1984" s="49"/>
      <c r="AB1984" s="49"/>
      <c r="AD1984" s="49"/>
      <c r="AE1984" s="49"/>
      <c r="AF1984" s="49"/>
      <c r="AH1984" s="49"/>
      <c r="AI1984" s="49"/>
      <c r="AK1984" s="49"/>
      <c r="AL1984" s="49"/>
      <c r="AM1984" s="49"/>
      <c r="AN1984" s="49"/>
      <c r="AO1984" s="49"/>
      <c r="AP1984" s="49"/>
      <c r="AQ1984" s="49"/>
      <c r="AR1984" s="49"/>
      <c r="AS1984" s="49"/>
      <c r="AT1984" s="49"/>
      <c r="AU1984" s="49"/>
      <c r="AV1984" s="49"/>
      <c r="AW1984" s="49"/>
      <c r="AX1984" s="49"/>
      <c r="AY1984" s="49"/>
      <c r="AZ1984" s="49"/>
      <c r="BA1984" s="49"/>
      <c r="BB1984" s="49"/>
      <c r="BC1984" s="49"/>
      <c r="BD1984" s="49"/>
      <c r="BE1984" s="49"/>
      <c r="BF1984" s="49"/>
      <c r="BG1984" s="49"/>
      <c r="BH1984" s="49"/>
      <c r="BI1984" s="49"/>
      <c r="BJ1984" s="49"/>
      <c r="BK1984" s="49"/>
      <c r="BL1984" s="49"/>
      <c r="BM1984" s="49"/>
      <c r="BN1984" s="49"/>
      <c r="BO1984" s="49"/>
    </row>
    <row r="1985" spans="20:67" x14ac:dyDescent="0.3">
      <c r="T1985" s="49"/>
      <c r="V1985" s="49"/>
      <c r="W1985" s="49"/>
      <c r="X1985" s="49"/>
      <c r="Y1985" s="49"/>
      <c r="AA1985" s="49"/>
      <c r="AB1985" s="49"/>
      <c r="AD1985" s="49"/>
      <c r="AE1985" s="49"/>
      <c r="AF1985" s="49"/>
      <c r="AH1985" s="49"/>
      <c r="AI1985" s="49"/>
      <c r="AK1985" s="49"/>
      <c r="AL1985" s="49"/>
      <c r="AM1985" s="49"/>
      <c r="AN1985" s="49"/>
      <c r="AO1985" s="49"/>
      <c r="AP1985" s="49"/>
      <c r="AQ1985" s="49"/>
      <c r="AR1985" s="49"/>
      <c r="AS1985" s="49"/>
      <c r="AT1985" s="49"/>
      <c r="AU1985" s="49"/>
      <c r="AV1985" s="49"/>
      <c r="AW1985" s="49"/>
      <c r="AX1985" s="49"/>
      <c r="AY1985" s="49"/>
      <c r="AZ1985" s="49"/>
      <c r="BA1985" s="49"/>
      <c r="BB1985" s="49"/>
      <c r="BC1985" s="49"/>
      <c r="BD1985" s="49"/>
      <c r="BE1985" s="49"/>
      <c r="BF1985" s="49"/>
      <c r="BG1985" s="49"/>
      <c r="BH1985" s="49"/>
      <c r="BI1985" s="49"/>
      <c r="BJ1985" s="49"/>
      <c r="BK1985" s="49"/>
      <c r="BL1985" s="49"/>
      <c r="BM1985" s="49"/>
      <c r="BN1985" s="49"/>
      <c r="BO1985" s="49"/>
    </row>
    <row r="1986" spans="20:67" x14ac:dyDescent="0.3">
      <c r="T1986" s="49"/>
      <c r="V1986" s="49"/>
      <c r="W1986" s="49"/>
      <c r="X1986" s="49"/>
      <c r="Y1986" s="49"/>
      <c r="AA1986" s="49"/>
      <c r="AB1986" s="49"/>
      <c r="AD1986" s="49"/>
      <c r="AE1986" s="49"/>
      <c r="AF1986" s="49"/>
      <c r="AH1986" s="49"/>
      <c r="AI1986" s="49"/>
      <c r="AK1986" s="49"/>
      <c r="AL1986" s="49"/>
      <c r="AM1986" s="49"/>
      <c r="AN1986" s="49"/>
      <c r="AO1986" s="49"/>
      <c r="AP1986" s="49"/>
      <c r="AQ1986" s="49"/>
      <c r="AR1986" s="49"/>
      <c r="AS1986" s="49"/>
      <c r="AT1986" s="49"/>
      <c r="AU1986" s="49"/>
      <c r="AV1986" s="49"/>
      <c r="AW1986" s="49"/>
      <c r="AX1986" s="49"/>
      <c r="AY1986" s="49"/>
      <c r="AZ1986" s="49"/>
      <c r="BA1986" s="49"/>
      <c r="BB1986" s="49"/>
      <c r="BC1986" s="49"/>
      <c r="BD1986" s="49"/>
      <c r="BE1986" s="49"/>
      <c r="BF1986" s="49"/>
      <c r="BG1986" s="49"/>
      <c r="BH1986" s="49"/>
      <c r="BI1986" s="49"/>
      <c r="BJ1986" s="49"/>
      <c r="BK1986" s="49"/>
      <c r="BL1986" s="49"/>
      <c r="BM1986" s="49"/>
      <c r="BN1986" s="49"/>
      <c r="BO1986" s="49"/>
    </row>
    <row r="1987" spans="20:67" x14ac:dyDescent="0.3">
      <c r="T1987" s="49"/>
      <c r="V1987" s="49"/>
      <c r="W1987" s="49"/>
      <c r="X1987" s="49"/>
      <c r="Y1987" s="49"/>
      <c r="AA1987" s="49"/>
      <c r="AB1987" s="49"/>
      <c r="AD1987" s="49"/>
      <c r="AE1987" s="49"/>
      <c r="AF1987" s="49"/>
      <c r="AH1987" s="49"/>
      <c r="AI1987" s="49"/>
      <c r="AK1987" s="49"/>
      <c r="AL1987" s="49"/>
      <c r="AM1987" s="49"/>
      <c r="AN1987" s="49"/>
      <c r="AO1987" s="49"/>
      <c r="AP1987" s="49"/>
      <c r="AQ1987" s="49"/>
      <c r="AR1987" s="49"/>
      <c r="AS1987" s="49"/>
      <c r="AT1987" s="49"/>
      <c r="AU1987" s="49"/>
      <c r="AV1987" s="49"/>
      <c r="AW1987" s="49"/>
      <c r="AX1987" s="49"/>
      <c r="AY1987" s="49"/>
      <c r="AZ1987" s="49"/>
      <c r="BA1987" s="49"/>
      <c r="BB1987" s="49"/>
      <c r="BC1987" s="49"/>
      <c r="BD1987" s="49"/>
      <c r="BE1987" s="49"/>
      <c r="BF1987" s="49"/>
      <c r="BG1987" s="49"/>
      <c r="BH1987" s="49"/>
      <c r="BI1987" s="49"/>
      <c r="BJ1987" s="49"/>
      <c r="BK1987" s="49"/>
      <c r="BL1987" s="49"/>
      <c r="BM1987" s="49"/>
      <c r="BN1987" s="49"/>
      <c r="BO1987" s="49"/>
    </row>
    <row r="1988" spans="20:67" x14ac:dyDescent="0.3">
      <c r="T1988" s="49"/>
      <c r="V1988" s="49"/>
      <c r="W1988" s="49"/>
      <c r="X1988" s="49"/>
      <c r="Y1988" s="49"/>
      <c r="AA1988" s="49"/>
      <c r="AB1988" s="49"/>
      <c r="AD1988" s="49"/>
      <c r="AE1988" s="49"/>
      <c r="AF1988" s="49"/>
      <c r="AH1988" s="49"/>
      <c r="AI1988" s="49"/>
      <c r="AK1988" s="49"/>
      <c r="AL1988" s="49"/>
      <c r="AM1988" s="49"/>
      <c r="AN1988" s="49"/>
      <c r="AO1988" s="49"/>
      <c r="AP1988" s="49"/>
      <c r="AQ1988" s="49"/>
      <c r="AR1988" s="49"/>
      <c r="AS1988" s="49"/>
      <c r="AT1988" s="49"/>
      <c r="AU1988" s="49"/>
      <c r="AV1988" s="49"/>
      <c r="AW1988" s="49"/>
      <c r="AX1988" s="49"/>
      <c r="AY1988" s="49"/>
      <c r="AZ1988" s="49"/>
      <c r="BA1988" s="49"/>
      <c r="BB1988" s="49"/>
      <c r="BC1988" s="49"/>
      <c r="BD1988" s="49"/>
      <c r="BE1988" s="49"/>
      <c r="BF1988" s="49"/>
      <c r="BG1988" s="49"/>
      <c r="BH1988" s="49"/>
      <c r="BI1988" s="49"/>
      <c r="BJ1988" s="49"/>
      <c r="BK1988" s="49"/>
      <c r="BL1988" s="49"/>
      <c r="BM1988" s="49"/>
      <c r="BN1988" s="49"/>
      <c r="BO1988" s="49"/>
    </row>
    <row r="1989" spans="20:67" x14ac:dyDescent="0.3">
      <c r="T1989" s="49"/>
      <c r="V1989" s="49"/>
      <c r="W1989" s="49"/>
      <c r="X1989" s="49"/>
      <c r="Y1989" s="49"/>
      <c r="AA1989" s="49"/>
      <c r="AB1989" s="49"/>
      <c r="AD1989" s="49"/>
      <c r="AE1989" s="49"/>
      <c r="AF1989" s="49"/>
      <c r="AH1989" s="49"/>
      <c r="AI1989" s="49"/>
      <c r="AK1989" s="49"/>
      <c r="AL1989" s="49"/>
      <c r="AM1989" s="49"/>
      <c r="AN1989" s="49"/>
      <c r="AO1989" s="49"/>
      <c r="AP1989" s="49"/>
      <c r="AQ1989" s="49"/>
      <c r="AR1989" s="49"/>
      <c r="AS1989" s="49"/>
      <c r="AT1989" s="49"/>
      <c r="AU1989" s="49"/>
      <c r="AV1989" s="49"/>
      <c r="AW1989" s="49"/>
      <c r="AX1989" s="49"/>
      <c r="AY1989" s="49"/>
      <c r="AZ1989" s="49"/>
      <c r="BA1989" s="49"/>
      <c r="BB1989" s="49"/>
      <c r="BC1989" s="49"/>
      <c r="BD1989" s="49"/>
      <c r="BE1989" s="49"/>
      <c r="BF1989" s="49"/>
      <c r="BG1989" s="49"/>
      <c r="BH1989" s="49"/>
      <c r="BI1989" s="49"/>
      <c r="BJ1989" s="49"/>
      <c r="BK1989" s="49"/>
      <c r="BL1989" s="49"/>
      <c r="BM1989" s="49"/>
      <c r="BN1989" s="49"/>
      <c r="BO1989" s="49"/>
    </row>
    <row r="1990" spans="20:67" x14ac:dyDescent="0.3">
      <c r="T1990" s="49"/>
      <c r="V1990" s="49"/>
      <c r="W1990" s="49"/>
      <c r="X1990" s="49"/>
      <c r="Y1990" s="49"/>
      <c r="AA1990" s="49"/>
      <c r="AB1990" s="49"/>
      <c r="AD1990" s="49"/>
      <c r="AE1990" s="49"/>
      <c r="AF1990" s="49"/>
      <c r="AH1990" s="49"/>
      <c r="AI1990" s="49"/>
      <c r="AK1990" s="49"/>
      <c r="AL1990" s="49"/>
      <c r="AM1990" s="49"/>
      <c r="AN1990" s="49"/>
      <c r="AO1990" s="49"/>
      <c r="AP1990" s="49"/>
      <c r="AQ1990" s="49"/>
      <c r="AR1990" s="49"/>
      <c r="AS1990" s="49"/>
      <c r="AT1990" s="49"/>
      <c r="AU1990" s="49"/>
      <c r="AV1990" s="49"/>
      <c r="AW1990" s="49"/>
      <c r="AX1990" s="49"/>
      <c r="AY1990" s="49"/>
      <c r="AZ1990" s="49"/>
      <c r="BA1990" s="49"/>
      <c r="BB1990" s="49"/>
      <c r="BC1990" s="49"/>
      <c r="BD1990" s="49"/>
      <c r="BE1990" s="49"/>
      <c r="BF1990" s="49"/>
      <c r="BG1990" s="49"/>
      <c r="BH1990" s="49"/>
      <c r="BI1990" s="49"/>
      <c r="BJ1990" s="49"/>
      <c r="BK1990" s="49"/>
      <c r="BL1990" s="49"/>
      <c r="BM1990" s="49"/>
      <c r="BN1990" s="49"/>
      <c r="BO1990" s="49"/>
    </row>
    <row r="1991" spans="20:67" x14ac:dyDescent="0.3">
      <c r="T1991" s="49"/>
      <c r="V1991" s="49"/>
      <c r="W1991" s="49"/>
      <c r="X1991" s="49"/>
      <c r="Y1991" s="49"/>
      <c r="AA1991" s="49"/>
      <c r="AB1991" s="49"/>
      <c r="AD1991" s="49"/>
      <c r="AE1991" s="49"/>
      <c r="AF1991" s="49"/>
      <c r="AH1991" s="49"/>
      <c r="AI1991" s="49"/>
      <c r="AK1991" s="49"/>
      <c r="AL1991" s="49"/>
      <c r="AM1991" s="49"/>
      <c r="AN1991" s="49"/>
      <c r="AO1991" s="49"/>
      <c r="AP1991" s="49"/>
      <c r="AQ1991" s="49"/>
      <c r="AR1991" s="49"/>
      <c r="AS1991" s="49"/>
      <c r="AT1991" s="49"/>
      <c r="AU1991" s="49"/>
      <c r="AV1991" s="49"/>
      <c r="AW1991" s="49"/>
      <c r="AX1991" s="49"/>
      <c r="AY1991" s="49"/>
      <c r="AZ1991" s="49"/>
      <c r="BA1991" s="49"/>
      <c r="BB1991" s="49"/>
      <c r="BC1991" s="49"/>
      <c r="BD1991" s="49"/>
      <c r="BE1991" s="49"/>
      <c r="BF1991" s="49"/>
      <c r="BG1991" s="49"/>
      <c r="BH1991" s="49"/>
      <c r="BI1991" s="49"/>
      <c r="BJ1991" s="49"/>
      <c r="BK1991" s="49"/>
      <c r="BL1991" s="49"/>
      <c r="BM1991" s="49"/>
      <c r="BN1991" s="49"/>
      <c r="BO1991" s="49"/>
    </row>
    <row r="1992" spans="20:67" x14ac:dyDescent="0.3">
      <c r="T1992" s="49"/>
      <c r="V1992" s="49"/>
      <c r="W1992" s="49"/>
      <c r="X1992" s="49"/>
      <c r="Y1992" s="49"/>
      <c r="AA1992" s="49"/>
      <c r="AB1992" s="49"/>
      <c r="AD1992" s="49"/>
      <c r="AE1992" s="49"/>
      <c r="AF1992" s="49"/>
      <c r="AH1992" s="49"/>
      <c r="AI1992" s="49"/>
      <c r="AK1992" s="49"/>
      <c r="AL1992" s="49"/>
      <c r="AM1992" s="49"/>
      <c r="AN1992" s="49"/>
      <c r="AO1992" s="49"/>
      <c r="AP1992" s="49"/>
      <c r="AQ1992" s="49"/>
      <c r="AR1992" s="49"/>
      <c r="AS1992" s="49"/>
      <c r="AT1992" s="49"/>
      <c r="AU1992" s="49"/>
      <c r="AV1992" s="49"/>
      <c r="AW1992" s="49"/>
      <c r="AX1992" s="49"/>
      <c r="AY1992" s="49"/>
      <c r="AZ1992" s="49"/>
      <c r="BA1992" s="49"/>
      <c r="BB1992" s="49"/>
      <c r="BC1992" s="49"/>
      <c r="BD1992" s="49"/>
      <c r="BE1992" s="49"/>
      <c r="BF1992" s="49"/>
      <c r="BG1992" s="49"/>
      <c r="BH1992" s="49"/>
      <c r="BI1992" s="49"/>
      <c r="BJ1992" s="49"/>
      <c r="BK1992" s="49"/>
      <c r="BL1992" s="49"/>
      <c r="BM1992" s="49"/>
      <c r="BN1992" s="49"/>
      <c r="BO1992" s="49"/>
    </row>
    <row r="1993" spans="20:67" x14ac:dyDescent="0.3">
      <c r="T1993" s="49"/>
      <c r="V1993" s="49"/>
      <c r="W1993" s="49"/>
      <c r="X1993" s="49"/>
      <c r="Y1993" s="49"/>
      <c r="AA1993" s="49"/>
      <c r="AB1993" s="49"/>
      <c r="AD1993" s="49"/>
      <c r="AE1993" s="49"/>
      <c r="AF1993" s="49"/>
      <c r="AH1993" s="49"/>
      <c r="AI1993" s="49"/>
      <c r="AK1993" s="49"/>
      <c r="AL1993" s="49"/>
      <c r="AM1993" s="49"/>
      <c r="AN1993" s="49"/>
      <c r="AO1993" s="49"/>
      <c r="AP1993" s="49"/>
      <c r="AQ1993" s="49"/>
      <c r="AR1993" s="49"/>
      <c r="AS1993" s="49"/>
      <c r="AT1993" s="49"/>
      <c r="AU1993" s="49"/>
      <c r="AV1993" s="49"/>
      <c r="AW1993" s="49"/>
      <c r="AX1993" s="49"/>
      <c r="AY1993" s="49"/>
      <c r="AZ1993" s="49"/>
      <c r="BA1993" s="49"/>
      <c r="BB1993" s="49"/>
      <c r="BC1993" s="49"/>
      <c r="BD1993" s="49"/>
      <c r="BE1993" s="49"/>
      <c r="BF1993" s="49"/>
      <c r="BG1993" s="49"/>
      <c r="BH1993" s="49"/>
      <c r="BI1993" s="49"/>
      <c r="BJ1993" s="49"/>
      <c r="BK1993" s="49"/>
      <c r="BL1993" s="49"/>
      <c r="BM1993" s="49"/>
      <c r="BN1993" s="49"/>
      <c r="BO1993" s="49"/>
    </row>
    <row r="1994" spans="20:67" x14ac:dyDescent="0.3">
      <c r="T1994" s="49"/>
      <c r="V1994" s="49"/>
      <c r="W1994" s="49"/>
      <c r="X1994" s="49"/>
      <c r="Y1994" s="49"/>
      <c r="AA1994" s="49"/>
      <c r="AB1994" s="49"/>
      <c r="AD1994" s="49"/>
      <c r="AE1994" s="49"/>
      <c r="AF1994" s="49"/>
      <c r="AH1994" s="49"/>
      <c r="AI1994" s="49"/>
      <c r="AK1994" s="49"/>
      <c r="AL1994" s="49"/>
      <c r="AM1994" s="49"/>
      <c r="AN1994" s="49"/>
      <c r="AO1994" s="49"/>
      <c r="AP1994" s="49"/>
      <c r="AQ1994" s="49"/>
      <c r="AR1994" s="49"/>
      <c r="AS1994" s="49"/>
      <c r="AT1994" s="49"/>
      <c r="AU1994" s="49"/>
      <c r="AV1994" s="49"/>
      <c r="AW1994" s="49"/>
      <c r="AX1994" s="49"/>
      <c r="AY1994" s="49"/>
      <c r="AZ1994" s="49"/>
      <c r="BA1994" s="49"/>
      <c r="BB1994" s="49"/>
      <c r="BC1994" s="49"/>
      <c r="BD1994" s="49"/>
      <c r="BE1994" s="49"/>
      <c r="BF1994" s="49"/>
      <c r="BG1994" s="49"/>
      <c r="BH1994" s="49"/>
      <c r="BI1994" s="49"/>
      <c r="BJ1994" s="49"/>
      <c r="BK1994" s="49"/>
      <c r="BL1994" s="49"/>
      <c r="BM1994" s="49"/>
      <c r="BN1994" s="49"/>
      <c r="BO1994" s="49"/>
    </row>
    <row r="1995" spans="20:67" x14ac:dyDescent="0.3">
      <c r="T1995" s="49"/>
      <c r="V1995" s="49"/>
      <c r="W1995" s="49"/>
      <c r="X1995" s="49"/>
      <c r="Y1995" s="49"/>
      <c r="AA1995" s="49"/>
      <c r="AB1995" s="49"/>
      <c r="AD1995" s="49"/>
      <c r="AE1995" s="49"/>
      <c r="AF1995" s="49"/>
      <c r="AH1995" s="49"/>
      <c r="AI1995" s="49"/>
      <c r="AK1995" s="49"/>
      <c r="AL1995" s="49"/>
      <c r="AM1995" s="49"/>
      <c r="AN1995" s="49"/>
      <c r="AO1995" s="49"/>
      <c r="AP1995" s="49"/>
      <c r="AQ1995" s="49"/>
      <c r="AR1995" s="49"/>
      <c r="AS1995" s="49"/>
      <c r="AT1995" s="49"/>
      <c r="AU1995" s="49"/>
      <c r="AV1995" s="49"/>
      <c r="AW1995" s="49"/>
      <c r="AX1995" s="49"/>
      <c r="AY1995" s="49"/>
      <c r="AZ1995" s="49"/>
      <c r="BA1995" s="49"/>
      <c r="BB1995" s="49"/>
      <c r="BC1995" s="49"/>
      <c r="BD1995" s="49"/>
      <c r="BE1995" s="49"/>
      <c r="BF1995" s="49"/>
      <c r="BG1995" s="49"/>
      <c r="BH1995" s="49"/>
      <c r="BI1995" s="49"/>
      <c r="BJ1995" s="49"/>
      <c r="BK1995" s="49"/>
      <c r="BL1995" s="49"/>
      <c r="BM1995" s="49"/>
      <c r="BN1995" s="49"/>
      <c r="BO1995" s="49"/>
    </row>
    <row r="1996" spans="20:67" x14ac:dyDescent="0.3">
      <c r="T1996" s="49"/>
      <c r="V1996" s="49"/>
      <c r="W1996" s="49"/>
      <c r="X1996" s="49"/>
      <c r="Y1996" s="49"/>
      <c r="AA1996" s="49"/>
      <c r="AB1996" s="49"/>
      <c r="AD1996" s="49"/>
      <c r="AE1996" s="49"/>
      <c r="AF1996" s="49"/>
      <c r="AH1996" s="49"/>
      <c r="AI1996" s="49"/>
      <c r="AK1996" s="49"/>
      <c r="AL1996" s="49"/>
      <c r="AM1996" s="49"/>
      <c r="AN1996" s="49"/>
      <c r="AO1996" s="49"/>
      <c r="AP1996" s="49"/>
      <c r="AQ1996" s="49"/>
      <c r="AR1996" s="49"/>
      <c r="AS1996" s="49"/>
      <c r="AT1996" s="49"/>
      <c r="AU1996" s="49"/>
      <c r="AV1996" s="49"/>
      <c r="AW1996" s="49"/>
      <c r="AX1996" s="49"/>
      <c r="AY1996" s="49"/>
      <c r="AZ1996" s="49"/>
      <c r="BA1996" s="49"/>
      <c r="BB1996" s="49"/>
      <c r="BC1996" s="49"/>
      <c r="BD1996" s="49"/>
      <c r="BE1996" s="49"/>
      <c r="BF1996" s="49"/>
      <c r="BG1996" s="49"/>
      <c r="BH1996" s="49"/>
      <c r="BI1996" s="49"/>
      <c r="BJ1996" s="49"/>
      <c r="BK1996" s="49"/>
      <c r="BL1996" s="49"/>
      <c r="BM1996" s="49"/>
      <c r="BN1996" s="49"/>
      <c r="BO1996" s="49"/>
    </row>
    <row r="1997" spans="20:67" x14ac:dyDescent="0.3">
      <c r="T1997" s="49"/>
      <c r="V1997" s="49"/>
      <c r="W1997" s="49"/>
      <c r="X1997" s="49"/>
      <c r="Y1997" s="49"/>
      <c r="AA1997" s="49"/>
      <c r="AB1997" s="49"/>
      <c r="AD1997" s="49"/>
      <c r="AE1997" s="49"/>
      <c r="AF1997" s="49"/>
      <c r="AH1997" s="49"/>
      <c r="AI1997" s="49"/>
      <c r="AK1997" s="49"/>
      <c r="AL1997" s="49"/>
      <c r="AM1997" s="49"/>
      <c r="AN1997" s="49"/>
      <c r="AO1997" s="49"/>
      <c r="AP1997" s="49"/>
      <c r="AQ1997" s="49"/>
      <c r="AR1997" s="49"/>
      <c r="AS1997" s="49"/>
      <c r="AT1997" s="49"/>
      <c r="AU1997" s="49"/>
      <c r="AV1997" s="49"/>
      <c r="AW1997" s="49"/>
      <c r="AX1997" s="49"/>
      <c r="AY1997" s="49"/>
      <c r="AZ1997" s="49"/>
      <c r="BA1997" s="49"/>
      <c r="BB1997" s="49"/>
      <c r="BC1997" s="49"/>
      <c r="BD1997" s="49"/>
      <c r="BE1997" s="49"/>
      <c r="BF1997" s="49"/>
      <c r="BG1997" s="49"/>
      <c r="BH1997" s="49"/>
      <c r="BI1997" s="49"/>
      <c r="BJ1997" s="49"/>
      <c r="BK1997" s="49"/>
      <c r="BL1997" s="49"/>
      <c r="BM1997" s="49"/>
      <c r="BN1997" s="49"/>
      <c r="BO1997" s="49"/>
    </row>
    <row r="1998" spans="20:67" x14ac:dyDescent="0.3">
      <c r="T1998" s="49"/>
      <c r="V1998" s="49"/>
      <c r="W1998" s="49"/>
      <c r="X1998" s="49"/>
      <c r="Y1998" s="49"/>
      <c r="AA1998" s="49"/>
      <c r="AB1998" s="49"/>
      <c r="AD1998" s="49"/>
      <c r="AE1998" s="49"/>
      <c r="AF1998" s="49"/>
      <c r="AH1998" s="49"/>
      <c r="AI1998" s="49"/>
      <c r="AK1998" s="49"/>
      <c r="AL1998" s="49"/>
      <c r="AM1998" s="49"/>
      <c r="AN1998" s="49"/>
      <c r="AO1998" s="49"/>
      <c r="AP1998" s="49"/>
      <c r="AQ1998" s="49"/>
      <c r="AR1998" s="49"/>
      <c r="AS1998" s="49"/>
      <c r="AT1998" s="49"/>
      <c r="AU1998" s="49"/>
      <c r="AV1998" s="49"/>
      <c r="AW1998" s="49"/>
      <c r="AX1998" s="49"/>
      <c r="AY1998" s="49"/>
      <c r="AZ1998" s="49"/>
      <c r="BA1998" s="49"/>
      <c r="BB1998" s="49"/>
      <c r="BC1998" s="49"/>
      <c r="BD1998" s="49"/>
      <c r="BE1998" s="49"/>
      <c r="BF1998" s="49"/>
      <c r="BG1998" s="49"/>
      <c r="BH1998" s="49"/>
      <c r="BI1998" s="49"/>
      <c r="BJ1998" s="49"/>
      <c r="BK1998" s="49"/>
      <c r="BL1998" s="49"/>
      <c r="BM1998" s="49"/>
      <c r="BN1998" s="49"/>
      <c r="BO1998" s="49"/>
    </row>
    <row r="1999" spans="20:67" x14ac:dyDescent="0.3">
      <c r="T1999" s="49"/>
      <c r="V1999" s="49"/>
      <c r="W1999" s="49"/>
      <c r="X1999" s="49"/>
      <c r="Y1999" s="49"/>
      <c r="AA1999" s="49"/>
      <c r="AB1999" s="49"/>
      <c r="AD1999" s="49"/>
      <c r="AE1999" s="49"/>
      <c r="AF1999" s="49"/>
      <c r="AH1999" s="49"/>
      <c r="AI1999" s="49"/>
      <c r="AK1999" s="49"/>
      <c r="AL1999" s="49"/>
      <c r="AM1999" s="49"/>
      <c r="AN1999" s="49"/>
      <c r="AO1999" s="49"/>
      <c r="AP1999" s="49"/>
      <c r="AQ1999" s="49"/>
      <c r="AR1999" s="49"/>
      <c r="AS1999" s="49"/>
      <c r="AT1999" s="49"/>
      <c r="AU1999" s="49"/>
      <c r="AV1999" s="49"/>
      <c r="AW1999" s="49"/>
      <c r="AX1999" s="49"/>
      <c r="AY1999" s="49"/>
      <c r="AZ1999" s="49"/>
      <c r="BA1999" s="49"/>
      <c r="BB1999" s="49"/>
      <c r="BC1999" s="49"/>
      <c r="BD1999" s="49"/>
      <c r="BE1999" s="49"/>
      <c r="BF1999" s="49"/>
      <c r="BG1999" s="49"/>
      <c r="BH1999" s="49"/>
      <c r="BI1999" s="49"/>
      <c r="BJ1999" s="49"/>
      <c r="BK1999" s="49"/>
      <c r="BL1999" s="49"/>
      <c r="BM1999" s="49"/>
      <c r="BN1999" s="49"/>
      <c r="BO1999" s="49"/>
    </row>
    <row r="2000" spans="20:67" x14ac:dyDescent="0.3">
      <c r="T2000" s="49"/>
      <c r="V2000" s="49"/>
      <c r="W2000" s="49"/>
      <c r="X2000" s="49"/>
      <c r="Y2000" s="49"/>
      <c r="AA2000" s="49"/>
      <c r="AB2000" s="49"/>
      <c r="AD2000" s="49"/>
      <c r="AE2000" s="49"/>
      <c r="AF2000" s="49"/>
      <c r="AH2000" s="49"/>
      <c r="AI2000" s="49"/>
      <c r="AK2000" s="49"/>
      <c r="AL2000" s="49"/>
      <c r="AM2000" s="49"/>
      <c r="AN2000" s="49"/>
      <c r="AO2000" s="49"/>
      <c r="AP2000" s="49"/>
      <c r="AQ2000" s="49"/>
      <c r="AR2000" s="49"/>
      <c r="AS2000" s="49"/>
      <c r="AT2000" s="49"/>
      <c r="AU2000" s="49"/>
      <c r="AV2000" s="49"/>
      <c r="AW2000" s="49"/>
      <c r="AX2000" s="49"/>
      <c r="AY2000" s="49"/>
      <c r="AZ2000" s="49"/>
      <c r="BA2000" s="49"/>
      <c r="BB2000" s="49"/>
      <c r="BC2000" s="49"/>
      <c r="BD2000" s="49"/>
      <c r="BE2000" s="49"/>
      <c r="BF2000" s="49"/>
      <c r="BG2000" s="49"/>
      <c r="BH2000" s="49"/>
      <c r="BI2000" s="49"/>
      <c r="BJ2000" s="49"/>
      <c r="BK2000" s="49"/>
      <c r="BL2000" s="49"/>
      <c r="BM2000" s="49"/>
      <c r="BN2000" s="49"/>
      <c r="BO2000" s="49"/>
    </row>
    <row r="2001" spans="20:67" x14ac:dyDescent="0.3">
      <c r="T2001" s="49"/>
      <c r="V2001" s="49"/>
      <c r="W2001" s="49"/>
      <c r="X2001" s="49"/>
      <c r="Y2001" s="49"/>
      <c r="AA2001" s="49"/>
      <c r="AB2001" s="49"/>
      <c r="AD2001" s="49"/>
      <c r="AE2001" s="49"/>
      <c r="AF2001" s="49"/>
      <c r="AH2001" s="49"/>
      <c r="AI2001" s="49"/>
      <c r="AK2001" s="49"/>
      <c r="AL2001" s="49"/>
      <c r="AM2001" s="49"/>
      <c r="AN2001" s="49"/>
      <c r="AO2001" s="49"/>
      <c r="AP2001" s="49"/>
      <c r="AQ2001" s="49"/>
      <c r="AR2001" s="49"/>
      <c r="AS2001" s="49"/>
      <c r="AT2001" s="49"/>
      <c r="AU2001" s="49"/>
      <c r="AV2001" s="49"/>
      <c r="AW2001" s="49"/>
      <c r="AX2001" s="49"/>
      <c r="AY2001" s="49"/>
      <c r="AZ2001" s="49"/>
      <c r="BA2001" s="49"/>
      <c r="BB2001" s="49"/>
      <c r="BC2001" s="49"/>
      <c r="BD2001" s="49"/>
      <c r="BE2001" s="49"/>
      <c r="BF2001" s="49"/>
      <c r="BG2001" s="49"/>
      <c r="BH2001" s="49"/>
      <c r="BI2001" s="49"/>
      <c r="BJ2001" s="49"/>
      <c r="BK2001" s="49"/>
      <c r="BL2001" s="49"/>
      <c r="BM2001" s="49"/>
      <c r="BN2001" s="49"/>
      <c r="BO2001" s="49"/>
    </row>
    <row r="2002" spans="20:67" x14ac:dyDescent="0.3">
      <c r="T2002" s="49"/>
      <c r="V2002" s="49"/>
      <c r="W2002" s="49"/>
      <c r="X2002" s="49"/>
      <c r="Y2002" s="49"/>
      <c r="AA2002" s="49"/>
      <c r="AB2002" s="49"/>
      <c r="AD2002" s="49"/>
      <c r="AE2002" s="49"/>
      <c r="AF2002" s="49"/>
      <c r="AH2002" s="49"/>
      <c r="AI2002" s="49"/>
      <c r="AK2002" s="49"/>
      <c r="AL2002" s="49"/>
      <c r="AM2002" s="49"/>
      <c r="AN2002" s="49"/>
      <c r="AO2002" s="49"/>
      <c r="AP2002" s="49"/>
      <c r="AQ2002" s="49"/>
      <c r="AR2002" s="49"/>
      <c r="AS2002" s="49"/>
      <c r="AT2002" s="49"/>
      <c r="AU2002" s="49"/>
      <c r="AV2002" s="49"/>
      <c r="AW2002" s="49"/>
      <c r="AX2002" s="49"/>
      <c r="AY2002" s="49"/>
      <c r="AZ2002" s="49"/>
      <c r="BA2002" s="49"/>
      <c r="BB2002" s="49"/>
      <c r="BC2002" s="49"/>
      <c r="BD2002" s="49"/>
      <c r="BE2002" s="49"/>
      <c r="BF2002" s="49"/>
      <c r="BG2002" s="49"/>
      <c r="BH2002" s="49"/>
      <c r="BI2002" s="49"/>
      <c r="BJ2002" s="49"/>
      <c r="BK2002" s="49"/>
      <c r="BL2002" s="49"/>
      <c r="BM2002" s="49"/>
      <c r="BN2002" s="49"/>
      <c r="BO2002" s="49"/>
    </row>
    <row r="2003" spans="20:67" x14ac:dyDescent="0.3">
      <c r="T2003" s="49"/>
      <c r="V2003" s="49"/>
      <c r="W2003" s="49"/>
      <c r="X2003" s="49"/>
      <c r="Y2003" s="49"/>
      <c r="AA2003" s="49"/>
      <c r="AB2003" s="49"/>
      <c r="AD2003" s="49"/>
      <c r="AE2003" s="49"/>
      <c r="AF2003" s="49"/>
      <c r="AH2003" s="49"/>
      <c r="AI2003" s="49"/>
      <c r="AK2003" s="49"/>
      <c r="AL2003" s="49"/>
      <c r="AM2003" s="49"/>
      <c r="AN2003" s="49"/>
      <c r="AO2003" s="49"/>
      <c r="AP2003" s="49"/>
      <c r="AQ2003" s="49"/>
      <c r="AR2003" s="49"/>
      <c r="AS2003" s="49"/>
      <c r="AT2003" s="49"/>
      <c r="AU2003" s="49"/>
      <c r="AV2003" s="49"/>
      <c r="AW2003" s="49"/>
      <c r="AX2003" s="49"/>
      <c r="AY2003" s="49"/>
      <c r="AZ2003" s="49"/>
      <c r="BA2003" s="49"/>
      <c r="BB2003" s="49"/>
      <c r="BC2003" s="49"/>
      <c r="BD2003" s="49"/>
      <c r="BE2003" s="49"/>
      <c r="BF2003" s="49"/>
      <c r="BG2003" s="49"/>
      <c r="BH2003" s="49"/>
      <c r="BI2003" s="49"/>
      <c r="BJ2003" s="49"/>
      <c r="BK2003" s="49"/>
      <c r="BL2003" s="49"/>
      <c r="BM2003" s="49"/>
      <c r="BN2003" s="49"/>
      <c r="BO2003" s="49"/>
    </row>
    <row r="2004" spans="20:67" x14ac:dyDescent="0.3">
      <c r="T2004" s="49"/>
      <c r="V2004" s="49"/>
      <c r="W2004" s="49"/>
      <c r="X2004" s="49"/>
      <c r="Y2004" s="49"/>
      <c r="AA2004" s="49"/>
      <c r="AB2004" s="49"/>
      <c r="AD2004" s="49"/>
      <c r="AE2004" s="49"/>
      <c r="AF2004" s="49"/>
      <c r="AH2004" s="49"/>
      <c r="AI2004" s="49"/>
      <c r="AK2004" s="49"/>
      <c r="AL2004" s="49"/>
      <c r="AM2004" s="49"/>
      <c r="AN2004" s="49"/>
      <c r="AO2004" s="49"/>
      <c r="AP2004" s="49"/>
      <c r="AQ2004" s="49"/>
      <c r="AR2004" s="49"/>
      <c r="AS2004" s="49"/>
      <c r="AT2004" s="49"/>
      <c r="AU2004" s="49"/>
      <c r="AV2004" s="49"/>
      <c r="AW2004" s="49"/>
      <c r="AX2004" s="49"/>
      <c r="AY2004" s="49"/>
      <c r="AZ2004" s="49"/>
      <c r="BA2004" s="49"/>
      <c r="BB2004" s="49"/>
      <c r="BC2004" s="49"/>
      <c r="BD2004" s="49"/>
      <c r="BE2004" s="49"/>
      <c r="BF2004" s="49"/>
      <c r="BG2004" s="49"/>
      <c r="BH2004" s="49"/>
      <c r="BI2004" s="49"/>
      <c r="BJ2004" s="49"/>
      <c r="BK2004" s="49"/>
      <c r="BL2004" s="49"/>
      <c r="BM2004" s="49"/>
      <c r="BN2004" s="49"/>
      <c r="BO2004" s="49"/>
    </row>
    <row r="2005" spans="20:67" x14ac:dyDescent="0.3">
      <c r="T2005" s="49"/>
      <c r="V2005" s="49"/>
      <c r="W2005" s="49"/>
      <c r="X2005" s="49"/>
      <c r="Y2005" s="49"/>
      <c r="AA2005" s="49"/>
      <c r="AB2005" s="49"/>
      <c r="AD2005" s="49"/>
      <c r="AE2005" s="49"/>
      <c r="AF2005" s="49"/>
      <c r="AH2005" s="49"/>
      <c r="AI2005" s="49"/>
      <c r="AK2005" s="49"/>
      <c r="AL2005" s="49"/>
      <c r="AM2005" s="49"/>
      <c r="AN2005" s="49"/>
      <c r="AO2005" s="49"/>
      <c r="AP2005" s="49"/>
      <c r="AQ2005" s="49"/>
      <c r="AR2005" s="49"/>
      <c r="AS2005" s="49"/>
      <c r="AT2005" s="49"/>
      <c r="AU2005" s="49"/>
      <c r="AV2005" s="49"/>
      <c r="AW2005" s="49"/>
      <c r="AX2005" s="49"/>
      <c r="AY2005" s="49"/>
      <c r="AZ2005" s="49"/>
      <c r="BA2005" s="49"/>
      <c r="BB2005" s="49"/>
      <c r="BC2005" s="49"/>
      <c r="BD2005" s="49"/>
      <c r="BE2005" s="49"/>
      <c r="BF2005" s="49"/>
      <c r="BG2005" s="49"/>
      <c r="BH2005" s="49"/>
      <c r="BI2005" s="49"/>
      <c r="BJ2005" s="49"/>
      <c r="BK2005" s="49"/>
      <c r="BL2005" s="49"/>
      <c r="BM2005" s="49"/>
      <c r="BN2005" s="49"/>
      <c r="BO2005" s="49"/>
    </row>
    <row r="2006" spans="20:67" x14ac:dyDescent="0.3">
      <c r="T2006" s="49"/>
      <c r="V2006" s="49"/>
      <c r="W2006" s="49"/>
      <c r="X2006" s="49"/>
      <c r="Y2006" s="49"/>
      <c r="AA2006" s="49"/>
      <c r="AB2006" s="49"/>
      <c r="AD2006" s="49"/>
      <c r="AE2006" s="49"/>
      <c r="AF2006" s="49"/>
      <c r="AH2006" s="49"/>
      <c r="AI2006" s="49"/>
      <c r="AK2006" s="49"/>
      <c r="AL2006" s="49"/>
      <c r="AM2006" s="49"/>
      <c r="AN2006" s="49"/>
      <c r="AO2006" s="49"/>
      <c r="AP2006" s="49"/>
      <c r="AQ2006" s="49"/>
      <c r="AR2006" s="49"/>
      <c r="AS2006" s="49"/>
      <c r="AT2006" s="49"/>
      <c r="AU2006" s="49"/>
      <c r="AV2006" s="49"/>
      <c r="AW2006" s="49"/>
      <c r="AX2006" s="49"/>
      <c r="AY2006" s="49"/>
      <c r="AZ2006" s="49"/>
      <c r="BA2006" s="49"/>
      <c r="BB2006" s="49"/>
      <c r="BC2006" s="49"/>
      <c r="BD2006" s="49"/>
      <c r="BE2006" s="49"/>
      <c r="BF2006" s="49"/>
      <c r="BG2006" s="49"/>
      <c r="BH2006" s="49"/>
      <c r="BI2006" s="49"/>
      <c r="BJ2006" s="49"/>
      <c r="BK2006" s="49"/>
      <c r="BL2006" s="49"/>
      <c r="BM2006" s="49"/>
      <c r="BN2006" s="49"/>
      <c r="BO2006" s="49"/>
    </row>
    <row r="2007" spans="20:67" x14ac:dyDescent="0.3">
      <c r="T2007" s="49"/>
      <c r="V2007" s="49"/>
      <c r="W2007" s="49"/>
      <c r="X2007" s="49"/>
      <c r="Y2007" s="49"/>
      <c r="AA2007" s="49"/>
      <c r="AB2007" s="49"/>
      <c r="AD2007" s="49"/>
      <c r="AE2007" s="49"/>
      <c r="AF2007" s="49"/>
      <c r="AH2007" s="49"/>
      <c r="AI2007" s="49"/>
      <c r="AK2007" s="49"/>
      <c r="AL2007" s="49"/>
      <c r="AM2007" s="49"/>
      <c r="AN2007" s="49"/>
      <c r="AO2007" s="49"/>
      <c r="AP2007" s="49"/>
      <c r="AQ2007" s="49"/>
      <c r="AR2007" s="49"/>
      <c r="AS2007" s="49"/>
      <c r="AT2007" s="49"/>
      <c r="AU2007" s="49"/>
      <c r="AV2007" s="49"/>
      <c r="AW2007" s="49"/>
      <c r="AX2007" s="49"/>
      <c r="AY2007" s="49"/>
      <c r="AZ2007" s="49"/>
      <c r="BA2007" s="49"/>
      <c r="BB2007" s="49"/>
      <c r="BC2007" s="49"/>
      <c r="BD2007" s="49"/>
      <c r="BE2007" s="49"/>
      <c r="BF2007" s="49"/>
      <c r="BG2007" s="49"/>
      <c r="BH2007" s="49"/>
      <c r="BI2007" s="49"/>
      <c r="BJ2007" s="49"/>
      <c r="BK2007" s="49"/>
      <c r="BL2007" s="49"/>
      <c r="BM2007" s="49"/>
      <c r="BN2007" s="49"/>
      <c r="BO2007" s="49"/>
    </row>
    <row r="2008" spans="20:67" x14ac:dyDescent="0.3">
      <c r="T2008" s="49"/>
      <c r="V2008" s="49"/>
      <c r="W2008" s="49"/>
      <c r="X2008" s="49"/>
      <c r="Y2008" s="49"/>
      <c r="AA2008" s="49"/>
      <c r="AB2008" s="49"/>
      <c r="AD2008" s="49"/>
      <c r="AE2008" s="49"/>
      <c r="AF2008" s="49"/>
      <c r="AH2008" s="49"/>
      <c r="AI2008" s="49"/>
      <c r="AK2008" s="49"/>
      <c r="AL2008" s="49"/>
      <c r="AM2008" s="49"/>
      <c r="AN2008" s="49"/>
      <c r="AO2008" s="49"/>
      <c r="AP2008" s="49"/>
      <c r="AQ2008" s="49"/>
      <c r="AR2008" s="49"/>
      <c r="AS2008" s="49"/>
      <c r="AT2008" s="49"/>
      <c r="AU2008" s="49"/>
      <c r="AV2008" s="49"/>
      <c r="AW2008" s="49"/>
      <c r="AX2008" s="49"/>
      <c r="AY2008" s="49"/>
      <c r="AZ2008" s="49"/>
      <c r="BA2008" s="49"/>
      <c r="BB2008" s="49"/>
      <c r="BC2008" s="49"/>
      <c r="BD2008" s="49"/>
      <c r="BE2008" s="49"/>
      <c r="BF2008" s="49"/>
      <c r="BG2008" s="49"/>
      <c r="BH2008" s="49"/>
      <c r="BI2008" s="49"/>
      <c r="BJ2008" s="49"/>
      <c r="BK2008" s="49"/>
      <c r="BL2008" s="49"/>
      <c r="BM2008" s="49"/>
      <c r="BN2008" s="49"/>
      <c r="BO2008" s="49"/>
    </row>
    <row r="2009" spans="20:67" x14ac:dyDescent="0.3">
      <c r="T2009" s="49"/>
      <c r="V2009" s="49"/>
      <c r="W2009" s="49"/>
      <c r="X2009" s="49"/>
      <c r="Y2009" s="49"/>
      <c r="AA2009" s="49"/>
      <c r="AB2009" s="49"/>
      <c r="AD2009" s="49"/>
      <c r="AE2009" s="49"/>
      <c r="AF2009" s="49"/>
      <c r="AH2009" s="49"/>
      <c r="AI2009" s="49"/>
      <c r="AK2009" s="49"/>
      <c r="AL2009" s="49"/>
      <c r="AM2009" s="49"/>
      <c r="AN2009" s="49"/>
      <c r="AO2009" s="49"/>
      <c r="AP2009" s="49"/>
      <c r="AQ2009" s="49"/>
      <c r="AR2009" s="49"/>
      <c r="AS2009" s="49"/>
      <c r="AT2009" s="49"/>
      <c r="AU2009" s="49"/>
      <c r="AV2009" s="49"/>
      <c r="AW2009" s="49"/>
      <c r="AX2009" s="49"/>
      <c r="AY2009" s="49"/>
      <c r="AZ2009" s="49"/>
      <c r="BA2009" s="49"/>
      <c r="BB2009" s="49"/>
      <c r="BC2009" s="49"/>
      <c r="BD2009" s="49"/>
      <c r="BE2009" s="49"/>
      <c r="BF2009" s="49"/>
      <c r="BG2009" s="49"/>
      <c r="BH2009" s="49"/>
      <c r="BI2009" s="49"/>
      <c r="BJ2009" s="49"/>
      <c r="BK2009" s="49"/>
      <c r="BL2009" s="49"/>
      <c r="BM2009" s="49"/>
      <c r="BN2009" s="49"/>
      <c r="BO2009" s="49"/>
    </row>
    <row r="2010" spans="20:67" x14ac:dyDescent="0.3">
      <c r="T2010" s="49"/>
      <c r="V2010" s="49"/>
      <c r="W2010" s="49"/>
      <c r="X2010" s="49"/>
      <c r="Y2010" s="49"/>
      <c r="AA2010" s="49"/>
      <c r="AB2010" s="49"/>
      <c r="AD2010" s="49"/>
      <c r="AE2010" s="49"/>
      <c r="AF2010" s="49"/>
      <c r="AH2010" s="49"/>
      <c r="AI2010" s="49"/>
      <c r="AK2010" s="49"/>
      <c r="AL2010" s="49"/>
      <c r="AM2010" s="49"/>
      <c r="AN2010" s="49"/>
      <c r="AO2010" s="49"/>
      <c r="AP2010" s="49"/>
      <c r="AQ2010" s="49"/>
      <c r="AR2010" s="49"/>
      <c r="AS2010" s="49"/>
      <c r="AT2010" s="49"/>
      <c r="AU2010" s="49"/>
      <c r="AV2010" s="49"/>
      <c r="AW2010" s="49"/>
      <c r="AX2010" s="49"/>
      <c r="AY2010" s="49"/>
      <c r="AZ2010" s="49"/>
      <c r="BA2010" s="49"/>
      <c r="BB2010" s="49"/>
      <c r="BC2010" s="49"/>
      <c r="BD2010" s="49"/>
      <c r="BE2010" s="49"/>
      <c r="BF2010" s="49"/>
      <c r="BG2010" s="49"/>
      <c r="BH2010" s="49"/>
      <c r="BI2010" s="49"/>
      <c r="BJ2010" s="49"/>
      <c r="BK2010" s="49"/>
      <c r="BL2010" s="49"/>
      <c r="BM2010" s="49"/>
      <c r="BN2010" s="49"/>
      <c r="BO2010" s="49"/>
    </row>
    <row r="2011" spans="20:67" x14ac:dyDescent="0.3">
      <c r="T2011" s="49"/>
      <c r="V2011" s="49"/>
      <c r="W2011" s="49"/>
      <c r="X2011" s="49"/>
      <c r="Y2011" s="49"/>
      <c r="AA2011" s="49"/>
      <c r="AB2011" s="49"/>
      <c r="AD2011" s="49"/>
      <c r="AE2011" s="49"/>
      <c r="AF2011" s="49"/>
      <c r="AH2011" s="49"/>
      <c r="AI2011" s="49"/>
      <c r="AK2011" s="49"/>
      <c r="AL2011" s="49"/>
      <c r="AM2011" s="49"/>
      <c r="AN2011" s="49"/>
      <c r="AO2011" s="49"/>
      <c r="AP2011" s="49"/>
      <c r="AQ2011" s="49"/>
      <c r="AR2011" s="49"/>
      <c r="AS2011" s="49"/>
      <c r="AT2011" s="49"/>
      <c r="AU2011" s="49"/>
      <c r="AV2011" s="49"/>
      <c r="AW2011" s="49"/>
      <c r="AX2011" s="49"/>
      <c r="AY2011" s="49"/>
      <c r="AZ2011" s="49"/>
      <c r="BA2011" s="49"/>
      <c r="BB2011" s="49"/>
      <c r="BC2011" s="49"/>
      <c r="BD2011" s="49"/>
      <c r="BE2011" s="49"/>
      <c r="BF2011" s="49"/>
      <c r="BG2011" s="49"/>
      <c r="BH2011" s="49"/>
      <c r="BI2011" s="49"/>
      <c r="BJ2011" s="49"/>
      <c r="BK2011" s="49"/>
      <c r="BL2011" s="49"/>
      <c r="BM2011" s="49"/>
      <c r="BN2011" s="49"/>
      <c r="BO2011" s="49"/>
    </row>
    <row r="2012" spans="20:67" x14ac:dyDescent="0.3">
      <c r="T2012" s="49"/>
      <c r="V2012" s="49"/>
      <c r="W2012" s="49"/>
      <c r="X2012" s="49"/>
      <c r="Y2012" s="49"/>
      <c r="AA2012" s="49"/>
      <c r="AB2012" s="49"/>
      <c r="AD2012" s="49"/>
      <c r="AE2012" s="49"/>
      <c r="AF2012" s="49"/>
      <c r="AH2012" s="49"/>
      <c r="AI2012" s="49"/>
      <c r="AK2012" s="49"/>
      <c r="AL2012" s="49"/>
      <c r="AM2012" s="49"/>
      <c r="AN2012" s="49"/>
      <c r="AO2012" s="49"/>
      <c r="AP2012" s="49"/>
      <c r="AQ2012" s="49"/>
      <c r="AR2012" s="49"/>
      <c r="AS2012" s="49"/>
      <c r="AT2012" s="49"/>
      <c r="AU2012" s="49"/>
      <c r="AV2012" s="49"/>
      <c r="AW2012" s="49"/>
      <c r="AX2012" s="49"/>
      <c r="AY2012" s="49"/>
      <c r="AZ2012" s="49"/>
      <c r="BA2012" s="49"/>
      <c r="BB2012" s="49"/>
      <c r="BC2012" s="49"/>
      <c r="BD2012" s="49"/>
      <c r="BE2012" s="49"/>
      <c r="BF2012" s="49"/>
      <c r="BG2012" s="49"/>
      <c r="BH2012" s="49"/>
      <c r="BI2012" s="49"/>
      <c r="BJ2012" s="49"/>
      <c r="BK2012" s="49"/>
      <c r="BL2012" s="49"/>
      <c r="BM2012" s="49"/>
      <c r="BN2012" s="49"/>
      <c r="BO2012" s="49"/>
    </row>
    <row r="2013" spans="20:67" x14ac:dyDescent="0.3">
      <c r="T2013" s="49"/>
      <c r="V2013" s="49"/>
      <c r="W2013" s="49"/>
      <c r="X2013" s="49"/>
      <c r="Y2013" s="49"/>
      <c r="AA2013" s="49"/>
      <c r="AB2013" s="49"/>
      <c r="AD2013" s="49"/>
      <c r="AE2013" s="49"/>
      <c r="AF2013" s="49"/>
      <c r="AH2013" s="49"/>
      <c r="AI2013" s="49"/>
      <c r="AK2013" s="49"/>
      <c r="AL2013" s="49"/>
      <c r="AM2013" s="49"/>
      <c r="AN2013" s="49"/>
      <c r="AO2013" s="49"/>
      <c r="AP2013" s="49"/>
      <c r="AQ2013" s="49"/>
      <c r="AR2013" s="49"/>
      <c r="AS2013" s="49"/>
      <c r="AT2013" s="49"/>
      <c r="AU2013" s="49"/>
      <c r="AV2013" s="49"/>
      <c r="AW2013" s="49"/>
      <c r="AX2013" s="49"/>
      <c r="AY2013" s="49"/>
      <c r="AZ2013" s="49"/>
      <c r="BA2013" s="49"/>
      <c r="BB2013" s="49"/>
      <c r="BC2013" s="49"/>
      <c r="BD2013" s="49"/>
      <c r="BE2013" s="49"/>
      <c r="BF2013" s="49"/>
      <c r="BG2013" s="49"/>
      <c r="BH2013" s="49"/>
      <c r="BI2013" s="49"/>
      <c r="BJ2013" s="49"/>
      <c r="BK2013" s="49"/>
      <c r="BL2013" s="49"/>
      <c r="BM2013" s="49"/>
      <c r="BN2013" s="49"/>
      <c r="BO2013" s="49"/>
    </row>
    <row r="2014" spans="20:67" x14ac:dyDescent="0.3">
      <c r="T2014" s="49"/>
      <c r="V2014" s="49"/>
      <c r="W2014" s="49"/>
      <c r="X2014" s="49"/>
      <c r="Y2014" s="49"/>
      <c r="AA2014" s="49"/>
      <c r="AB2014" s="49"/>
      <c r="AD2014" s="49"/>
      <c r="AE2014" s="49"/>
      <c r="AF2014" s="49"/>
      <c r="AH2014" s="49"/>
      <c r="AI2014" s="49"/>
      <c r="AK2014" s="49"/>
      <c r="AL2014" s="49"/>
      <c r="AM2014" s="49"/>
      <c r="AN2014" s="49"/>
      <c r="AO2014" s="49"/>
      <c r="AP2014" s="49"/>
      <c r="AQ2014" s="49"/>
      <c r="AR2014" s="49"/>
      <c r="AS2014" s="49"/>
      <c r="AT2014" s="49"/>
      <c r="AU2014" s="49"/>
      <c r="AV2014" s="49"/>
      <c r="AW2014" s="49"/>
      <c r="AX2014" s="49"/>
      <c r="AY2014" s="49"/>
      <c r="AZ2014" s="49"/>
      <c r="BA2014" s="49"/>
      <c r="BB2014" s="49"/>
      <c r="BC2014" s="49"/>
      <c r="BD2014" s="49"/>
      <c r="BE2014" s="49"/>
      <c r="BF2014" s="49"/>
      <c r="BG2014" s="49"/>
      <c r="BH2014" s="49"/>
      <c r="BI2014" s="49"/>
      <c r="BJ2014" s="49"/>
      <c r="BK2014" s="49"/>
      <c r="BL2014" s="49"/>
      <c r="BM2014" s="49"/>
      <c r="BN2014" s="49"/>
      <c r="BO2014" s="49"/>
    </row>
    <row r="2015" spans="20:67" x14ac:dyDescent="0.3">
      <c r="T2015" s="49"/>
      <c r="V2015" s="49"/>
      <c r="W2015" s="49"/>
      <c r="X2015" s="49"/>
      <c r="Y2015" s="49"/>
      <c r="AA2015" s="49"/>
      <c r="AB2015" s="49"/>
      <c r="AD2015" s="49"/>
      <c r="AE2015" s="49"/>
      <c r="AF2015" s="49"/>
      <c r="AH2015" s="49"/>
      <c r="AI2015" s="49"/>
      <c r="AK2015" s="49"/>
      <c r="AL2015" s="49"/>
      <c r="AM2015" s="49"/>
      <c r="AN2015" s="49"/>
      <c r="AO2015" s="49"/>
      <c r="AP2015" s="49"/>
      <c r="AQ2015" s="49"/>
      <c r="AR2015" s="49"/>
      <c r="AS2015" s="49"/>
      <c r="AT2015" s="49"/>
      <c r="AU2015" s="49"/>
      <c r="AV2015" s="49"/>
      <c r="AW2015" s="49"/>
      <c r="AX2015" s="49"/>
      <c r="AY2015" s="49"/>
      <c r="AZ2015" s="49"/>
      <c r="BA2015" s="49"/>
      <c r="BB2015" s="49"/>
      <c r="BC2015" s="49"/>
      <c r="BD2015" s="49"/>
      <c r="BE2015" s="49"/>
      <c r="BF2015" s="49"/>
      <c r="BG2015" s="49"/>
      <c r="BH2015" s="49"/>
      <c r="BI2015" s="49"/>
      <c r="BJ2015" s="49"/>
      <c r="BK2015" s="49"/>
      <c r="BL2015" s="49"/>
      <c r="BM2015" s="49"/>
      <c r="BN2015" s="49"/>
      <c r="BO2015" s="49"/>
    </row>
    <row r="2016" spans="20:67" x14ac:dyDescent="0.3">
      <c r="T2016" s="49"/>
      <c r="V2016" s="49"/>
      <c r="W2016" s="49"/>
      <c r="X2016" s="49"/>
      <c r="Y2016" s="49"/>
      <c r="AA2016" s="49"/>
      <c r="AB2016" s="49"/>
      <c r="AD2016" s="49"/>
      <c r="AE2016" s="49"/>
      <c r="AF2016" s="49"/>
      <c r="AH2016" s="49"/>
      <c r="AI2016" s="49"/>
      <c r="AK2016" s="49"/>
      <c r="AL2016" s="49"/>
      <c r="AM2016" s="49"/>
      <c r="AN2016" s="49"/>
      <c r="AO2016" s="49"/>
      <c r="AP2016" s="49"/>
      <c r="AQ2016" s="49"/>
      <c r="AR2016" s="49"/>
      <c r="AS2016" s="49"/>
      <c r="AT2016" s="49"/>
      <c r="AU2016" s="49"/>
      <c r="AV2016" s="49"/>
      <c r="AW2016" s="49"/>
      <c r="AX2016" s="49"/>
      <c r="AY2016" s="49"/>
      <c r="AZ2016" s="49"/>
      <c r="BA2016" s="49"/>
      <c r="BB2016" s="49"/>
      <c r="BC2016" s="49"/>
      <c r="BD2016" s="49"/>
      <c r="BE2016" s="49"/>
      <c r="BF2016" s="49"/>
      <c r="BG2016" s="49"/>
      <c r="BH2016" s="49"/>
      <c r="BI2016" s="49"/>
      <c r="BJ2016" s="49"/>
      <c r="BK2016" s="49"/>
      <c r="BL2016" s="49"/>
      <c r="BM2016" s="49"/>
      <c r="BN2016" s="49"/>
      <c r="BO2016" s="49"/>
    </row>
    <row r="2017" spans="20:67" x14ac:dyDescent="0.3">
      <c r="T2017" s="49"/>
      <c r="V2017" s="49"/>
      <c r="W2017" s="49"/>
      <c r="X2017" s="49"/>
      <c r="Y2017" s="49"/>
      <c r="AA2017" s="49"/>
      <c r="AB2017" s="49"/>
      <c r="AD2017" s="49"/>
      <c r="AE2017" s="49"/>
      <c r="AF2017" s="49"/>
      <c r="AH2017" s="49"/>
      <c r="AI2017" s="49"/>
      <c r="AK2017" s="49"/>
      <c r="AL2017" s="49"/>
      <c r="AM2017" s="49"/>
      <c r="AN2017" s="49"/>
      <c r="AO2017" s="49"/>
      <c r="AP2017" s="49"/>
      <c r="AQ2017" s="49"/>
      <c r="AR2017" s="49"/>
      <c r="AS2017" s="49"/>
      <c r="AT2017" s="49"/>
      <c r="AU2017" s="49"/>
      <c r="AV2017" s="49"/>
      <c r="AW2017" s="49"/>
      <c r="AX2017" s="49"/>
      <c r="AY2017" s="49"/>
      <c r="AZ2017" s="49"/>
      <c r="BA2017" s="49"/>
      <c r="BB2017" s="49"/>
      <c r="BC2017" s="49"/>
      <c r="BD2017" s="49"/>
      <c r="BE2017" s="49"/>
      <c r="BF2017" s="49"/>
      <c r="BG2017" s="49"/>
      <c r="BH2017" s="49"/>
      <c r="BI2017" s="49"/>
      <c r="BJ2017" s="49"/>
      <c r="BK2017" s="49"/>
      <c r="BL2017" s="49"/>
      <c r="BM2017" s="49"/>
      <c r="BN2017" s="49"/>
      <c r="BO2017" s="49"/>
    </row>
    <row r="2018" spans="20:67" x14ac:dyDescent="0.3">
      <c r="T2018" s="49"/>
      <c r="V2018" s="49"/>
      <c r="W2018" s="49"/>
      <c r="X2018" s="49"/>
      <c r="Y2018" s="49"/>
      <c r="AA2018" s="49"/>
      <c r="AB2018" s="49"/>
      <c r="AD2018" s="49"/>
      <c r="AE2018" s="49"/>
      <c r="AF2018" s="49"/>
      <c r="AH2018" s="49"/>
      <c r="AI2018" s="49"/>
      <c r="AK2018" s="49"/>
      <c r="AL2018" s="49"/>
      <c r="AM2018" s="49"/>
      <c r="AN2018" s="49"/>
      <c r="AO2018" s="49"/>
      <c r="AP2018" s="49"/>
      <c r="AQ2018" s="49"/>
      <c r="AR2018" s="49"/>
      <c r="AS2018" s="49"/>
      <c r="AT2018" s="49"/>
      <c r="AU2018" s="49"/>
      <c r="AV2018" s="49"/>
      <c r="AW2018" s="49"/>
      <c r="AX2018" s="49"/>
      <c r="AY2018" s="49"/>
      <c r="AZ2018" s="49"/>
      <c r="BA2018" s="49"/>
      <c r="BB2018" s="49"/>
      <c r="BC2018" s="49"/>
      <c r="BD2018" s="49"/>
      <c r="BE2018" s="49"/>
      <c r="BF2018" s="49"/>
      <c r="BG2018" s="49"/>
      <c r="BH2018" s="49"/>
      <c r="BI2018" s="49"/>
      <c r="BJ2018" s="49"/>
      <c r="BK2018" s="49"/>
      <c r="BL2018" s="49"/>
      <c r="BM2018" s="49"/>
      <c r="BN2018" s="49"/>
      <c r="BO2018" s="49"/>
    </row>
    <row r="2019" spans="20:67" x14ac:dyDescent="0.3">
      <c r="T2019" s="49"/>
      <c r="V2019" s="49"/>
      <c r="W2019" s="49"/>
      <c r="X2019" s="49"/>
      <c r="Y2019" s="49"/>
      <c r="AA2019" s="49"/>
      <c r="AB2019" s="49"/>
      <c r="AD2019" s="49"/>
      <c r="AE2019" s="49"/>
      <c r="AF2019" s="49"/>
      <c r="AH2019" s="49"/>
      <c r="AI2019" s="49"/>
      <c r="AK2019" s="49"/>
      <c r="AL2019" s="49"/>
      <c r="AM2019" s="49"/>
      <c r="AN2019" s="49"/>
      <c r="AO2019" s="49"/>
      <c r="AP2019" s="49"/>
      <c r="AQ2019" s="49"/>
      <c r="AR2019" s="49"/>
      <c r="AS2019" s="49"/>
      <c r="AT2019" s="49"/>
      <c r="AU2019" s="49"/>
      <c r="AV2019" s="49"/>
      <c r="AW2019" s="49"/>
      <c r="AX2019" s="49"/>
      <c r="AY2019" s="49"/>
      <c r="AZ2019" s="49"/>
      <c r="BA2019" s="49"/>
      <c r="BB2019" s="49"/>
      <c r="BC2019" s="49"/>
      <c r="BD2019" s="49"/>
      <c r="BE2019" s="49"/>
      <c r="BF2019" s="49"/>
      <c r="BG2019" s="49"/>
      <c r="BH2019" s="49"/>
      <c r="BI2019" s="49"/>
      <c r="BJ2019" s="49"/>
      <c r="BK2019" s="49"/>
      <c r="BL2019" s="49"/>
      <c r="BM2019" s="49"/>
      <c r="BN2019" s="49"/>
      <c r="BO2019" s="49"/>
    </row>
    <row r="2020" spans="20:67" x14ac:dyDescent="0.3">
      <c r="T2020" s="49"/>
      <c r="V2020" s="49"/>
      <c r="W2020" s="49"/>
      <c r="X2020" s="49"/>
      <c r="Y2020" s="49"/>
      <c r="AA2020" s="49"/>
      <c r="AB2020" s="49"/>
      <c r="AD2020" s="49"/>
      <c r="AE2020" s="49"/>
      <c r="AF2020" s="49"/>
      <c r="AH2020" s="49"/>
      <c r="AI2020" s="49"/>
      <c r="AK2020" s="49"/>
      <c r="AL2020" s="49"/>
      <c r="AM2020" s="49"/>
      <c r="AN2020" s="49"/>
      <c r="AO2020" s="49"/>
      <c r="AP2020" s="49"/>
      <c r="AQ2020" s="49"/>
      <c r="AR2020" s="49"/>
      <c r="AS2020" s="49"/>
      <c r="AT2020" s="49"/>
      <c r="AU2020" s="49"/>
      <c r="AV2020" s="49"/>
      <c r="AW2020" s="49"/>
      <c r="AX2020" s="49"/>
      <c r="AY2020" s="49"/>
      <c r="AZ2020" s="49"/>
      <c r="BA2020" s="49"/>
      <c r="BB2020" s="49"/>
      <c r="BC2020" s="49"/>
      <c r="BD2020" s="49"/>
      <c r="BE2020" s="49"/>
      <c r="BF2020" s="49"/>
      <c r="BG2020" s="49"/>
      <c r="BH2020" s="49"/>
      <c r="BI2020" s="49"/>
      <c r="BJ2020" s="49"/>
      <c r="BK2020" s="49"/>
      <c r="BL2020" s="49"/>
      <c r="BM2020" s="49"/>
      <c r="BN2020" s="49"/>
      <c r="BO2020" s="49"/>
    </row>
    <row r="2021" spans="20:67" x14ac:dyDescent="0.3">
      <c r="T2021" s="49"/>
      <c r="V2021" s="49"/>
      <c r="W2021" s="49"/>
      <c r="X2021" s="49"/>
      <c r="Y2021" s="49"/>
      <c r="AA2021" s="49"/>
      <c r="AB2021" s="49"/>
      <c r="AD2021" s="49"/>
      <c r="AE2021" s="49"/>
      <c r="AF2021" s="49"/>
      <c r="AH2021" s="49"/>
      <c r="AI2021" s="49"/>
      <c r="AK2021" s="49"/>
      <c r="AL2021" s="49"/>
      <c r="AM2021" s="49"/>
      <c r="AN2021" s="49"/>
      <c r="AO2021" s="49"/>
      <c r="AP2021" s="49"/>
      <c r="AQ2021" s="49"/>
      <c r="AR2021" s="49"/>
      <c r="AS2021" s="49"/>
      <c r="AT2021" s="49"/>
      <c r="AU2021" s="49"/>
      <c r="AV2021" s="49"/>
      <c r="AW2021" s="49"/>
      <c r="AX2021" s="49"/>
      <c r="AY2021" s="49"/>
      <c r="AZ2021" s="49"/>
      <c r="BA2021" s="49"/>
      <c r="BB2021" s="49"/>
      <c r="BC2021" s="49"/>
      <c r="BD2021" s="49"/>
      <c r="BE2021" s="49"/>
      <c r="BF2021" s="49"/>
      <c r="BG2021" s="49"/>
      <c r="BH2021" s="49"/>
      <c r="BI2021" s="49"/>
      <c r="BJ2021" s="49"/>
      <c r="BK2021" s="49"/>
      <c r="BL2021" s="49"/>
      <c r="BM2021" s="49"/>
      <c r="BN2021" s="49"/>
      <c r="BO2021" s="49"/>
    </row>
    <row r="2022" spans="20:67" x14ac:dyDescent="0.3">
      <c r="T2022" s="49"/>
      <c r="V2022" s="49"/>
      <c r="W2022" s="49"/>
      <c r="X2022" s="49"/>
      <c r="Y2022" s="49"/>
      <c r="AA2022" s="49"/>
      <c r="AB2022" s="49"/>
      <c r="AD2022" s="49"/>
      <c r="AE2022" s="49"/>
      <c r="AF2022" s="49"/>
      <c r="AH2022" s="49"/>
      <c r="AI2022" s="49"/>
      <c r="AK2022" s="49"/>
      <c r="AL2022" s="49"/>
      <c r="AM2022" s="49"/>
      <c r="AN2022" s="49"/>
      <c r="AO2022" s="49"/>
      <c r="AP2022" s="49"/>
      <c r="AQ2022" s="49"/>
      <c r="AR2022" s="49"/>
      <c r="AS2022" s="49"/>
      <c r="AT2022" s="49"/>
      <c r="AU2022" s="49"/>
      <c r="AV2022" s="49"/>
      <c r="AW2022" s="49"/>
      <c r="AX2022" s="49"/>
      <c r="AY2022" s="49"/>
      <c r="AZ2022" s="49"/>
      <c r="BA2022" s="49"/>
      <c r="BB2022" s="49"/>
      <c r="BC2022" s="49"/>
      <c r="BD2022" s="49"/>
      <c r="BE2022" s="49"/>
      <c r="BF2022" s="49"/>
      <c r="BG2022" s="49"/>
      <c r="BH2022" s="49"/>
      <c r="BI2022" s="49"/>
      <c r="BJ2022" s="49"/>
      <c r="BK2022" s="49"/>
      <c r="BL2022" s="49"/>
      <c r="BM2022" s="49"/>
      <c r="BN2022" s="49"/>
      <c r="BO2022" s="49"/>
    </row>
    <row r="2023" spans="20:67" x14ac:dyDescent="0.3">
      <c r="T2023" s="49"/>
      <c r="V2023" s="49"/>
      <c r="W2023" s="49"/>
      <c r="X2023" s="49"/>
      <c r="Y2023" s="49"/>
      <c r="AA2023" s="49"/>
      <c r="AB2023" s="49"/>
      <c r="AD2023" s="49"/>
      <c r="AE2023" s="49"/>
      <c r="AF2023" s="49"/>
      <c r="AH2023" s="49"/>
      <c r="AI2023" s="49"/>
      <c r="AK2023" s="49"/>
      <c r="AL2023" s="49"/>
      <c r="AM2023" s="49"/>
      <c r="AN2023" s="49"/>
      <c r="AO2023" s="49"/>
      <c r="AP2023" s="49"/>
      <c r="AQ2023" s="49"/>
      <c r="AR2023" s="49"/>
      <c r="AS2023" s="49"/>
      <c r="AT2023" s="49"/>
      <c r="AU2023" s="49"/>
      <c r="AV2023" s="49"/>
      <c r="AW2023" s="49"/>
      <c r="AX2023" s="49"/>
      <c r="AY2023" s="49"/>
      <c r="AZ2023" s="49"/>
      <c r="BA2023" s="49"/>
      <c r="BB2023" s="49"/>
      <c r="BC2023" s="49"/>
      <c r="BD2023" s="49"/>
      <c r="BE2023" s="49"/>
      <c r="BF2023" s="49"/>
      <c r="BG2023" s="49"/>
      <c r="BH2023" s="49"/>
      <c r="BI2023" s="49"/>
      <c r="BJ2023" s="49"/>
      <c r="BK2023" s="49"/>
      <c r="BL2023" s="49"/>
      <c r="BM2023" s="49"/>
      <c r="BN2023" s="49"/>
      <c r="BO2023" s="49"/>
    </row>
    <row r="2024" spans="20:67" x14ac:dyDescent="0.3">
      <c r="T2024" s="49"/>
      <c r="V2024" s="49"/>
      <c r="W2024" s="49"/>
      <c r="X2024" s="49"/>
      <c r="Y2024" s="49"/>
      <c r="AA2024" s="49"/>
      <c r="AB2024" s="49"/>
      <c r="AD2024" s="49"/>
      <c r="AE2024" s="49"/>
      <c r="AF2024" s="49"/>
      <c r="AH2024" s="49"/>
      <c r="AI2024" s="49"/>
      <c r="AK2024" s="49"/>
      <c r="AL2024" s="49"/>
      <c r="AM2024" s="49"/>
      <c r="AN2024" s="49"/>
      <c r="AO2024" s="49"/>
      <c r="AP2024" s="49"/>
      <c r="AQ2024" s="49"/>
      <c r="AR2024" s="49"/>
      <c r="AS2024" s="49"/>
      <c r="AT2024" s="49"/>
      <c r="AU2024" s="49"/>
      <c r="AV2024" s="49"/>
      <c r="AW2024" s="49"/>
      <c r="AX2024" s="49"/>
      <c r="AY2024" s="49"/>
      <c r="AZ2024" s="49"/>
      <c r="BA2024" s="49"/>
      <c r="BB2024" s="49"/>
      <c r="BC2024" s="49"/>
      <c r="BD2024" s="49"/>
      <c r="BE2024" s="49"/>
      <c r="BF2024" s="49"/>
      <c r="BG2024" s="49"/>
      <c r="BH2024" s="49"/>
      <c r="BI2024" s="49"/>
      <c r="BJ2024" s="49"/>
      <c r="BK2024" s="49"/>
      <c r="BL2024" s="49"/>
      <c r="BM2024" s="49"/>
      <c r="BN2024" s="49"/>
      <c r="BO2024" s="49"/>
    </row>
    <row r="2025" spans="20:67" x14ac:dyDescent="0.3">
      <c r="T2025" s="49"/>
      <c r="V2025" s="49"/>
      <c r="W2025" s="49"/>
      <c r="X2025" s="49"/>
      <c r="Y2025" s="49"/>
      <c r="AA2025" s="49"/>
      <c r="AB2025" s="49"/>
      <c r="AD2025" s="49"/>
      <c r="AE2025" s="49"/>
      <c r="AF2025" s="49"/>
      <c r="AH2025" s="49"/>
      <c r="AI2025" s="49"/>
      <c r="AK2025" s="49"/>
      <c r="AL2025" s="49"/>
      <c r="AM2025" s="49"/>
      <c r="AN2025" s="49"/>
      <c r="AO2025" s="49"/>
      <c r="AP2025" s="49"/>
      <c r="AQ2025" s="49"/>
      <c r="AR2025" s="49"/>
      <c r="AS2025" s="49"/>
      <c r="AT2025" s="49"/>
      <c r="AU2025" s="49"/>
      <c r="AV2025" s="49"/>
      <c r="AW2025" s="49"/>
      <c r="AX2025" s="49"/>
      <c r="AY2025" s="49"/>
      <c r="AZ2025" s="49"/>
      <c r="BA2025" s="49"/>
      <c r="BB2025" s="49"/>
      <c r="BC2025" s="49"/>
      <c r="BD2025" s="49"/>
      <c r="BE2025" s="49"/>
      <c r="BF2025" s="49"/>
      <c r="BG2025" s="49"/>
      <c r="BH2025" s="49"/>
      <c r="BI2025" s="49"/>
      <c r="BJ2025" s="49"/>
      <c r="BK2025" s="49"/>
      <c r="BL2025" s="49"/>
      <c r="BM2025" s="49"/>
      <c r="BN2025" s="49"/>
      <c r="BO2025" s="49"/>
    </row>
    <row r="2026" spans="20:67" x14ac:dyDescent="0.3">
      <c r="T2026" s="49"/>
      <c r="V2026" s="49"/>
      <c r="W2026" s="49"/>
      <c r="X2026" s="49"/>
      <c r="Y2026" s="49"/>
      <c r="AA2026" s="49"/>
      <c r="AB2026" s="49"/>
      <c r="AD2026" s="49"/>
      <c r="AE2026" s="49"/>
      <c r="AF2026" s="49"/>
      <c r="AH2026" s="49"/>
      <c r="AI2026" s="49"/>
      <c r="AK2026" s="49"/>
      <c r="AL2026" s="49"/>
      <c r="AM2026" s="49"/>
      <c r="AN2026" s="49"/>
      <c r="AO2026" s="49"/>
      <c r="AP2026" s="49"/>
      <c r="AQ2026" s="49"/>
      <c r="AR2026" s="49"/>
      <c r="AS2026" s="49"/>
      <c r="AT2026" s="49"/>
      <c r="AU2026" s="49"/>
      <c r="AV2026" s="49"/>
      <c r="AW2026" s="49"/>
      <c r="AX2026" s="49"/>
      <c r="AY2026" s="49"/>
      <c r="AZ2026" s="49"/>
      <c r="BA2026" s="49"/>
      <c r="BB2026" s="49"/>
      <c r="BC2026" s="49"/>
      <c r="BD2026" s="49"/>
      <c r="BE2026" s="49"/>
      <c r="BF2026" s="49"/>
      <c r="BG2026" s="49"/>
      <c r="BH2026" s="49"/>
      <c r="BI2026" s="49"/>
      <c r="BJ2026" s="49"/>
      <c r="BK2026" s="49"/>
      <c r="BL2026" s="49"/>
      <c r="BM2026" s="49"/>
      <c r="BN2026" s="49"/>
      <c r="BO2026" s="49"/>
    </row>
    <row r="2027" spans="20:67" x14ac:dyDescent="0.3">
      <c r="T2027" s="49"/>
      <c r="V2027" s="49"/>
      <c r="W2027" s="49"/>
      <c r="X2027" s="49"/>
      <c r="Y2027" s="49"/>
      <c r="AA2027" s="49"/>
      <c r="AB2027" s="49"/>
      <c r="AD2027" s="49"/>
      <c r="AE2027" s="49"/>
      <c r="AF2027" s="49"/>
      <c r="AH2027" s="49"/>
      <c r="AI2027" s="49"/>
      <c r="AK2027" s="49"/>
      <c r="AL2027" s="49"/>
      <c r="AM2027" s="49"/>
      <c r="AN2027" s="49"/>
      <c r="AO2027" s="49"/>
      <c r="AP2027" s="49"/>
      <c r="AQ2027" s="49"/>
      <c r="AR2027" s="49"/>
      <c r="AS2027" s="49"/>
      <c r="AT2027" s="49"/>
      <c r="AU2027" s="49"/>
      <c r="AV2027" s="49"/>
      <c r="AW2027" s="49"/>
      <c r="AX2027" s="49"/>
      <c r="AY2027" s="49"/>
      <c r="AZ2027" s="49"/>
      <c r="BA2027" s="49"/>
      <c r="BB2027" s="49"/>
      <c r="BC2027" s="49"/>
      <c r="BD2027" s="49"/>
      <c r="BE2027" s="49"/>
      <c r="BF2027" s="49"/>
      <c r="BG2027" s="49"/>
      <c r="BH2027" s="49"/>
      <c r="BI2027" s="49"/>
      <c r="BJ2027" s="49"/>
      <c r="BK2027" s="49"/>
      <c r="BL2027" s="49"/>
      <c r="BM2027" s="49"/>
      <c r="BN2027" s="49"/>
      <c r="BO2027" s="49"/>
    </row>
    <row r="2028" spans="20:67" x14ac:dyDescent="0.3">
      <c r="T2028" s="49"/>
      <c r="V2028" s="49"/>
      <c r="W2028" s="49"/>
      <c r="X2028" s="49"/>
      <c r="Y2028" s="49"/>
      <c r="AA2028" s="49"/>
      <c r="AB2028" s="49"/>
      <c r="AD2028" s="49"/>
      <c r="AE2028" s="49"/>
      <c r="AF2028" s="49"/>
      <c r="AH2028" s="49"/>
      <c r="AI2028" s="49"/>
      <c r="AK2028" s="49"/>
      <c r="AL2028" s="49"/>
      <c r="AM2028" s="49"/>
      <c r="AN2028" s="49"/>
      <c r="AO2028" s="49"/>
      <c r="AP2028" s="49"/>
      <c r="AQ2028" s="49"/>
      <c r="AR2028" s="49"/>
      <c r="AS2028" s="49"/>
      <c r="AT2028" s="49"/>
      <c r="AU2028" s="49"/>
      <c r="AV2028" s="49"/>
      <c r="AW2028" s="49"/>
      <c r="AX2028" s="49"/>
      <c r="AY2028" s="49"/>
      <c r="AZ2028" s="49"/>
      <c r="BA2028" s="49"/>
      <c r="BB2028" s="49"/>
      <c r="BC2028" s="49"/>
      <c r="BD2028" s="49"/>
      <c r="BE2028" s="49"/>
      <c r="BF2028" s="49"/>
      <c r="BG2028" s="49"/>
      <c r="BH2028" s="49"/>
      <c r="BI2028" s="49"/>
      <c r="BJ2028" s="49"/>
      <c r="BK2028" s="49"/>
      <c r="BL2028" s="49"/>
      <c r="BM2028" s="49"/>
      <c r="BN2028" s="49"/>
      <c r="BO2028" s="49"/>
    </row>
    <row r="2029" spans="20:67" x14ac:dyDescent="0.3">
      <c r="T2029" s="49"/>
      <c r="V2029" s="49"/>
      <c r="W2029" s="49"/>
      <c r="X2029" s="49"/>
      <c r="Y2029" s="49"/>
      <c r="AA2029" s="49"/>
      <c r="AB2029" s="49"/>
      <c r="AD2029" s="49"/>
      <c r="AE2029" s="49"/>
      <c r="AF2029" s="49"/>
      <c r="AH2029" s="49"/>
      <c r="AI2029" s="49"/>
      <c r="AK2029" s="49"/>
      <c r="AL2029" s="49"/>
      <c r="AM2029" s="49"/>
      <c r="AN2029" s="49"/>
      <c r="AO2029" s="49"/>
      <c r="AP2029" s="49"/>
      <c r="AQ2029" s="49"/>
      <c r="AR2029" s="49"/>
      <c r="AS2029" s="49"/>
      <c r="AT2029" s="49"/>
      <c r="AU2029" s="49"/>
      <c r="AV2029" s="49"/>
      <c r="AW2029" s="49"/>
      <c r="AX2029" s="49"/>
      <c r="AY2029" s="49"/>
      <c r="AZ2029" s="49"/>
      <c r="BA2029" s="49"/>
      <c r="BB2029" s="49"/>
      <c r="BC2029" s="49"/>
      <c r="BD2029" s="49"/>
      <c r="BE2029" s="49"/>
      <c r="BF2029" s="49"/>
      <c r="BG2029" s="49"/>
      <c r="BH2029" s="49"/>
      <c r="BI2029" s="49"/>
      <c r="BJ2029" s="49"/>
      <c r="BK2029" s="49"/>
      <c r="BL2029" s="49"/>
      <c r="BM2029" s="49"/>
      <c r="BN2029" s="49"/>
      <c r="BO2029" s="49"/>
    </row>
    <row r="2030" spans="20:67" x14ac:dyDescent="0.3">
      <c r="T2030" s="49"/>
      <c r="V2030" s="49"/>
      <c r="W2030" s="49"/>
      <c r="X2030" s="49"/>
      <c r="Y2030" s="49"/>
      <c r="AA2030" s="49"/>
      <c r="AB2030" s="49"/>
      <c r="AD2030" s="49"/>
      <c r="AE2030" s="49"/>
      <c r="AF2030" s="49"/>
      <c r="AH2030" s="49"/>
      <c r="AI2030" s="49"/>
      <c r="AK2030" s="49"/>
      <c r="AL2030" s="49"/>
      <c r="AM2030" s="49"/>
      <c r="AN2030" s="49"/>
      <c r="AO2030" s="49"/>
      <c r="AP2030" s="49"/>
      <c r="AQ2030" s="49"/>
      <c r="AR2030" s="49"/>
      <c r="AS2030" s="49"/>
      <c r="AT2030" s="49"/>
      <c r="AU2030" s="49"/>
      <c r="AV2030" s="49"/>
      <c r="AW2030" s="49"/>
      <c r="AX2030" s="49"/>
      <c r="AY2030" s="49"/>
      <c r="AZ2030" s="49"/>
      <c r="BA2030" s="49"/>
      <c r="BB2030" s="49"/>
      <c r="BC2030" s="49"/>
      <c r="BD2030" s="49"/>
      <c r="BE2030" s="49"/>
      <c r="BF2030" s="49"/>
      <c r="BG2030" s="49"/>
      <c r="BH2030" s="49"/>
      <c r="BI2030" s="49"/>
      <c r="BJ2030" s="49"/>
      <c r="BK2030" s="49"/>
      <c r="BL2030" s="49"/>
      <c r="BM2030" s="49"/>
      <c r="BN2030" s="49"/>
      <c r="BO2030" s="49"/>
    </row>
    <row r="2031" spans="20:67" x14ac:dyDescent="0.3">
      <c r="T2031" s="49"/>
      <c r="V2031" s="49"/>
      <c r="W2031" s="49"/>
      <c r="X2031" s="49"/>
      <c r="Y2031" s="49"/>
      <c r="AA2031" s="49"/>
      <c r="AB2031" s="49"/>
      <c r="AD2031" s="49"/>
      <c r="AE2031" s="49"/>
      <c r="AF2031" s="49"/>
      <c r="AH2031" s="49"/>
      <c r="AI2031" s="49"/>
      <c r="AK2031" s="49"/>
      <c r="AL2031" s="49"/>
      <c r="AM2031" s="49"/>
      <c r="AN2031" s="49"/>
      <c r="AO2031" s="49"/>
      <c r="AP2031" s="49"/>
      <c r="AQ2031" s="49"/>
      <c r="AR2031" s="49"/>
      <c r="AS2031" s="49"/>
      <c r="AT2031" s="49"/>
      <c r="AU2031" s="49"/>
      <c r="AV2031" s="49"/>
      <c r="AW2031" s="49"/>
      <c r="AX2031" s="49"/>
      <c r="AY2031" s="49"/>
      <c r="AZ2031" s="49"/>
      <c r="BA2031" s="49"/>
      <c r="BB2031" s="49"/>
      <c r="BC2031" s="49"/>
      <c r="BD2031" s="49"/>
      <c r="BE2031" s="49"/>
      <c r="BF2031" s="49"/>
      <c r="BG2031" s="49"/>
      <c r="BH2031" s="49"/>
      <c r="BI2031" s="49"/>
      <c r="BJ2031" s="49"/>
      <c r="BK2031" s="49"/>
      <c r="BL2031" s="49"/>
      <c r="BM2031" s="49"/>
      <c r="BN2031" s="49"/>
      <c r="BO2031" s="49"/>
    </row>
    <row r="2032" spans="20:67" x14ac:dyDescent="0.3">
      <c r="T2032" s="49"/>
      <c r="V2032" s="49"/>
      <c r="W2032" s="49"/>
      <c r="X2032" s="49"/>
      <c r="Y2032" s="49"/>
      <c r="AA2032" s="49"/>
      <c r="AB2032" s="49"/>
      <c r="AD2032" s="49"/>
      <c r="AE2032" s="49"/>
      <c r="AF2032" s="49"/>
      <c r="AH2032" s="49"/>
      <c r="AI2032" s="49"/>
      <c r="AK2032" s="49"/>
      <c r="AL2032" s="49"/>
      <c r="AM2032" s="49"/>
      <c r="AN2032" s="49"/>
      <c r="AO2032" s="49"/>
      <c r="AP2032" s="49"/>
      <c r="AQ2032" s="49"/>
      <c r="AR2032" s="49"/>
      <c r="AS2032" s="49"/>
      <c r="AT2032" s="49"/>
      <c r="AU2032" s="49"/>
      <c r="AV2032" s="49"/>
      <c r="AW2032" s="49"/>
      <c r="AX2032" s="49"/>
      <c r="AY2032" s="49"/>
      <c r="AZ2032" s="49"/>
      <c r="BA2032" s="49"/>
      <c r="BB2032" s="49"/>
      <c r="BC2032" s="49"/>
      <c r="BD2032" s="49"/>
      <c r="BE2032" s="49"/>
      <c r="BF2032" s="49"/>
      <c r="BG2032" s="49"/>
      <c r="BH2032" s="49"/>
      <c r="BI2032" s="49"/>
      <c r="BJ2032" s="49"/>
      <c r="BK2032" s="49"/>
      <c r="BL2032" s="49"/>
      <c r="BM2032" s="49"/>
      <c r="BN2032" s="49"/>
      <c r="BO2032" s="49"/>
    </row>
    <row r="2033" spans="20:67" x14ac:dyDescent="0.3">
      <c r="T2033" s="49"/>
      <c r="V2033" s="49"/>
      <c r="W2033" s="49"/>
      <c r="X2033" s="49"/>
      <c r="Y2033" s="49"/>
      <c r="AA2033" s="49"/>
      <c r="AB2033" s="49"/>
      <c r="AD2033" s="49"/>
      <c r="AE2033" s="49"/>
      <c r="AF2033" s="49"/>
      <c r="AH2033" s="49"/>
      <c r="AI2033" s="49"/>
      <c r="AK2033" s="49"/>
      <c r="AL2033" s="49"/>
      <c r="AM2033" s="49"/>
      <c r="AN2033" s="49"/>
      <c r="AO2033" s="49"/>
      <c r="AP2033" s="49"/>
      <c r="AQ2033" s="49"/>
      <c r="AR2033" s="49"/>
      <c r="AS2033" s="49"/>
      <c r="AT2033" s="49"/>
      <c r="AU2033" s="49"/>
      <c r="AV2033" s="49"/>
      <c r="AW2033" s="49"/>
      <c r="AX2033" s="49"/>
      <c r="AY2033" s="49"/>
      <c r="AZ2033" s="49"/>
      <c r="BA2033" s="49"/>
      <c r="BB2033" s="49"/>
      <c r="BC2033" s="49"/>
      <c r="BD2033" s="49"/>
      <c r="BE2033" s="49"/>
      <c r="BF2033" s="49"/>
      <c r="BG2033" s="49"/>
      <c r="BH2033" s="49"/>
      <c r="BI2033" s="49"/>
      <c r="BJ2033" s="49"/>
      <c r="BK2033" s="49"/>
      <c r="BL2033" s="49"/>
      <c r="BM2033" s="49"/>
      <c r="BN2033" s="49"/>
      <c r="BO2033" s="49"/>
    </row>
    <row r="2034" spans="20:67" x14ac:dyDescent="0.3">
      <c r="T2034" s="49"/>
      <c r="V2034" s="49"/>
      <c r="W2034" s="49"/>
      <c r="X2034" s="49"/>
      <c r="Y2034" s="49"/>
      <c r="AA2034" s="49"/>
      <c r="AB2034" s="49"/>
      <c r="AD2034" s="49"/>
      <c r="AE2034" s="49"/>
      <c r="AF2034" s="49"/>
      <c r="AH2034" s="49"/>
      <c r="AI2034" s="49"/>
      <c r="AK2034" s="49"/>
      <c r="AL2034" s="49"/>
      <c r="AM2034" s="49"/>
      <c r="AN2034" s="49"/>
      <c r="AO2034" s="49"/>
      <c r="AP2034" s="49"/>
      <c r="AQ2034" s="49"/>
      <c r="AR2034" s="49"/>
      <c r="AS2034" s="49"/>
      <c r="AT2034" s="49"/>
      <c r="AU2034" s="49"/>
      <c r="AV2034" s="49"/>
      <c r="AW2034" s="49"/>
      <c r="AX2034" s="49"/>
      <c r="AY2034" s="49"/>
      <c r="AZ2034" s="49"/>
      <c r="BA2034" s="49"/>
      <c r="BB2034" s="49"/>
      <c r="BC2034" s="49"/>
      <c r="BD2034" s="49"/>
      <c r="BE2034" s="49"/>
      <c r="BF2034" s="49"/>
      <c r="BG2034" s="49"/>
      <c r="BH2034" s="49"/>
      <c r="BI2034" s="49"/>
      <c r="BJ2034" s="49"/>
      <c r="BK2034" s="49"/>
      <c r="BL2034" s="49"/>
      <c r="BM2034" s="49"/>
      <c r="BN2034" s="49"/>
      <c r="BO2034" s="49"/>
    </row>
    <row r="2035" spans="20:67" x14ac:dyDescent="0.3">
      <c r="T2035" s="49"/>
      <c r="V2035" s="49"/>
      <c r="W2035" s="49"/>
      <c r="X2035" s="49"/>
      <c r="Y2035" s="49"/>
      <c r="AA2035" s="49"/>
      <c r="AB2035" s="49"/>
      <c r="AD2035" s="49"/>
      <c r="AE2035" s="49"/>
      <c r="AF2035" s="49"/>
      <c r="AH2035" s="49"/>
      <c r="AI2035" s="49"/>
      <c r="AK2035" s="49"/>
      <c r="AL2035" s="49"/>
      <c r="AM2035" s="49"/>
      <c r="AN2035" s="49"/>
      <c r="AO2035" s="49"/>
      <c r="AP2035" s="49"/>
      <c r="AQ2035" s="49"/>
      <c r="AR2035" s="49"/>
      <c r="AS2035" s="49"/>
      <c r="AT2035" s="49"/>
      <c r="AU2035" s="49"/>
      <c r="AV2035" s="49"/>
      <c r="AW2035" s="49"/>
      <c r="AX2035" s="49"/>
      <c r="AY2035" s="49"/>
      <c r="AZ2035" s="49"/>
      <c r="BA2035" s="49"/>
      <c r="BB2035" s="49"/>
      <c r="BC2035" s="49"/>
      <c r="BD2035" s="49"/>
      <c r="BE2035" s="49"/>
      <c r="BF2035" s="49"/>
      <c r="BG2035" s="49"/>
      <c r="BH2035" s="49"/>
      <c r="BI2035" s="49"/>
      <c r="BJ2035" s="49"/>
      <c r="BK2035" s="49"/>
      <c r="BL2035" s="49"/>
      <c r="BM2035" s="49"/>
      <c r="BN2035" s="49"/>
      <c r="BO2035" s="49"/>
    </row>
    <row r="2036" spans="20:67" x14ac:dyDescent="0.3">
      <c r="T2036" s="49"/>
      <c r="V2036" s="49"/>
      <c r="W2036" s="49"/>
      <c r="X2036" s="49"/>
      <c r="Y2036" s="49"/>
      <c r="AA2036" s="49"/>
      <c r="AB2036" s="49"/>
      <c r="AD2036" s="49"/>
      <c r="AE2036" s="49"/>
      <c r="AF2036" s="49"/>
      <c r="AH2036" s="49"/>
      <c r="AI2036" s="49"/>
      <c r="AK2036" s="49"/>
      <c r="AL2036" s="49"/>
      <c r="AM2036" s="49"/>
      <c r="AN2036" s="49"/>
      <c r="AO2036" s="49"/>
      <c r="AP2036" s="49"/>
      <c r="AQ2036" s="49"/>
      <c r="AR2036" s="49"/>
      <c r="AS2036" s="49"/>
      <c r="AT2036" s="49"/>
      <c r="AU2036" s="49"/>
      <c r="AV2036" s="49"/>
      <c r="AW2036" s="49"/>
      <c r="AX2036" s="49"/>
      <c r="AY2036" s="49"/>
      <c r="AZ2036" s="49"/>
      <c r="BA2036" s="49"/>
      <c r="BB2036" s="49"/>
      <c r="BC2036" s="49"/>
      <c r="BD2036" s="49"/>
      <c r="BE2036" s="49"/>
      <c r="BF2036" s="49"/>
      <c r="BG2036" s="49"/>
      <c r="BH2036" s="49"/>
      <c r="BI2036" s="49"/>
      <c r="BJ2036" s="49"/>
      <c r="BK2036" s="49"/>
      <c r="BL2036" s="49"/>
      <c r="BM2036" s="49"/>
      <c r="BN2036" s="49"/>
      <c r="BO2036" s="49"/>
    </row>
    <row r="2037" spans="20:67" x14ac:dyDescent="0.3">
      <c r="T2037" s="49"/>
      <c r="V2037" s="49"/>
      <c r="W2037" s="49"/>
      <c r="X2037" s="49"/>
      <c r="Y2037" s="49"/>
      <c r="AA2037" s="49"/>
      <c r="AB2037" s="49"/>
      <c r="AD2037" s="49"/>
      <c r="AE2037" s="49"/>
      <c r="AF2037" s="49"/>
      <c r="AH2037" s="49"/>
      <c r="AI2037" s="49"/>
      <c r="AK2037" s="49"/>
      <c r="AL2037" s="49"/>
      <c r="AM2037" s="49"/>
      <c r="AN2037" s="49"/>
      <c r="AO2037" s="49"/>
      <c r="AP2037" s="49"/>
      <c r="AQ2037" s="49"/>
      <c r="AR2037" s="49"/>
      <c r="AS2037" s="49"/>
      <c r="AT2037" s="49"/>
      <c r="AU2037" s="49"/>
      <c r="AV2037" s="49"/>
      <c r="AW2037" s="49"/>
      <c r="AX2037" s="49"/>
      <c r="AY2037" s="49"/>
      <c r="AZ2037" s="49"/>
      <c r="BA2037" s="49"/>
      <c r="BB2037" s="49"/>
      <c r="BC2037" s="49"/>
      <c r="BD2037" s="49"/>
      <c r="BE2037" s="49"/>
      <c r="BF2037" s="49"/>
      <c r="BG2037" s="49"/>
      <c r="BH2037" s="49"/>
      <c r="BI2037" s="49"/>
      <c r="BJ2037" s="49"/>
      <c r="BK2037" s="49"/>
      <c r="BL2037" s="49"/>
      <c r="BM2037" s="49"/>
      <c r="BN2037" s="49"/>
      <c r="BO2037" s="49"/>
    </row>
    <row r="2038" spans="20:67" x14ac:dyDescent="0.3">
      <c r="T2038" s="49"/>
      <c r="V2038" s="49"/>
      <c r="W2038" s="49"/>
      <c r="X2038" s="49"/>
      <c r="Y2038" s="49"/>
      <c r="AA2038" s="49"/>
      <c r="AB2038" s="49"/>
      <c r="AD2038" s="49"/>
      <c r="AE2038" s="49"/>
      <c r="AF2038" s="49"/>
      <c r="AH2038" s="49"/>
      <c r="AI2038" s="49"/>
      <c r="AK2038" s="49"/>
      <c r="AL2038" s="49"/>
      <c r="AM2038" s="49"/>
      <c r="AN2038" s="49"/>
      <c r="AO2038" s="49"/>
      <c r="AP2038" s="49"/>
      <c r="AQ2038" s="49"/>
      <c r="AR2038" s="49"/>
      <c r="AS2038" s="49"/>
      <c r="AT2038" s="49"/>
      <c r="AU2038" s="49"/>
      <c r="AV2038" s="49"/>
      <c r="AW2038" s="49"/>
      <c r="AX2038" s="49"/>
      <c r="AY2038" s="49"/>
      <c r="AZ2038" s="49"/>
      <c r="BA2038" s="49"/>
      <c r="BB2038" s="49"/>
      <c r="BC2038" s="49"/>
      <c r="BD2038" s="49"/>
      <c r="BE2038" s="49"/>
      <c r="BF2038" s="49"/>
      <c r="BG2038" s="49"/>
      <c r="BH2038" s="49"/>
      <c r="BI2038" s="49"/>
      <c r="BJ2038" s="49"/>
      <c r="BK2038" s="49"/>
      <c r="BL2038" s="49"/>
      <c r="BM2038" s="49"/>
      <c r="BN2038" s="49"/>
      <c r="BO2038" s="49"/>
    </row>
    <row r="2039" spans="20:67" x14ac:dyDescent="0.3">
      <c r="T2039" s="49"/>
      <c r="V2039" s="49"/>
      <c r="W2039" s="49"/>
      <c r="X2039" s="49"/>
      <c r="Y2039" s="49"/>
      <c r="AA2039" s="49"/>
      <c r="AB2039" s="49"/>
      <c r="AD2039" s="49"/>
      <c r="AE2039" s="49"/>
      <c r="AF2039" s="49"/>
      <c r="AH2039" s="49"/>
      <c r="AI2039" s="49"/>
      <c r="AK2039" s="49"/>
      <c r="AL2039" s="49"/>
      <c r="AM2039" s="49"/>
      <c r="AN2039" s="49"/>
      <c r="AO2039" s="49"/>
      <c r="AP2039" s="49"/>
      <c r="AQ2039" s="49"/>
      <c r="AR2039" s="49"/>
      <c r="AS2039" s="49"/>
      <c r="AT2039" s="49"/>
      <c r="AU2039" s="49"/>
      <c r="AV2039" s="49"/>
      <c r="AW2039" s="49"/>
      <c r="AX2039" s="49"/>
      <c r="AY2039" s="49"/>
      <c r="AZ2039" s="49"/>
      <c r="BA2039" s="49"/>
      <c r="BB2039" s="49"/>
      <c r="BC2039" s="49"/>
      <c r="BD2039" s="49"/>
      <c r="BE2039" s="49"/>
      <c r="BF2039" s="49"/>
      <c r="BG2039" s="49"/>
      <c r="BH2039" s="49"/>
      <c r="BI2039" s="49"/>
      <c r="BJ2039" s="49"/>
      <c r="BK2039" s="49"/>
      <c r="BL2039" s="49"/>
      <c r="BM2039" s="49"/>
      <c r="BN2039" s="49"/>
      <c r="BO2039" s="49"/>
    </row>
    <row r="2040" spans="20:67" x14ac:dyDescent="0.3">
      <c r="T2040" s="49"/>
      <c r="V2040" s="49"/>
      <c r="W2040" s="49"/>
      <c r="X2040" s="49"/>
      <c r="Y2040" s="49"/>
      <c r="AA2040" s="49"/>
      <c r="AB2040" s="49"/>
      <c r="AD2040" s="49"/>
      <c r="AE2040" s="49"/>
      <c r="AF2040" s="49"/>
      <c r="AH2040" s="49"/>
      <c r="AI2040" s="49"/>
      <c r="AK2040" s="49"/>
      <c r="AL2040" s="49"/>
      <c r="AM2040" s="49"/>
      <c r="AN2040" s="49"/>
      <c r="AO2040" s="49"/>
      <c r="AP2040" s="49"/>
      <c r="AQ2040" s="49"/>
      <c r="AR2040" s="49"/>
      <c r="AS2040" s="49"/>
      <c r="AT2040" s="49"/>
      <c r="AU2040" s="49"/>
      <c r="AV2040" s="49"/>
      <c r="AW2040" s="49"/>
      <c r="AX2040" s="49"/>
      <c r="AY2040" s="49"/>
      <c r="AZ2040" s="49"/>
      <c r="BA2040" s="49"/>
      <c r="BB2040" s="49"/>
      <c r="BC2040" s="49"/>
      <c r="BD2040" s="49"/>
      <c r="BE2040" s="49"/>
      <c r="BF2040" s="49"/>
      <c r="BG2040" s="49"/>
      <c r="BH2040" s="49"/>
      <c r="BI2040" s="49"/>
      <c r="BJ2040" s="49"/>
      <c r="BK2040" s="49"/>
      <c r="BL2040" s="49"/>
      <c r="BM2040" s="49"/>
      <c r="BN2040" s="49"/>
      <c r="BO2040" s="49"/>
    </row>
    <row r="2041" spans="20:67" x14ac:dyDescent="0.3">
      <c r="T2041" s="49"/>
      <c r="V2041" s="49"/>
      <c r="W2041" s="49"/>
      <c r="X2041" s="49"/>
      <c r="Y2041" s="49"/>
      <c r="AA2041" s="49"/>
      <c r="AB2041" s="49"/>
      <c r="AD2041" s="49"/>
      <c r="AE2041" s="49"/>
      <c r="AF2041" s="49"/>
      <c r="AH2041" s="49"/>
      <c r="AI2041" s="49"/>
      <c r="AK2041" s="49"/>
      <c r="AL2041" s="49"/>
      <c r="AM2041" s="49"/>
      <c r="AN2041" s="49"/>
      <c r="AO2041" s="49"/>
      <c r="AP2041" s="49"/>
      <c r="AQ2041" s="49"/>
      <c r="AR2041" s="49"/>
      <c r="AS2041" s="49"/>
      <c r="AT2041" s="49"/>
      <c r="AU2041" s="49"/>
      <c r="AV2041" s="49"/>
      <c r="AW2041" s="49"/>
      <c r="AX2041" s="49"/>
      <c r="AY2041" s="49"/>
      <c r="AZ2041" s="49"/>
      <c r="BA2041" s="49"/>
      <c r="BB2041" s="49"/>
      <c r="BC2041" s="49"/>
      <c r="BD2041" s="49"/>
      <c r="BE2041" s="49"/>
      <c r="BF2041" s="49"/>
      <c r="BG2041" s="49"/>
      <c r="BH2041" s="49"/>
      <c r="BI2041" s="49"/>
      <c r="BJ2041" s="49"/>
      <c r="BK2041" s="49"/>
      <c r="BL2041" s="49"/>
      <c r="BM2041" s="49"/>
      <c r="BN2041" s="49"/>
      <c r="BO2041" s="49"/>
    </row>
    <row r="2042" spans="20:67" x14ac:dyDescent="0.3">
      <c r="T2042" s="49"/>
      <c r="V2042" s="49"/>
      <c r="W2042" s="49"/>
      <c r="X2042" s="49"/>
      <c r="Y2042" s="49"/>
      <c r="AA2042" s="49"/>
      <c r="AB2042" s="49"/>
      <c r="AD2042" s="49"/>
      <c r="AE2042" s="49"/>
      <c r="AF2042" s="49"/>
      <c r="AH2042" s="49"/>
      <c r="AI2042" s="49"/>
      <c r="AK2042" s="49"/>
      <c r="AL2042" s="49"/>
      <c r="AM2042" s="49"/>
      <c r="AN2042" s="49"/>
      <c r="AO2042" s="49"/>
      <c r="AP2042" s="49"/>
      <c r="AQ2042" s="49"/>
      <c r="AR2042" s="49"/>
      <c r="AS2042" s="49"/>
      <c r="AT2042" s="49"/>
      <c r="AU2042" s="49"/>
      <c r="AV2042" s="49"/>
      <c r="AW2042" s="49"/>
      <c r="AX2042" s="49"/>
      <c r="AY2042" s="49"/>
      <c r="AZ2042" s="49"/>
      <c r="BA2042" s="49"/>
      <c r="BB2042" s="49"/>
      <c r="BC2042" s="49"/>
      <c r="BD2042" s="49"/>
      <c r="BE2042" s="49"/>
      <c r="BF2042" s="49"/>
      <c r="BG2042" s="49"/>
      <c r="BH2042" s="49"/>
      <c r="BI2042" s="49"/>
      <c r="BJ2042" s="49"/>
      <c r="BK2042" s="49"/>
      <c r="BL2042" s="49"/>
      <c r="BM2042" s="49"/>
      <c r="BN2042" s="49"/>
      <c r="BO2042" s="49"/>
    </row>
    <row r="2043" spans="20:67" x14ac:dyDescent="0.3">
      <c r="T2043" s="49"/>
      <c r="V2043" s="49"/>
      <c r="W2043" s="49"/>
      <c r="X2043" s="49"/>
      <c r="Y2043" s="49"/>
      <c r="AA2043" s="49"/>
      <c r="AB2043" s="49"/>
      <c r="AD2043" s="49"/>
      <c r="AE2043" s="49"/>
      <c r="AF2043" s="49"/>
      <c r="AH2043" s="49"/>
      <c r="AI2043" s="49"/>
      <c r="AK2043" s="49"/>
      <c r="AL2043" s="49"/>
      <c r="AM2043" s="49"/>
      <c r="AN2043" s="49"/>
      <c r="AO2043" s="49"/>
      <c r="AP2043" s="49"/>
      <c r="AQ2043" s="49"/>
      <c r="AR2043" s="49"/>
      <c r="AS2043" s="49"/>
      <c r="AT2043" s="49"/>
      <c r="AU2043" s="49"/>
      <c r="AV2043" s="49"/>
      <c r="AW2043" s="49"/>
      <c r="AX2043" s="49"/>
      <c r="AY2043" s="49"/>
      <c r="AZ2043" s="49"/>
      <c r="BA2043" s="49"/>
      <c r="BB2043" s="49"/>
      <c r="BC2043" s="49"/>
      <c r="BD2043" s="49"/>
      <c r="BE2043" s="49"/>
      <c r="BF2043" s="49"/>
      <c r="BG2043" s="49"/>
      <c r="BH2043" s="49"/>
      <c r="BI2043" s="49"/>
      <c r="BJ2043" s="49"/>
      <c r="BK2043" s="49"/>
      <c r="BL2043" s="49"/>
      <c r="BM2043" s="49"/>
      <c r="BN2043" s="49"/>
      <c r="BO2043" s="49"/>
    </row>
    <row r="2044" spans="20:67" x14ac:dyDescent="0.3">
      <c r="T2044" s="49"/>
      <c r="V2044" s="49"/>
      <c r="W2044" s="49"/>
      <c r="X2044" s="49"/>
      <c r="Y2044" s="49"/>
      <c r="AA2044" s="49"/>
      <c r="AB2044" s="49"/>
      <c r="AD2044" s="49"/>
      <c r="AE2044" s="49"/>
      <c r="AF2044" s="49"/>
      <c r="AH2044" s="49"/>
      <c r="AI2044" s="49"/>
      <c r="AK2044" s="49"/>
      <c r="AL2044" s="49"/>
      <c r="AM2044" s="49"/>
      <c r="AN2044" s="49"/>
      <c r="AO2044" s="49"/>
      <c r="AP2044" s="49"/>
      <c r="AQ2044" s="49"/>
      <c r="AR2044" s="49"/>
      <c r="AS2044" s="49"/>
      <c r="AT2044" s="49"/>
      <c r="AU2044" s="49"/>
      <c r="AV2044" s="49"/>
      <c r="AW2044" s="49"/>
      <c r="AX2044" s="49"/>
      <c r="AY2044" s="49"/>
      <c r="AZ2044" s="49"/>
      <c r="BA2044" s="49"/>
      <c r="BB2044" s="49"/>
      <c r="BC2044" s="49"/>
      <c r="BD2044" s="49"/>
      <c r="BE2044" s="49"/>
      <c r="BF2044" s="49"/>
      <c r="BG2044" s="49"/>
      <c r="BH2044" s="49"/>
      <c r="BI2044" s="49"/>
      <c r="BJ2044" s="49"/>
      <c r="BK2044" s="49"/>
      <c r="BL2044" s="49"/>
      <c r="BM2044" s="49"/>
      <c r="BN2044" s="49"/>
      <c r="BO2044" s="49"/>
    </row>
    <row r="2045" spans="20:67" x14ac:dyDescent="0.3">
      <c r="T2045" s="49"/>
      <c r="V2045" s="49"/>
      <c r="W2045" s="49"/>
      <c r="X2045" s="49"/>
      <c r="Y2045" s="49"/>
      <c r="AA2045" s="49"/>
      <c r="AB2045" s="49"/>
      <c r="AD2045" s="49"/>
      <c r="AE2045" s="49"/>
      <c r="AF2045" s="49"/>
      <c r="AH2045" s="49"/>
      <c r="AI2045" s="49"/>
      <c r="AK2045" s="49"/>
      <c r="AL2045" s="49"/>
      <c r="AM2045" s="49"/>
      <c r="AN2045" s="49"/>
      <c r="AO2045" s="49"/>
      <c r="AP2045" s="49"/>
      <c r="AQ2045" s="49"/>
      <c r="AR2045" s="49"/>
      <c r="AS2045" s="49"/>
      <c r="AT2045" s="49"/>
      <c r="AU2045" s="49"/>
      <c r="AV2045" s="49"/>
      <c r="AW2045" s="49"/>
      <c r="AX2045" s="49"/>
      <c r="AY2045" s="49"/>
      <c r="AZ2045" s="49"/>
      <c r="BA2045" s="49"/>
      <c r="BB2045" s="49"/>
      <c r="BC2045" s="49"/>
      <c r="BD2045" s="49"/>
      <c r="BE2045" s="49"/>
      <c r="BF2045" s="49"/>
      <c r="BG2045" s="49"/>
      <c r="BH2045" s="49"/>
      <c r="BI2045" s="49"/>
      <c r="BJ2045" s="49"/>
      <c r="BK2045" s="49"/>
      <c r="BL2045" s="49"/>
      <c r="BM2045" s="49"/>
      <c r="BN2045" s="49"/>
      <c r="BO2045" s="49"/>
    </row>
    <row r="2046" spans="20:67" x14ac:dyDescent="0.3">
      <c r="T2046" s="49"/>
      <c r="V2046" s="49"/>
      <c r="W2046" s="49"/>
      <c r="X2046" s="49"/>
      <c r="Y2046" s="49"/>
      <c r="AA2046" s="49"/>
      <c r="AB2046" s="49"/>
      <c r="AD2046" s="49"/>
      <c r="AE2046" s="49"/>
      <c r="AF2046" s="49"/>
      <c r="AH2046" s="49"/>
      <c r="AI2046" s="49"/>
      <c r="AK2046" s="49"/>
      <c r="AL2046" s="49"/>
      <c r="AM2046" s="49"/>
      <c r="AN2046" s="49"/>
      <c r="AO2046" s="49"/>
      <c r="AP2046" s="49"/>
      <c r="AQ2046" s="49"/>
      <c r="AR2046" s="49"/>
      <c r="AS2046" s="49"/>
      <c r="AT2046" s="49"/>
      <c r="AU2046" s="49"/>
      <c r="AV2046" s="49"/>
      <c r="AW2046" s="49"/>
      <c r="AX2046" s="49"/>
      <c r="AY2046" s="49"/>
      <c r="AZ2046" s="49"/>
      <c r="BA2046" s="49"/>
      <c r="BB2046" s="49"/>
      <c r="BC2046" s="49"/>
      <c r="BD2046" s="49"/>
      <c r="BE2046" s="49"/>
      <c r="BF2046" s="49"/>
      <c r="BG2046" s="49"/>
      <c r="BH2046" s="49"/>
      <c r="BI2046" s="49"/>
      <c r="BJ2046" s="49"/>
      <c r="BK2046" s="49"/>
      <c r="BL2046" s="49"/>
      <c r="BM2046" s="49"/>
      <c r="BN2046" s="49"/>
      <c r="BO2046" s="49"/>
    </row>
    <row r="2047" spans="20:67" x14ac:dyDescent="0.3">
      <c r="T2047" s="49"/>
      <c r="V2047" s="49"/>
      <c r="W2047" s="49"/>
      <c r="X2047" s="49"/>
      <c r="Y2047" s="49"/>
      <c r="AA2047" s="49"/>
      <c r="AB2047" s="49"/>
      <c r="AD2047" s="49"/>
      <c r="AE2047" s="49"/>
      <c r="AF2047" s="49"/>
      <c r="AH2047" s="49"/>
      <c r="AI2047" s="49"/>
      <c r="AK2047" s="49"/>
      <c r="AL2047" s="49"/>
      <c r="AM2047" s="49"/>
      <c r="AN2047" s="49"/>
      <c r="AO2047" s="49"/>
      <c r="AP2047" s="49"/>
      <c r="AQ2047" s="49"/>
      <c r="AR2047" s="49"/>
      <c r="AS2047" s="49"/>
      <c r="AT2047" s="49"/>
      <c r="AU2047" s="49"/>
      <c r="AV2047" s="49"/>
      <c r="AW2047" s="49"/>
      <c r="AX2047" s="49"/>
      <c r="AY2047" s="49"/>
      <c r="AZ2047" s="49"/>
      <c r="BA2047" s="49"/>
      <c r="BB2047" s="49"/>
      <c r="BC2047" s="49"/>
      <c r="BD2047" s="49"/>
      <c r="BE2047" s="49"/>
      <c r="BF2047" s="49"/>
      <c r="BG2047" s="49"/>
      <c r="BH2047" s="49"/>
      <c r="BI2047" s="49"/>
      <c r="BJ2047" s="49"/>
      <c r="BK2047" s="49"/>
      <c r="BL2047" s="49"/>
      <c r="BM2047" s="49"/>
      <c r="BN2047" s="49"/>
      <c r="BO2047" s="49"/>
    </row>
    <row r="2048" spans="20:67" x14ac:dyDescent="0.3">
      <c r="T2048" s="49"/>
      <c r="V2048" s="49"/>
      <c r="W2048" s="49"/>
      <c r="X2048" s="49"/>
      <c r="Y2048" s="49"/>
      <c r="AA2048" s="49"/>
      <c r="AB2048" s="49"/>
      <c r="AD2048" s="49"/>
      <c r="AE2048" s="49"/>
      <c r="AF2048" s="49"/>
      <c r="AH2048" s="49"/>
      <c r="AI2048" s="49"/>
      <c r="AK2048" s="49"/>
      <c r="AL2048" s="49"/>
      <c r="AM2048" s="49"/>
      <c r="AN2048" s="49"/>
      <c r="AO2048" s="49"/>
      <c r="AP2048" s="49"/>
      <c r="AQ2048" s="49"/>
      <c r="AR2048" s="49"/>
      <c r="AS2048" s="49"/>
      <c r="AT2048" s="49"/>
      <c r="AU2048" s="49"/>
      <c r="AV2048" s="49"/>
      <c r="AW2048" s="49"/>
      <c r="AX2048" s="49"/>
      <c r="AY2048" s="49"/>
      <c r="AZ2048" s="49"/>
      <c r="BA2048" s="49"/>
      <c r="BB2048" s="49"/>
      <c r="BC2048" s="49"/>
      <c r="BD2048" s="49"/>
      <c r="BE2048" s="49"/>
      <c r="BF2048" s="49"/>
      <c r="BG2048" s="49"/>
      <c r="BH2048" s="49"/>
      <c r="BI2048" s="49"/>
      <c r="BJ2048" s="49"/>
      <c r="BK2048" s="49"/>
      <c r="BL2048" s="49"/>
      <c r="BM2048" s="49"/>
      <c r="BN2048" s="49"/>
      <c r="BO2048" s="49"/>
    </row>
    <row r="2049" spans="20:67" x14ac:dyDescent="0.3">
      <c r="T2049" s="49"/>
      <c r="V2049" s="49"/>
      <c r="W2049" s="49"/>
      <c r="X2049" s="49"/>
      <c r="Y2049" s="49"/>
      <c r="AA2049" s="49"/>
      <c r="AB2049" s="49"/>
      <c r="AD2049" s="49"/>
      <c r="AE2049" s="49"/>
      <c r="AF2049" s="49"/>
      <c r="AH2049" s="49"/>
      <c r="AI2049" s="49"/>
      <c r="AK2049" s="49"/>
      <c r="AL2049" s="49"/>
      <c r="AM2049" s="49"/>
      <c r="AN2049" s="49"/>
      <c r="AO2049" s="49"/>
      <c r="AP2049" s="49"/>
      <c r="AQ2049" s="49"/>
      <c r="AR2049" s="49"/>
      <c r="AS2049" s="49"/>
      <c r="AT2049" s="49"/>
      <c r="AU2049" s="49"/>
      <c r="AV2049" s="49"/>
      <c r="AW2049" s="49"/>
      <c r="AX2049" s="49"/>
      <c r="AY2049" s="49"/>
      <c r="AZ2049" s="49"/>
      <c r="BA2049" s="49"/>
      <c r="BB2049" s="49"/>
      <c r="BC2049" s="49"/>
      <c r="BD2049" s="49"/>
      <c r="BE2049" s="49"/>
      <c r="BF2049" s="49"/>
      <c r="BG2049" s="49"/>
      <c r="BH2049" s="49"/>
      <c r="BI2049" s="49"/>
      <c r="BJ2049" s="49"/>
      <c r="BK2049" s="49"/>
      <c r="BL2049" s="49"/>
      <c r="BM2049" s="49"/>
      <c r="BN2049" s="49"/>
      <c r="BO2049" s="49"/>
    </row>
    <row r="2050" spans="20:67" x14ac:dyDescent="0.3">
      <c r="T2050" s="49"/>
      <c r="V2050" s="49"/>
      <c r="W2050" s="49"/>
      <c r="X2050" s="49"/>
      <c r="Y2050" s="49"/>
      <c r="AA2050" s="49"/>
      <c r="AB2050" s="49"/>
      <c r="AD2050" s="49"/>
      <c r="AE2050" s="49"/>
      <c r="AF2050" s="49"/>
      <c r="AH2050" s="49"/>
      <c r="AI2050" s="49"/>
      <c r="AK2050" s="49"/>
      <c r="AL2050" s="49"/>
      <c r="AM2050" s="49"/>
      <c r="AN2050" s="49"/>
      <c r="AO2050" s="49"/>
      <c r="AP2050" s="49"/>
      <c r="AQ2050" s="49"/>
      <c r="AR2050" s="49"/>
      <c r="AS2050" s="49"/>
      <c r="AT2050" s="49"/>
      <c r="AU2050" s="49"/>
      <c r="AV2050" s="49"/>
      <c r="AW2050" s="49"/>
      <c r="AX2050" s="49"/>
      <c r="AY2050" s="49"/>
      <c r="AZ2050" s="49"/>
      <c r="BA2050" s="49"/>
      <c r="BB2050" s="49"/>
      <c r="BC2050" s="49"/>
      <c r="BD2050" s="49"/>
      <c r="BE2050" s="49"/>
      <c r="BF2050" s="49"/>
      <c r="BG2050" s="49"/>
      <c r="BH2050" s="49"/>
      <c r="BI2050" s="49"/>
      <c r="BJ2050" s="49"/>
      <c r="BK2050" s="49"/>
      <c r="BL2050" s="49"/>
      <c r="BM2050" s="49"/>
      <c r="BN2050" s="49"/>
      <c r="BO2050" s="49"/>
    </row>
    <row r="2051" spans="20:67" x14ac:dyDescent="0.3">
      <c r="T2051" s="49"/>
      <c r="V2051" s="49"/>
      <c r="W2051" s="49"/>
      <c r="X2051" s="49"/>
      <c r="Y2051" s="49"/>
      <c r="AA2051" s="49"/>
      <c r="AB2051" s="49"/>
      <c r="AD2051" s="49"/>
      <c r="AE2051" s="49"/>
      <c r="AF2051" s="49"/>
      <c r="AH2051" s="49"/>
      <c r="AI2051" s="49"/>
      <c r="AK2051" s="49"/>
      <c r="AL2051" s="49"/>
      <c r="AM2051" s="49"/>
      <c r="AN2051" s="49"/>
      <c r="AO2051" s="49"/>
      <c r="AP2051" s="49"/>
      <c r="AQ2051" s="49"/>
      <c r="AR2051" s="49"/>
      <c r="AS2051" s="49"/>
      <c r="AT2051" s="49"/>
      <c r="AU2051" s="49"/>
      <c r="AV2051" s="49"/>
      <c r="AW2051" s="49"/>
      <c r="AX2051" s="49"/>
      <c r="AY2051" s="49"/>
      <c r="AZ2051" s="49"/>
      <c r="BA2051" s="49"/>
      <c r="BB2051" s="49"/>
      <c r="BC2051" s="49"/>
      <c r="BD2051" s="49"/>
      <c r="BE2051" s="49"/>
      <c r="BF2051" s="49"/>
      <c r="BG2051" s="49"/>
      <c r="BH2051" s="49"/>
      <c r="BI2051" s="49"/>
      <c r="BJ2051" s="49"/>
      <c r="BK2051" s="49"/>
      <c r="BL2051" s="49"/>
      <c r="BM2051" s="49"/>
      <c r="BN2051" s="49"/>
      <c r="BO2051" s="49"/>
    </row>
    <row r="2052" spans="20:67" x14ac:dyDescent="0.3">
      <c r="T2052" s="49"/>
      <c r="V2052" s="49"/>
      <c r="W2052" s="49"/>
      <c r="X2052" s="49"/>
      <c r="Y2052" s="49"/>
      <c r="AA2052" s="49"/>
      <c r="AB2052" s="49"/>
      <c r="AD2052" s="49"/>
      <c r="AE2052" s="49"/>
      <c r="AF2052" s="49"/>
      <c r="AH2052" s="49"/>
      <c r="AI2052" s="49"/>
      <c r="AK2052" s="49"/>
      <c r="AL2052" s="49"/>
      <c r="AM2052" s="49"/>
      <c r="AN2052" s="49"/>
      <c r="AO2052" s="49"/>
      <c r="AP2052" s="49"/>
      <c r="AQ2052" s="49"/>
      <c r="AR2052" s="49"/>
      <c r="AS2052" s="49"/>
      <c r="AT2052" s="49"/>
      <c r="AU2052" s="49"/>
      <c r="AV2052" s="49"/>
      <c r="AW2052" s="49"/>
      <c r="AX2052" s="49"/>
      <c r="AY2052" s="49"/>
      <c r="AZ2052" s="49"/>
      <c r="BA2052" s="49"/>
      <c r="BB2052" s="49"/>
      <c r="BC2052" s="49"/>
      <c r="BD2052" s="49"/>
      <c r="BE2052" s="49"/>
      <c r="BF2052" s="49"/>
      <c r="BG2052" s="49"/>
      <c r="BH2052" s="49"/>
      <c r="BI2052" s="49"/>
      <c r="BJ2052" s="49"/>
      <c r="BK2052" s="49"/>
      <c r="BL2052" s="49"/>
      <c r="BM2052" s="49"/>
      <c r="BN2052" s="49"/>
      <c r="BO2052" s="49"/>
    </row>
    <row r="2053" spans="20:67" x14ac:dyDescent="0.3">
      <c r="T2053" s="49"/>
      <c r="V2053" s="49"/>
      <c r="W2053" s="49"/>
      <c r="X2053" s="49"/>
      <c r="Y2053" s="49"/>
      <c r="AA2053" s="49"/>
      <c r="AB2053" s="49"/>
      <c r="AD2053" s="49"/>
      <c r="AE2053" s="49"/>
      <c r="AF2053" s="49"/>
      <c r="AH2053" s="49"/>
      <c r="AI2053" s="49"/>
      <c r="AK2053" s="49"/>
      <c r="AL2053" s="49"/>
      <c r="AM2053" s="49"/>
      <c r="AN2053" s="49"/>
      <c r="AO2053" s="49"/>
      <c r="AP2053" s="49"/>
      <c r="AQ2053" s="49"/>
      <c r="AR2053" s="49"/>
      <c r="AS2053" s="49"/>
      <c r="AT2053" s="49"/>
      <c r="AU2053" s="49"/>
      <c r="AV2053" s="49"/>
      <c r="AW2053" s="49"/>
      <c r="AX2053" s="49"/>
      <c r="AY2053" s="49"/>
      <c r="AZ2053" s="49"/>
      <c r="BA2053" s="49"/>
      <c r="BB2053" s="49"/>
      <c r="BC2053" s="49"/>
      <c r="BD2053" s="49"/>
      <c r="BE2053" s="49"/>
      <c r="BF2053" s="49"/>
      <c r="BG2053" s="49"/>
      <c r="BH2053" s="49"/>
      <c r="BI2053" s="49"/>
      <c r="BJ2053" s="49"/>
      <c r="BK2053" s="49"/>
      <c r="BL2053" s="49"/>
      <c r="BM2053" s="49"/>
      <c r="BN2053" s="49"/>
      <c r="BO2053" s="49"/>
    </row>
    <row r="2054" spans="20:67" x14ac:dyDescent="0.3">
      <c r="T2054" s="49"/>
      <c r="V2054" s="49"/>
      <c r="W2054" s="49"/>
      <c r="X2054" s="49"/>
      <c r="Y2054" s="49"/>
      <c r="AA2054" s="49"/>
      <c r="AB2054" s="49"/>
      <c r="AD2054" s="49"/>
      <c r="AE2054" s="49"/>
      <c r="AF2054" s="49"/>
      <c r="AH2054" s="49"/>
      <c r="AI2054" s="49"/>
      <c r="AK2054" s="49"/>
      <c r="AL2054" s="49"/>
      <c r="AM2054" s="49"/>
      <c r="AN2054" s="49"/>
      <c r="AO2054" s="49"/>
      <c r="AP2054" s="49"/>
      <c r="AQ2054" s="49"/>
      <c r="AR2054" s="49"/>
      <c r="AS2054" s="49"/>
      <c r="AT2054" s="49"/>
      <c r="AU2054" s="49"/>
      <c r="AV2054" s="49"/>
      <c r="AW2054" s="49"/>
      <c r="AX2054" s="49"/>
      <c r="AY2054" s="49"/>
      <c r="AZ2054" s="49"/>
      <c r="BA2054" s="49"/>
      <c r="BB2054" s="49"/>
      <c r="BC2054" s="49"/>
      <c r="BD2054" s="49"/>
      <c r="BE2054" s="49"/>
      <c r="BF2054" s="49"/>
      <c r="BG2054" s="49"/>
      <c r="BH2054" s="49"/>
      <c r="BI2054" s="49"/>
      <c r="BJ2054" s="49"/>
      <c r="BK2054" s="49"/>
      <c r="BL2054" s="49"/>
      <c r="BM2054" s="49"/>
      <c r="BN2054" s="49"/>
      <c r="BO2054" s="49"/>
    </row>
    <row r="2055" spans="20:67" x14ac:dyDescent="0.3">
      <c r="T2055" s="49"/>
      <c r="V2055" s="49"/>
      <c r="W2055" s="49"/>
      <c r="X2055" s="49"/>
      <c r="Y2055" s="49"/>
      <c r="AA2055" s="49"/>
      <c r="AB2055" s="49"/>
      <c r="AD2055" s="49"/>
      <c r="AE2055" s="49"/>
      <c r="AF2055" s="49"/>
      <c r="AH2055" s="49"/>
      <c r="AI2055" s="49"/>
      <c r="AK2055" s="49"/>
      <c r="AL2055" s="49"/>
      <c r="AM2055" s="49"/>
      <c r="AN2055" s="49"/>
      <c r="AO2055" s="49"/>
      <c r="AP2055" s="49"/>
      <c r="AQ2055" s="49"/>
      <c r="AR2055" s="49"/>
      <c r="AS2055" s="49"/>
      <c r="AT2055" s="49"/>
      <c r="AU2055" s="49"/>
      <c r="AV2055" s="49"/>
      <c r="AW2055" s="49"/>
      <c r="AX2055" s="49"/>
      <c r="AY2055" s="49"/>
      <c r="AZ2055" s="49"/>
      <c r="BA2055" s="49"/>
      <c r="BB2055" s="49"/>
      <c r="BC2055" s="49"/>
      <c r="BD2055" s="49"/>
      <c r="BE2055" s="49"/>
      <c r="BF2055" s="49"/>
      <c r="BG2055" s="49"/>
      <c r="BH2055" s="49"/>
      <c r="BI2055" s="49"/>
      <c r="BJ2055" s="49"/>
      <c r="BK2055" s="49"/>
      <c r="BL2055" s="49"/>
      <c r="BM2055" s="49"/>
      <c r="BN2055" s="49"/>
      <c r="BO2055" s="49"/>
    </row>
    <row r="2056" spans="20:67" x14ac:dyDescent="0.3">
      <c r="T2056" s="49"/>
      <c r="V2056" s="49"/>
      <c r="W2056" s="49"/>
      <c r="X2056" s="49"/>
      <c r="Y2056" s="49"/>
      <c r="AA2056" s="49"/>
      <c r="AB2056" s="49"/>
      <c r="AD2056" s="49"/>
      <c r="AE2056" s="49"/>
      <c r="AF2056" s="49"/>
      <c r="AH2056" s="49"/>
      <c r="AI2056" s="49"/>
      <c r="AK2056" s="49"/>
      <c r="AL2056" s="49"/>
      <c r="AM2056" s="49"/>
      <c r="AN2056" s="49"/>
      <c r="AO2056" s="49"/>
      <c r="AP2056" s="49"/>
      <c r="AQ2056" s="49"/>
      <c r="AR2056" s="49"/>
      <c r="AS2056" s="49"/>
      <c r="AT2056" s="49"/>
      <c r="AU2056" s="49"/>
      <c r="AV2056" s="49"/>
      <c r="AW2056" s="49"/>
      <c r="AX2056" s="49"/>
      <c r="AY2056" s="49"/>
      <c r="AZ2056" s="49"/>
      <c r="BA2056" s="49"/>
      <c r="BB2056" s="49"/>
      <c r="BC2056" s="49"/>
      <c r="BD2056" s="49"/>
      <c r="BE2056" s="49"/>
      <c r="BF2056" s="49"/>
      <c r="BG2056" s="49"/>
      <c r="BH2056" s="49"/>
      <c r="BI2056" s="49"/>
      <c r="BJ2056" s="49"/>
      <c r="BK2056" s="49"/>
      <c r="BL2056" s="49"/>
      <c r="BM2056" s="49"/>
      <c r="BN2056" s="49"/>
      <c r="BO2056" s="49"/>
    </row>
    <row r="2057" spans="20:67" x14ac:dyDescent="0.3">
      <c r="T2057" s="49"/>
      <c r="V2057" s="49"/>
      <c r="W2057" s="49"/>
      <c r="X2057" s="49"/>
      <c r="Y2057" s="49"/>
      <c r="AA2057" s="49"/>
      <c r="AB2057" s="49"/>
      <c r="AD2057" s="49"/>
      <c r="AE2057" s="49"/>
      <c r="AF2057" s="49"/>
      <c r="AH2057" s="49"/>
      <c r="AI2057" s="49"/>
      <c r="AK2057" s="49"/>
      <c r="AL2057" s="49"/>
      <c r="AM2057" s="49"/>
      <c r="AN2057" s="49"/>
      <c r="AO2057" s="49"/>
      <c r="AP2057" s="49"/>
      <c r="AQ2057" s="49"/>
      <c r="AR2057" s="49"/>
      <c r="AS2057" s="49"/>
      <c r="AT2057" s="49"/>
      <c r="AU2057" s="49"/>
      <c r="AV2057" s="49"/>
      <c r="AW2057" s="49"/>
      <c r="AX2057" s="49"/>
      <c r="AY2057" s="49"/>
      <c r="AZ2057" s="49"/>
      <c r="BA2057" s="49"/>
      <c r="BB2057" s="49"/>
      <c r="BC2057" s="49"/>
      <c r="BD2057" s="49"/>
      <c r="BE2057" s="49"/>
      <c r="BF2057" s="49"/>
      <c r="BG2057" s="49"/>
      <c r="BH2057" s="49"/>
      <c r="BI2057" s="49"/>
      <c r="BJ2057" s="49"/>
      <c r="BK2057" s="49"/>
      <c r="BL2057" s="49"/>
      <c r="BM2057" s="49"/>
      <c r="BN2057" s="49"/>
      <c r="BO2057" s="49"/>
    </row>
    <row r="2058" spans="20:67" x14ac:dyDescent="0.3">
      <c r="T2058" s="49"/>
      <c r="V2058" s="49"/>
      <c r="W2058" s="49"/>
      <c r="X2058" s="49"/>
      <c r="Y2058" s="49"/>
      <c r="AA2058" s="49"/>
      <c r="AB2058" s="49"/>
      <c r="AD2058" s="49"/>
      <c r="AE2058" s="49"/>
      <c r="AF2058" s="49"/>
      <c r="AH2058" s="49"/>
      <c r="AI2058" s="49"/>
      <c r="AK2058" s="49"/>
      <c r="AL2058" s="49"/>
      <c r="AM2058" s="49"/>
      <c r="AN2058" s="49"/>
      <c r="AO2058" s="49"/>
      <c r="AP2058" s="49"/>
      <c r="AQ2058" s="49"/>
      <c r="AR2058" s="49"/>
      <c r="AS2058" s="49"/>
      <c r="AT2058" s="49"/>
      <c r="AU2058" s="49"/>
      <c r="AV2058" s="49"/>
      <c r="AW2058" s="49"/>
      <c r="AX2058" s="49"/>
      <c r="AY2058" s="49"/>
      <c r="AZ2058" s="49"/>
      <c r="BA2058" s="49"/>
      <c r="BB2058" s="49"/>
      <c r="BC2058" s="49"/>
      <c r="BD2058" s="49"/>
      <c r="BE2058" s="49"/>
      <c r="BF2058" s="49"/>
      <c r="BG2058" s="49"/>
      <c r="BH2058" s="49"/>
      <c r="BI2058" s="49"/>
      <c r="BJ2058" s="49"/>
      <c r="BK2058" s="49"/>
      <c r="BL2058" s="49"/>
      <c r="BM2058" s="49"/>
      <c r="BN2058" s="49"/>
      <c r="BO2058" s="49"/>
    </row>
    <row r="2059" spans="20:67" x14ac:dyDescent="0.3">
      <c r="T2059" s="49"/>
      <c r="V2059" s="49"/>
      <c r="W2059" s="49"/>
      <c r="X2059" s="49"/>
      <c r="Y2059" s="49"/>
      <c r="AA2059" s="49"/>
      <c r="AB2059" s="49"/>
      <c r="AD2059" s="49"/>
      <c r="AE2059" s="49"/>
      <c r="AF2059" s="49"/>
      <c r="AH2059" s="49"/>
      <c r="AI2059" s="49"/>
      <c r="AK2059" s="49"/>
      <c r="AL2059" s="49"/>
      <c r="AM2059" s="49"/>
      <c r="AN2059" s="49"/>
      <c r="AO2059" s="49"/>
      <c r="AP2059" s="49"/>
      <c r="AQ2059" s="49"/>
      <c r="AR2059" s="49"/>
      <c r="AS2059" s="49"/>
      <c r="AT2059" s="49"/>
      <c r="AU2059" s="49"/>
      <c r="AV2059" s="49"/>
      <c r="AW2059" s="49"/>
      <c r="AX2059" s="49"/>
      <c r="AY2059" s="49"/>
      <c r="AZ2059" s="49"/>
      <c r="BA2059" s="49"/>
      <c r="BB2059" s="49"/>
      <c r="BC2059" s="49"/>
      <c r="BD2059" s="49"/>
      <c r="BE2059" s="49"/>
      <c r="BF2059" s="49"/>
      <c r="BG2059" s="49"/>
      <c r="BH2059" s="49"/>
      <c r="BI2059" s="49"/>
      <c r="BJ2059" s="49"/>
      <c r="BK2059" s="49"/>
      <c r="BL2059" s="49"/>
      <c r="BM2059" s="49"/>
      <c r="BN2059" s="49"/>
      <c r="BO2059" s="49"/>
    </row>
    <row r="2060" spans="20:67" x14ac:dyDescent="0.3">
      <c r="T2060" s="49"/>
      <c r="V2060" s="49"/>
      <c r="W2060" s="49"/>
      <c r="X2060" s="49"/>
      <c r="Y2060" s="49"/>
      <c r="AA2060" s="49"/>
      <c r="AB2060" s="49"/>
      <c r="AD2060" s="49"/>
      <c r="AE2060" s="49"/>
      <c r="AF2060" s="49"/>
      <c r="AH2060" s="49"/>
      <c r="AI2060" s="49"/>
      <c r="AK2060" s="49"/>
      <c r="AL2060" s="49"/>
      <c r="AM2060" s="49"/>
      <c r="AN2060" s="49"/>
      <c r="AO2060" s="49"/>
      <c r="AP2060" s="49"/>
      <c r="AQ2060" s="49"/>
      <c r="AR2060" s="49"/>
      <c r="AS2060" s="49"/>
      <c r="AT2060" s="49"/>
      <c r="AU2060" s="49"/>
      <c r="AV2060" s="49"/>
      <c r="AW2060" s="49"/>
      <c r="AX2060" s="49"/>
      <c r="AY2060" s="49"/>
      <c r="AZ2060" s="49"/>
      <c r="BA2060" s="49"/>
      <c r="BB2060" s="49"/>
      <c r="BC2060" s="49"/>
      <c r="BD2060" s="49"/>
      <c r="BE2060" s="49"/>
      <c r="BF2060" s="49"/>
      <c r="BG2060" s="49"/>
      <c r="BH2060" s="49"/>
      <c r="BI2060" s="49"/>
      <c r="BJ2060" s="49"/>
      <c r="BK2060" s="49"/>
      <c r="BL2060" s="49"/>
      <c r="BM2060" s="49"/>
      <c r="BN2060" s="49"/>
      <c r="BO2060" s="49"/>
    </row>
    <row r="2061" spans="20:67" x14ac:dyDescent="0.3">
      <c r="T2061" s="49"/>
      <c r="V2061" s="49"/>
      <c r="W2061" s="49"/>
      <c r="X2061" s="49"/>
      <c r="Y2061" s="49"/>
      <c r="AA2061" s="49"/>
      <c r="AB2061" s="49"/>
      <c r="AD2061" s="49"/>
      <c r="AE2061" s="49"/>
      <c r="AF2061" s="49"/>
      <c r="AH2061" s="49"/>
      <c r="AI2061" s="49"/>
      <c r="AK2061" s="49"/>
      <c r="AL2061" s="49"/>
      <c r="AM2061" s="49"/>
      <c r="AN2061" s="49"/>
      <c r="AO2061" s="49"/>
      <c r="AP2061" s="49"/>
      <c r="AQ2061" s="49"/>
      <c r="AR2061" s="49"/>
      <c r="AS2061" s="49"/>
      <c r="AT2061" s="49"/>
      <c r="AU2061" s="49"/>
      <c r="AV2061" s="49"/>
      <c r="AW2061" s="49"/>
      <c r="AX2061" s="49"/>
      <c r="AY2061" s="49"/>
      <c r="AZ2061" s="49"/>
      <c r="BA2061" s="49"/>
      <c r="BB2061" s="49"/>
      <c r="BC2061" s="49"/>
      <c r="BD2061" s="49"/>
      <c r="BE2061" s="49"/>
      <c r="BF2061" s="49"/>
      <c r="BG2061" s="49"/>
      <c r="BH2061" s="49"/>
      <c r="BI2061" s="49"/>
      <c r="BJ2061" s="49"/>
      <c r="BK2061" s="49"/>
      <c r="BL2061" s="49"/>
      <c r="BM2061" s="49"/>
      <c r="BN2061" s="49"/>
      <c r="BO2061" s="49"/>
    </row>
    <row r="2062" spans="20:67" x14ac:dyDescent="0.3">
      <c r="T2062" s="49"/>
      <c r="V2062" s="49"/>
      <c r="W2062" s="49"/>
      <c r="X2062" s="49"/>
      <c r="Y2062" s="49"/>
      <c r="AA2062" s="49"/>
      <c r="AB2062" s="49"/>
      <c r="AD2062" s="49"/>
      <c r="AE2062" s="49"/>
      <c r="AF2062" s="49"/>
      <c r="AH2062" s="49"/>
      <c r="AI2062" s="49"/>
      <c r="AK2062" s="49"/>
      <c r="AL2062" s="49"/>
      <c r="AM2062" s="49"/>
      <c r="AN2062" s="49"/>
      <c r="AO2062" s="49"/>
      <c r="AP2062" s="49"/>
      <c r="AQ2062" s="49"/>
      <c r="AR2062" s="49"/>
      <c r="AS2062" s="49"/>
      <c r="AT2062" s="49"/>
      <c r="AU2062" s="49"/>
      <c r="AV2062" s="49"/>
      <c r="AW2062" s="49"/>
      <c r="AX2062" s="49"/>
      <c r="AY2062" s="49"/>
      <c r="AZ2062" s="49"/>
      <c r="BA2062" s="49"/>
      <c r="BB2062" s="49"/>
      <c r="BC2062" s="49"/>
      <c r="BD2062" s="49"/>
      <c r="BE2062" s="49"/>
      <c r="BF2062" s="49"/>
      <c r="BG2062" s="49"/>
      <c r="BH2062" s="49"/>
      <c r="BI2062" s="49"/>
      <c r="BJ2062" s="49"/>
      <c r="BK2062" s="49"/>
      <c r="BL2062" s="49"/>
      <c r="BM2062" s="49"/>
      <c r="BN2062" s="49"/>
      <c r="BO2062" s="49"/>
    </row>
    <row r="2063" spans="20:67" x14ac:dyDescent="0.3">
      <c r="T2063" s="49"/>
      <c r="V2063" s="49"/>
      <c r="W2063" s="49"/>
      <c r="X2063" s="49"/>
      <c r="Y2063" s="49"/>
      <c r="AA2063" s="49"/>
      <c r="AB2063" s="49"/>
      <c r="AD2063" s="49"/>
      <c r="AE2063" s="49"/>
      <c r="AF2063" s="49"/>
      <c r="AH2063" s="49"/>
      <c r="AI2063" s="49"/>
      <c r="AK2063" s="49"/>
      <c r="AL2063" s="49"/>
      <c r="AM2063" s="49"/>
      <c r="AN2063" s="49"/>
      <c r="AO2063" s="49"/>
      <c r="AP2063" s="49"/>
      <c r="AQ2063" s="49"/>
      <c r="AR2063" s="49"/>
      <c r="AS2063" s="49"/>
      <c r="AT2063" s="49"/>
      <c r="AU2063" s="49"/>
      <c r="AV2063" s="49"/>
      <c r="AW2063" s="49"/>
      <c r="AX2063" s="49"/>
      <c r="AY2063" s="49"/>
      <c r="AZ2063" s="49"/>
      <c r="BA2063" s="49"/>
      <c r="BB2063" s="49"/>
      <c r="BC2063" s="49"/>
      <c r="BD2063" s="49"/>
      <c r="BE2063" s="49"/>
      <c r="BF2063" s="49"/>
      <c r="BG2063" s="49"/>
      <c r="BH2063" s="49"/>
      <c r="BI2063" s="49"/>
      <c r="BJ2063" s="49"/>
      <c r="BK2063" s="49"/>
      <c r="BL2063" s="49"/>
      <c r="BM2063" s="49"/>
      <c r="BN2063" s="49"/>
      <c r="BO2063" s="49"/>
    </row>
    <row r="2064" spans="20:67" x14ac:dyDescent="0.3">
      <c r="T2064" s="49"/>
      <c r="V2064" s="49"/>
      <c r="W2064" s="49"/>
      <c r="X2064" s="49"/>
      <c r="Y2064" s="49"/>
      <c r="AA2064" s="49"/>
      <c r="AB2064" s="49"/>
      <c r="AD2064" s="49"/>
      <c r="AE2064" s="49"/>
      <c r="AF2064" s="49"/>
      <c r="AH2064" s="49"/>
      <c r="AI2064" s="49"/>
      <c r="AK2064" s="49"/>
      <c r="AL2064" s="49"/>
      <c r="AM2064" s="49"/>
      <c r="AN2064" s="49"/>
      <c r="AO2064" s="49"/>
      <c r="AP2064" s="49"/>
      <c r="AQ2064" s="49"/>
      <c r="AR2064" s="49"/>
      <c r="AS2064" s="49"/>
      <c r="AT2064" s="49"/>
      <c r="AU2064" s="49"/>
      <c r="AV2064" s="49"/>
      <c r="AW2064" s="49"/>
      <c r="AX2064" s="49"/>
      <c r="AY2064" s="49"/>
      <c r="AZ2064" s="49"/>
      <c r="BA2064" s="49"/>
      <c r="BB2064" s="49"/>
      <c r="BC2064" s="49"/>
      <c r="BD2064" s="49"/>
      <c r="BE2064" s="49"/>
      <c r="BF2064" s="49"/>
      <c r="BG2064" s="49"/>
      <c r="BH2064" s="49"/>
      <c r="BI2064" s="49"/>
      <c r="BJ2064" s="49"/>
      <c r="BK2064" s="49"/>
      <c r="BL2064" s="49"/>
      <c r="BM2064" s="49"/>
      <c r="BN2064" s="49"/>
      <c r="BO2064" s="49"/>
    </row>
    <row r="2065" spans="20:67" x14ac:dyDescent="0.3">
      <c r="T2065" s="49"/>
      <c r="V2065" s="49"/>
      <c r="W2065" s="49"/>
      <c r="X2065" s="49"/>
      <c r="Y2065" s="49"/>
      <c r="AA2065" s="49"/>
      <c r="AB2065" s="49"/>
      <c r="AD2065" s="49"/>
      <c r="AE2065" s="49"/>
      <c r="AF2065" s="49"/>
      <c r="AH2065" s="49"/>
      <c r="AI2065" s="49"/>
      <c r="AK2065" s="49"/>
      <c r="AL2065" s="49"/>
      <c r="AM2065" s="49"/>
      <c r="AN2065" s="49"/>
      <c r="AO2065" s="49"/>
      <c r="AP2065" s="49"/>
      <c r="AQ2065" s="49"/>
      <c r="AR2065" s="49"/>
      <c r="AS2065" s="49"/>
      <c r="AT2065" s="49"/>
      <c r="AU2065" s="49"/>
      <c r="AV2065" s="49"/>
      <c r="AW2065" s="49"/>
      <c r="AX2065" s="49"/>
      <c r="AY2065" s="49"/>
      <c r="AZ2065" s="49"/>
      <c r="BA2065" s="49"/>
      <c r="BB2065" s="49"/>
      <c r="BC2065" s="49"/>
      <c r="BD2065" s="49"/>
      <c r="BE2065" s="49"/>
      <c r="BF2065" s="49"/>
      <c r="BG2065" s="49"/>
      <c r="BH2065" s="49"/>
      <c r="BI2065" s="49"/>
      <c r="BJ2065" s="49"/>
      <c r="BK2065" s="49"/>
      <c r="BL2065" s="49"/>
      <c r="BM2065" s="49"/>
      <c r="BN2065" s="49"/>
      <c r="BO2065" s="49"/>
    </row>
    <row r="2066" spans="20:67" x14ac:dyDescent="0.3">
      <c r="T2066" s="49"/>
      <c r="V2066" s="49"/>
      <c r="W2066" s="49"/>
      <c r="X2066" s="49"/>
      <c r="Y2066" s="49"/>
      <c r="AA2066" s="49"/>
      <c r="AB2066" s="49"/>
      <c r="AD2066" s="49"/>
      <c r="AE2066" s="49"/>
      <c r="AF2066" s="49"/>
      <c r="AH2066" s="49"/>
      <c r="AI2066" s="49"/>
      <c r="AK2066" s="49"/>
      <c r="AL2066" s="49"/>
      <c r="AM2066" s="49"/>
      <c r="AN2066" s="49"/>
      <c r="AO2066" s="49"/>
      <c r="AP2066" s="49"/>
      <c r="AQ2066" s="49"/>
      <c r="AR2066" s="49"/>
      <c r="AS2066" s="49"/>
      <c r="AT2066" s="49"/>
      <c r="AU2066" s="49"/>
      <c r="AV2066" s="49"/>
      <c r="AW2066" s="49"/>
      <c r="AX2066" s="49"/>
      <c r="AY2066" s="49"/>
      <c r="AZ2066" s="49"/>
      <c r="BA2066" s="49"/>
      <c r="BB2066" s="49"/>
      <c r="BC2066" s="49"/>
      <c r="BD2066" s="49"/>
      <c r="BE2066" s="49"/>
      <c r="BF2066" s="49"/>
      <c r="BG2066" s="49"/>
      <c r="BH2066" s="49"/>
      <c r="BI2066" s="49"/>
      <c r="BJ2066" s="49"/>
      <c r="BK2066" s="49"/>
      <c r="BL2066" s="49"/>
      <c r="BM2066" s="49"/>
      <c r="BN2066" s="49"/>
      <c r="BO2066" s="49"/>
    </row>
    <row r="2067" spans="20:67" x14ac:dyDescent="0.3">
      <c r="T2067" s="49"/>
      <c r="V2067" s="49"/>
      <c r="W2067" s="49"/>
      <c r="X2067" s="49"/>
      <c r="Y2067" s="49"/>
      <c r="AA2067" s="49"/>
      <c r="AB2067" s="49"/>
      <c r="AD2067" s="49"/>
      <c r="AE2067" s="49"/>
      <c r="AF2067" s="49"/>
      <c r="AH2067" s="49"/>
      <c r="AI2067" s="49"/>
      <c r="AK2067" s="49"/>
      <c r="AL2067" s="49"/>
      <c r="AM2067" s="49"/>
      <c r="AN2067" s="49"/>
      <c r="AO2067" s="49"/>
      <c r="AP2067" s="49"/>
      <c r="AQ2067" s="49"/>
      <c r="AR2067" s="49"/>
      <c r="AS2067" s="49"/>
      <c r="AT2067" s="49"/>
      <c r="AU2067" s="49"/>
      <c r="AV2067" s="49"/>
      <c r="AW2067" s="49"/>
      <c r="AX2067" s="49"/>
      <c r="AY2067" s="49"/>
      <c r="AZ2067" s="49"/>
      <c r="BA2067" s="49"/>
      <c r="BB2067" s="49"/>
      <c r="BC2067" s="49"/>
      <c r="BD2067" s="49"/>
      <c r="BE2067" s="49"/>
      <c r="BF2067" s="49"/>
      <c r="BG2067" s="49"/>
      <c r="BH2067" s="49"/>
      <c r="BI2067" s="49"/>
      <c r="BJ2067" s="49"/>
      <c r="BK2067" s="49"/>
      <c r="BL2067" s="49"/>
      <c r="BM2067" s="49"/>
      <c r="BN2067" s="49"/>
      <c r="BO2067" s="49"/>
    </row>
    <row r="2068" spans="20:67" x14ac:dyDescent="0.3">
      <c r="T2068" s="49"/>
      <c r="V2068" s="49"/>
      <c r="W2068" s="49"/>
      <c r="X2068" s="49"/>
      <c r="Y2068" s="49"/>
      <c r="AA2068" s="49"/>
      <c r="AB2068" s="49"/>
      <c r="AD2068" s="49"/>
      <c r="AE2068" s="49"/>
      <c r="AF2068" s="49"/>
      <c r="AH2068" s="49"/>
      <c r="AI2068" s="49"/>
      <c r="AK2068" s="49"/>
      <c r="AL2068" s="49"/>
      <c r="AM2068" s="49"/>
      <c r="AN2068" s="49"/>
      <c r="AO2068" s="49"/>
      <c r="AP2068" s="49"/>
      <c r="AQ2068" s="49"/>
      <c r="AR2068" s="49"/>
      <c r="AS2068" s="49"/>
      <c r="AT2068" s="49"/>
      <c r="AU2068" s="49"/>
      <c r="AV2068" s="49"/>
      <c r="AW2068" s="49"/>
      <c r="AX2068" s="49"/>
      <c r="AY2068" s="49"/>
      <c r="AZ2068" s="49"/>
      <c r="BA2068" s="49"/>
      <c r="BB2068" s="49"/>
      <c r="BC2068" s="49"/>
      <c r="BD2068" s="49"/>
      <c r="BE2068" s="49"/>
      <c r="BF2068" s="49"/>
      <c r="BG2068" s="49"/>
      <c r="BH2068" s="49"/>
      <c r="BI2068" s="49"/>
      <c r="BJ2068" s="49"/>
      <c r="BK2068" s="49"/>
      <c r="BL2068" s="49"/>
      <c r="BM2068" s="49"/>
      <c r="BN2068" s="49"/>
      <c r="BO2068" s="49"/>
    </row>
    <row r="2069" spans="20:67" x14ac:dyDescent="0.3">
      <c r="T2069" s="49"/>
      <c r="V2069" s="49"/>
      <c r="W2069" s="49"/>
      <c r="X2069" s="49"/>
      <c r="Y2069" s="49"/>
      <c r="AA2069" s="49"/>
      <c r="AB2069" s="49"/>
      <c r="AD2069" s="49"/>
      <c r="AE2069" s="49"/>
      <c r="AF2069" s="49"/>
      <c r="AH2069" s="49"/>
      <c r="AI2069" s="49"/>
      <c r="AK2069" s="49"/>
      <c r="AL2069" s="49"/>
      <c r="AM2069" s="49"/>
      <c r="AN2069" s="49"/>
      <c r="AO2069" s="49"/>
      <c r="AP2069" s="49"/>
      <c r="AQ2069" s="49"/>
      <c r="AR2069" s="49"/>
      <c r="AS2069" s="49"/>
      <c r="AT2069" s="49"/>
      <c r="AU2069" s="49"/>
      <c r="AV2069" s="49"/>
      <c r="AW2069" s="49"/>
      <c r="AX2069" s="49"/>
      <c r="AY2069" s="49"/>
      <c r="AZ2069" s="49"/>
      <c r="BA2069" s="49"/>
      <c r="BB2069" s="49"/>
      <c r="BC2069" s="49"/>
      <c r="BD2069" s="49"/>
      <c r="BE2069" s="49"/>
      <c r="BF2069" s="49"/>
      <c r="BG2069" s="49"/>
      <c r="BH2069" s="49"/>
      <c r="BI2069" s="49"/>
      <c r="BJ2069" s="49"/>
      <c r="BK2069" s="49"/>
      <c r="BL2069" s="49"/>
      <c r="BM2069" s="49"/>
      <c r="BN2069" s="49"/>
      <c r="BO2069" s="49"/>
    </row>
    <row r="2070" spans="20:67" x14ac:dyDescent="0.3">
      <c r="T2070" s="49"/>
      <c r="V2070" s="49"/>
      <c r="W2070" s="49"/>
      <c r="X2070" s="49"/>
      <c r="Y2070" s="49"/>
      <c r="AA2070" s="49"/>
      <c r="AB2070" s="49"/>
      <c r="AD2070" s="49"/>
      <c r="AE2070" s="49"/>
      <c r="AF2070" s="49"/>
      <c r="AH2070" s="49"/>
      <c r="AI2070" s="49"/>
      <c r="AK2070" s="49"/>
      <c r="AL2070" s="49"/>
      <c r="AM2070" s="49"/>
      <c r="AN2070" s="49"/>
      <c r="AO2070" s="49"/>
      <c r="AP2070" s="49"/>
      <c r="AQ2070" s="49"/>
      <c r="AR2070" s="49"/>
      <c r="AS2070" s="49"/>
      <c r="AT2070" s="49"/>
      <c r="AU2070" s="49"/>
      <c r="AV2070" s="49"/>
      <c r="AW2070" s="49"/>
      <c r="AX2070" s="49"/>
      <c r="AY2070" s="49"/>
      <c r="AZ2070" s="49"/>
      <c r="BA2070" s="49"/>
      <c r="BB2070" s="49"/>
      <c r="BC2070" s="49"/>
      <c r="BD2070" s="49"/>
      <c r="BE2070" s="49"/>
      <c r="BF2070" s="49"/>
      <c r="BG2070" s="49"/>
      <c r="BH2070" s="49"/>
      <c r="BI2070" s="49"/>
      <c r="BJ2070" s="49"/>
      <c r="BK2070" s="49"/>
      <c r="BL2070" s="49"/>
      <c r="BM2070" s="49"/>
      <c r="BN2070" s="49"/>
      <c r="BO2070" s="49"/>
    </row>
    <row r="2071" spans="20:67" x14ac:dyDescent="0.3">
      <c r="T2071" s="49"/>
      <c r="V2071" s="49"/>
      <c r="W2071" s="49"/>
      <c r="X2071" s="49"/>
      <c r="Y2071" s="49"/>
      <c r="AA2071" s="49"/>
      <c r="AB2071" s="49"/>
      <c r="AD2071" s="49"/>
      <c r="AE2071" s="49"/>
      <c r="AF2071" s="49"/>
      <c r="AH2071" s="49"/>
      <c r="AI2071" s="49"/>
      <c r="AK2071" s="49"/>
      <c r="AL2071" s="49"/>
      <c r="AM2071" s="49"/>
      <c r="AN2071" s="49"/>
      <c r="AO2071" s="49"/>
      <c r="AP2071" s="49"/>
      <c r="AQ2071" s="49"/>
      <c r="AR2071" s="49"/>
      <c r="AS2071" s="49"/>
      <c r="AT2071" s="49"/>
      <c r="AU2071" s="49"/>
      <c r="AV2071" s="49"/>
      <c r="AW2071" s="49"/>
      <c r="AX2071" s="49"/>
      <c r="AY2071" s="49"/>
      <c r="AZ2071" s="49"/>
      <c r="BA2071" s="49"/>
      <c r="BB2071" s="49"/>
      <c r="BC2071" s="49"/>
      <c r="BD2071" s="49"/>
      <c r="BE2071" s="49"/>
      <c r="BF2071" s="49"/>
      <c r="BG2071" s="49"/>
      <c r="BH2071" s="49"/>
      <c r="BI2071" s="49"/>
      <c r="BJ2071" s="49"/>
      <c r="BK2071" s="49"/>
      <c r="BL2071" s="49"/>
      <c r="BM2071" s="49"/>
      <c r="BN2071" s="49"/>
      <c r="BO2071" s="49"/>
    </row>
    <row r="2072" spans="20:67" x14ac:dyDescent="0.3">
      <c r="T2072" s="49"/>
      <c r="V2072" s="49"/>
      <c r="W2072" s="49"/>
      <c r="X2072" s="49"/>
      <c r="Y2072" s="49"/>
      <c r="AA2072" s="49"/>
      <c r="AB2072" s="49"/>
      <c r="AD2072" s="49"/>
      <c r="AE2072" s="49"/>
      <c r="AF2072" s="49"/>
      <c r="AH2072" s="49"/>
      <c r="AI2072" s="49"/>
      <c r="AK2072" s="49"/>
      <c r="AL2072" s="49"/>
      <c r="AM2072" s="49"/>
      <c r="AN2072" s="49"/>
      <c r="AO2072" s="49"/>
      <c r="AP2072" s="49"/>
      <c r="AQ2072" s="49"/>
      <c r="AR2072" s="49"/>
      <c r="AS2072" s="49"/>
      <c r="AT2072" s="49"/>
      <c r="AU2072" s="49"/>
      <c r="AV2072" s="49"/>
      <c r="AW2072" s="49"/>
      <c r="AX2072" s="49"/>
      <c r="AY2072" s="49"/>
      <c r="AZ2072" s="49"/>
      <c r="BA2072" s="49"/>
      <c r="BB2072" s="49"/>
      <c r="BC2072" s="49"/>
      <c r="BD2072" s="49"/>
      <c r="BE2072" s="49"/>
      <c r="BF2072" s="49"/>
      <c r="BG2072" s="49"/>
      <c r="BH2072" s="49"/>
      <c r="BI2072" s="49"/>
      <c r="BJ2072" s="49"/>
      <c r="BK2072" s="49"/>
      <c r="BL2072" s="49"/>
      <c r="BM2072" s="49"/>
      <c r="BN2072" s="49"/>
      <c r="BO2072" s="49"/>
    </row>
    <row r="2073" spans="20:67" x14ac:dyDescent="0.3">
      <c r="T2073" s="49"/>
      <c r="V2073" s="49"/>
      <c r="W2073" s="49"/>
      <c r="X2073" s="49"/>
      <c r="Y2073" s="49"/>
      <c r="AA2073" s="49"/>
      <c r="AB2073" s="49"/>
      <c r="AD2073" s="49"/>
      <c r="AE2073" s="49"/>
      <c r="AF2073" s="49"/>
      <c r="AH2073" s="49"/>
      <c r="AI2073" s="49"/>
      <c r="AK2073" s="49"/>
      <c r="AL2073" s="49"/>
      <c r="AM2073" s="49"/>
      <c r="AN2073" s="49"/>
      <c r="AO2073" s="49"/>
      <c r="AP2073" s="49"/>
      <c r="AQ2073" s="49"/>
      <c r="AR2073" s="49"/>
      <c r="AS2073" s="49"/>
      <c r="AT2073" s="49"/>
      <c r="AU2073" s="49"/>
      <c r="AV2073" s="49"/>
      <c r="AW2073" s="49"/>
      <c r="AX2073" s="49"/>
      <c r="AY2073" s="49"/>
      <c r="AZ2073" s="49"/>
      <c r="BA2073" s="49"/>
      <c r="BB2073" s="49"/>
      <c r="BC2073" s="49"/>
      <c r="BD2073" s="49"/>
      <c r="BE2073" s="49"/>
      <c r="BF2073" s="49"/>
      <c r="BG2073" s="49"/>
      <c r="BH2073" s="49"/>
      <c r="BI2073" s="49"/>
      <c r="BJ2073" s="49"/>
      <c r="BK2073" s="49"/>
      <c r="BL2073" s="49"/>
      <c r="BM2073" s="49"/>
      <c r="BN2073" s="49"/>
      <c r="BO2073" s="49"/>
    </row>
    <row r="2074" spans="20:67" x14ac:dyDescent="0.3">
      <c r="T2074" s="49"/>
      <c r="V2074" s="49"/>
      <c r="W2074" s="49"/>
      <c r="X2074" s="49"/>
      <c r="Y2074" s="49"/>
      <c r="AA2074" s="49"/>
      <c r="AB2074" s="49"/>
      <c r="AD2074" s="49"/>
      <c r="AE2074" s="49"/>
      <c r="AF2074" s="49"/>
      <c r="AH2074" s="49"/>
      <c r="AI2074" s="49"/>
      <c r="AK2074" s="49"/>
      <c r="AL2074" s="49"/>
      <c r="AM2074" s="49"/>
      <c r="AN2074" s="49"/>
      <c r="AO2074" s="49"/>
      <c r="AP2074" s="49"/>
      <c r="AQ2074" s="49"/>
      <c r="AR2074" s="49"/>
      <c r="AS2074" s="49"/>
      <c r="AT2074" s="49"/>
      <c r="AU2074" s="49"/>
      <c r="AV2074" s="49"/>
      <c r="AW2074" s="49"/>
      <c r="AX2074" s="49"/>
      <c r="AY2074" s="49"/>
      <c r="AZ2074" s="49"/>
      <c r="BA2074" s="49"/>
      <c r="BB2074" s="49"/>
      <c r="BC2074" s="49"/>
      <c r="BD2074" s="49"/>
      <c r="BE2074" s="49"/>
      <c r="BF2074" s="49"/>
      <c r="BG2074" s="49"/>
      <c r="BH2074" s="49"/>
      <c r="BI2074" s="49"/>
      <c r="BJ2074" s="49"/>
      <c r="BK2074" s="49"/>
      <c r="BL2074" s="49"/>
      <c r="BM2074" s="49"/>
      <c r="BN2074" s="49"/>
      <c r="BO2074" s="49"/>
    </row>
    <row r="2075" spans="20:67" x14ac:dyDescent="0.3">
      <c r="T2075" s="49"/>
      <c r="V2075" s="49"/>
      <c r="W2075" s="49"/>
      <c r="X2075" s="49"/>
      <c r="Y2075" s="49"/>
      <c r="AA2075" s="49"/>
      <c r="AB2075" s="49"/>
      <c r="AD2075" s="49"/>
      <c r="AE2075" s="49"/>
      <c r="AF2075" s="49"/>
      <c r="AH2075" s="49"/>
      <c r="AI2075" s="49"/>
      <c r="AK2075" s="49"/>
      <c r="AL2075" s="49"/>
      <c r="AM2075" s="49"/>
      <c r="AN2075" s="49"/>
      <c r="AO2075" s="49"/>
      <c r="AP2075" s="49"/>
      <c r="AQ2075" s="49"/>
      <c r="AR2075" s="49"/>
      <c r="AS2075" s="49"/>
      <c r="AT2075" s="49"/>
      <c r="AU2075" s="49"/>
      <c r="AV2075" s="49"/>
      <c r="AW2075" s="49"/>
      <c r="AX2075" s="49"/>
      <c r="AY2075" s="49"/>
      <c r="AZ2075" s="49"/>
      <c r="BA2075" s="49"/>
      <c r="BB2075" s="49"/>
      <c r="BC2075" s="49"/>
      <c r="BD2075" s="49"/>
      <c r="BE2075" s="49"/>
      <c r="BF2075" s="49"/>
      <c r="BG2075" s="49"/>
      <c r="BH2075" s="49"/>
      <c r="BI2075" s="49"/>
      <c r="BJ2075" s="49"/>
      <c r="BK2075" s="49"/>
      <c r="BL2075" s="49"/>
      <c r="BM2075" s="49"/>
      <c r="BN2075" s="49"/>
      <c r="BO2075" s="49"/>
    </row>
    <row r="2076" spans="20:67" x14ac:dyDescent="0.3">
      <c r="T2076" s="49"/>
      <c r="V2076" s="49"/>
      <c r="W2076" s="49"/>
      <c r="X2076" s="49"/>
      <c r="Y2076" s="49"/>
      <c r="AA2076" s="49"/>
      <c r="AB2076" s="49"/>
      <c r="AD2076" s="49"/>
      <c r="AE2076" s="49"/>
      <c r="AF2076" s="49"/>
      <c r="AH2076" s="49"/>
      <c r="AI2076" s="49"/>
      <c r="AK2076" s="49"/>
      <c r="AL2076" s="49"/>
      <c r="AM2076" s="49"/>
      <c r="AN2076" s="49"/>
      <c r="AO2076" s="49"/>
      <c r="AP2076" s="49"/>
      <c r="AQ2076" s="49"/>
      <c r="AR2076" s="49"/>
      <c r="AS2076" s="49"/>
      <c r="AT2076" s="49"/>
      <c r="AU2076" s="49"/>
      <c r="AV2076" s="49"/>
      <c r="AW2076" s="49"/>
      <c r="AX2076" s="49"/>
      <c r="AY2076" s="49"/>
      <c r="AZ2076" s="49"/>
      <c r="BA2076" s="49"/>
      <c r="BB2076" s="49"/>
      <c r="BC2076" s="49"/>
      <c r="BD2076" s="49"/>
      <c r="BE2076" s="49"/>
      <c r="BF2076" s="49"/>
      <c r="BG2076" s="49"/>
      <c r="BH2076" s="49"/>
      <c r="BI2076" s="49"/>
      <c r="BJ2076" s="49"/>
      <c r="BK2076" s="49"/>
      <c r="BL2076" s="49"/>
      <c r="BM2076" s="49"/>
      <c r="BN2076" s="49"/>
      <c r="BO2076" s="49"/>
    </row>
    <row r="2077" spans="20:67" x14ac:dyDescent="0.3">
      <c r="T2077" s="49"/>
      <c r="V2077" s="49"/>
      <c r="W2077" s="49"/>
      <c r="X2077" s="49"/>
      <c r="Y2077" s="49"/>
      <c r="AA2077" s="49"/>
      <c r="AB2077" s="49"/>
      <c r="AD2077" s="49"/>
      <c r="AE2077" s="49"/>
      <c r="AF2077" s="49"/>
      <c r="AH2077" s="49"/>
      <c r="AI2077" s="49"/>
      <c r="AK2077" s="49"/>
      <c r="AL2077" s="49"/>
      <c r="AM2077" s="49"/>
      <c r="AN2077" s="49"/>
      <c r="AO2077" s="49"/>
      <c r="AP2077" s="49"/>
      <c r="AQ2077" s="49"/>
      <c r="AR2077" s="49"/>
      <c r="AS2077" s="49"/>
      <c r="AT2077" s="49"/>
      <c r="AU2077" s="49"/>
      <c r="AV2077" s="49"/>
      <c r="AW2077" s="49"/>
      <c r="AX2077" s="49"/>
      <c r="AY2077" s="49"/>
      <c r="AZ2077" s="49"/>
      <c r="BA2077" s="49"/>
      <c r="BB2077" s="49"/>
      <c r="BC2077" s="49"/>
      <c r="BD2077" s="49"/>
      <c r="BE2077" s="49"/>
      <c r="BF2077" s="49"/>
      <c r="BG2077" s="49"/>
      <c r="BH2077" s="49"/>
      <c r="BI2077" s="49"/>
      <c r="BJ2077" s="49"/>
      <c r="BK2077" s="49"/>
      <c r="BL2077" s="49"/>
      <c r="BM2077" s="49"/>
      <c r="BN2077" s="49"/>
      <c r="BO2077" s="49"/>
    </row>
    <row r="2078" spans="20:67" x14ac:dyDescent="0.3">
      <c r="T2078" s="49"/>
      <c r="V2078" s="49"/>
      <c r="W2078" s="49"/>
      <c r="X2078" s="49"/>
      <c r="Y2078" s="49"/>
      <c r="AA2078" s="49"/>
      <c r="AB2078" s="49"/>
      <c r="AD2078" s="49"/>
      <c r="AE2078" s="49"/>
      <c r="AF2078" s="49"/>
      <c r="AH2078" s="49"/>
      <c r="AI2078" s="49"/>
      <c r="AK2078" s="49"/>
      <c r="AL2078" s="49"/>
      <c r="AM2078" s="49"/>
      <c r="AN2078" s="49"/>
      <c r="AO2078" s="49"/>
      <c r="AP2078" s="49"/>
      <c r="AQ2078" s="49"/>
      <c r="AR2078" s="49"/>
      <c r="AS2078" s="49"/>
      <c r="AT2078" s="49"/>
      <c r="AU2078" s="49"/>
      <c r="AV2078" s="49"/>
      <c r="AW2078" s="49"/>
      <c r="AX2078" s="49"/>
      <c r="AY2078" s="49"/>
      <c r="AZ2078" s="49"/>
      <c r="BA2078" s="49"/>
      <c r="BB2078" s="49"/>
      <c r="BC2078" s="49"/>
      <c r="BD2078" s="49"/>
      <c r="BE2078" s="49"/>
      <c r="BF2078" s="49"/>
      <c r="BG2078" s="49"/>
      <c r="BH2078" s="49"/>
      <c r="BI2078" s="49"/>
      <c r="BJ2078" s="49"/>
      <c r="BK2078" s="49"/>
      <c r="BL2078" s="49"/>
      <c r="BM2078" s="49"/>
      <c r="BN2078" s="49"/>
      <c r="BO2078" s="49"/>
    </row>
    <row r="2079" spans="20:67" x14ac:dyDescent="0.3">
      <c r="T2079" s="49"/>
      <c r="V2079" s="49"/>
      <c r="W2079" s="49"/>
      <c r="X2079" s="49"/>
      <c r="Y2079" s="49"/>
      <c r="AA2079" s="49"/>
      <c r="AB2079" s="49"/>
      <c r="AD2079" s="49"/>
      <c r="AE2079" s="49"/>
      <c r="AF2079" s="49"/>
      <c r="AH2079" s="49"/>
      <c r="AI2079" s="49"/>
      <c r="AK2079" s="49"/>
      <c r="AL2079" s="49"/>
      <c r="AM2079" s="49"/>
      <c r="AN2079" s="49"/>
      <c r="AO2079" s="49"/>
      <c r="AP2079" s="49"/>
      <c r="AQ2079" s="49"/>
      <c r="AR2079" s="49"/>
      <c r="AS2079" s="49"/>
      <c r="AT2079" s="49"/>
      <c r="AU2079" s="49"/>
      <c r="AV2079" s="49"/>
      <c r="AW2079" s="49"/>
      <c r="AX2079" s="49"/>
      <c r="AY2079" s="49"/>
      <c r="AZ2079" s="49"/>
      <c r="BA2079" s="49"/>
      <c r="BB2079" s="49"/>
      <c r="BC2079" s="49"/>
      <c r="BD2079" s="49"/>
      <c r="BE2079" s="49"/>
      <c r="BF2079" s="49"/>
      <c r="BG2079" s="49"/>
      <c r="BH2079" s="49"/>
      <c r="BI2079" s="49"/>
      <c r="BJ2079" s="49"/>
      <c r="BK2079" s="49"/>
      <c r="BL2079" s="49"/>
      <c r="BM2079" s="49"/>
      <c r="BN2079" s="49"/>
      <c r="BO2079" s="49"/>
    </row>
    <row r="2080" spans="20:67" x14ac:dyDescent="0.3">
      <c r="T2080" s="49"/>
      <c r="V2080" s="49"/>
      <c r="W2080" s="49"/>
      <c r="X2080" s="49"/>
      <c r="Y2080" s="49"/>
      <c r="AA2080" s="49"/>
      <c r="AB2080" s="49"/>
      <c r="AD2080" s="49"/>
      <c r="AE2080" s="49"/>
      <c r="AF2080" s="49"/>
      <c r="AH2080" s="49"/>
      <c r="AI2080" s="49"/>
      <c r="AK2080" s="49"/>
      <c r="AL2080" s="49"/>
      <c r="AM2080" s="49"/>
      <c r="AN2080" s="49"/>
      <c r="AO2080" s="49"/>
      <c r="AP2080" s="49"/>
      <c r="AQ2080" s="49"/>
      <c r="AR2080" s="49"/>
      <c r="AS2080" s="49"/>
      <c r="AT2080" s="49"/>
      <c r="AU2080" s="49"/>
      <c r="AV2080" s="49"/>
      <c r="AW2080" s="49"/>
      <c r="AX2080" s="49"/>
      <c r="AY2080" s="49"/>
      <c r="AZ2080" s="49"/>
      <c r="BA2080" s="49"/>
      <c r="BB2080" s="49"/>
      <c r="BC2080" s="49"/>
      <c r="BD2080" s="49"/>
      <c r="BE2080" s="49"/>
      <c r="BF2080" s="49"/>
      <c r="BG2080" s="49"/>
      <c r="BH2080" s="49"/>
      <c r="BI2080" s="49"/>
      <c r="BJ2080" s="49"/>
      <c r="BK2080" s="49"/>
      <c r="BL2080" s="49"/>
      <c r="BM2080" s="49"/>
      <c r="BN2080" s="49"/>
      <c r="BO2080" s="49"/>
    </row>
    <row r="2081" spans="20:67" x14ac:dyDescent="0.3">
      <c r="T2081" s="49"/>
      <c r="V2081" s="49"/>
      <c r="W2081" s="49"/>
      <c r="X2081" s="49"/>
      <c r="Y2081" s="49"/>
      <c r="AA2081" s="49"/>
      <c r="AB2081" s="49"/>
      <c r="AD2081" s="49"/>
      <c r="AE2081" s="49"/>
      <c r="AF2081" s="49"/>
      <c r="AH2081" s="49"/>
      <c r="AI2081" s="49"/>
      <c r="AK2081" s="49"/>
      <c r="AL2081" s="49"/>
      <c r="AM2081" s="49"/>
      <c r="AN2081" s="49"/>
      <c r="AO2081" s="49"/>
      <c r="AP2081" s="49"/>
      <c r="AQ2081" s="49"/>
      <c r="AR2081" s="49"/>
      <c r="AS2081" s="49"/>
      <c r="AT2081" s="49"/>
      <c r="AU2081" s="49"/>
      <c r="AV2081" s="49"/>
      <c r="AW2081" s="49"/>
      <c r="AX2081" s="49"/>
      <c r="AY2081" s="49"/>
      <c r="AZ2081" s="49"/>
      <c r="BA2081" s="49"/>
      <c r="BB2081" s="49"/>
      <c r="BC2081" s="49"/>
      <c r="BD2081" s="49"/>
      <c r="BE2081" s="49"/>
      <c r="BF2081" s="49"/>
      <c r="BG2081" s="49"/>
      <c r="BH2081" s="49"/>
      <c r="BI2081" s="49"/>
      <c r="BJ2081" s="49"/>
      <c r="BK2081" s="49"/>
      <c r="BL2081" s="49"/>
      <c r="BM2081" s="49"/>
      <c r="BN2081" s="49"/>
      <c r="BO2081" s="49"/>
    </row>
    <row r="2082" spans="20:67" x14ac:dyDescent="0.3">
      <c r="T2082" s="49"/>
      <c r="V2082" s="49"/>
      <c r="W2082" s="49"/>
      <c r="X2082" s="49"/>
      <c r="Y2082" s="49"/>
      <c r="AA2082" s="49"/>
      <c r="AB2082" s="49"/>
      <c r="AD2082" s="49"/>
      <c r="AE2082" s="49"/>
      <c r="AF2082" s="49"/>
      <c r="AH2082" s="49"/>
      <c r="AI2082" s="49"/>
      <c r="AK2082" s="49"/>
      <c r="AL2082" s="49"/>
      <c r="AM2082" s="49"/>
      <c r="AN2082" s="49"/>
      <c r="AO2082" s="49"/>
      <c r="AP2082" s="49"/>
      <c r="AQ2082" s="49"/>
      <c r="AR2082" s="49"/>
      <c r="AS2082" s="49"/>
      <c r="AT2082" s="49"/>
      <c r="AU2082" s="49"/>
      <c r="AV2082" s="49"/>
      <c r="AW2082" s="49"/>
      <c r="AX2082" s="49"/>
      <c r="AY2082" s="49"/>
      <c r="AZ2082" s="49"/>
      <c r="BA2082" s="49"/>
      <c r="BB2082" s="49"/>
      <c r="BC2082" s="49"/>
      <c r="BD2082" s="49"/>
      <c r="BE2082" s="49"/>
      <c r="BF2082" s="49"/>
      <c r="BG2082" s="49"/>
      <c r="BH2082" s="49"/>
      <c r="BI2082" s="49"/>
      <c r="BJ2082" s="49"/>
      <c r="BK2082" s="49"/>
      <c r="BL2082" s="49"/>
      <c r="BM2082" s="49"/>
      <c r="BN2082" s="49"/>
      <c r="BO2082" s="49"/>
    </row>
    <row r="2083" spans="20:67" x14ac:dyDescent="0.3">
      <c r="T2083" s="49"/>
      <c r="V2083" s="49"/>
      <c r="W2083" s="49"/>
      <c r="X2083" s="49"/>
      <c r="Y2083" s="49"/>
      <c r="AA2083" s="49"/>
      <c r="AB2083" s="49"/>
      <c r="AD2083" s="49"/>
      <c r="AE2083" s="49"/>
      <c r="AF2083" s="49"/>
      <c r="AH2083" s="49"/>
      <c r="AI2083" s="49"/>
      <c r="AK2083" s="49"/>
      <c r="AL2083" s="49"/>
      <c r="AM2083" s="49"/>
      <c r="AN2083" s="49"/>
      <c r="AO2083" s="49"/>
      <c r="AP2083" s="49"/>
      <c r="AQ2083" s="49"/>
      <c r="AR2083" s="49"/>
      <c r="AS2083" s="49"/>
      <c r="AT2083" s="49"/>
      <c r="AU2083" s="49"/>
      <c r="AV2083" s="49"/>
      <c r="AW2083" s="49"/>
      <c r="AX2083" s="49"/>
      <c r="AY2083" s="49"/>
      <c r="AZ2083" s="49"/>
      <c r="BA2083" s="49"/>
      <c r="BB2083" s="49"/>
      <c r="BC2083" s="49"/>
      <c r="BD2083" s="49"/>
      <c r="BE2083" s="49"/>
      <c r="BF2083" s="49"/>
      <c r="BG2083" s="49"/>
      <c r="BH2083" s="49"/>
      <c r="BI2083" s="49"/>
      <c r="BJ2083" s="49"/>
      <c r="BK2083" s="49"/>
      <c r="BL2083" s="49"/>
      <c r="BM2083" s="49"/>
      <c r="BN2083" s="49"/>
      <c r="BO2083" s="49"/>
    </row>
    <row r="2084" spans="20:67" x14ac:dyDescent="0.3">
      <c r="T2084" s="49"/>
      <c r="V2084" s="49"/>
      <c r="W2084" s="49"/>
      <c r="X2084" s="49"/>
      <c r="Y2084" s="49"/>
      <c r="AA2084" s="49"/>
      <c r="AB2084" s="49"/>
      <c r="AD2084" s="49"/>
      <c r="AE2084" s="49"/>
      <c r="AF2084" s="49"/>
      <c r="AH2084" s="49"/>
      <c r="AI2084" s="49"/>
      <c r="AK2084" s="49"/>
      <c r="AL2084" s="49"/>
      <c r="AM2084" s="49"/>
      <c r="AN2084" s="49"/>
      <c r="AO2084" s="49"/>
      <c r="AP2084" s="49"/>
      <c r="AQ2084" s="49"/>
      <c r="AR2084" s="49"/>
      <c r="AS2084" s="49"/>
      <c r="AT2084" s="49"/>
      <c r="AU2084" s="49"/>
      <c r="AV2084" s="49"/>
      <c r="AW2084" s="49"/>
      <c r="AX2084" s="49"/>
      <c r="AY2084" s="49"/>
      <c r="AZ2084" s="49"/>
      <c r="BA2084" s="49"/>
      <c r="BB2084" s="49"/>
      <c r="BC2084" s="49"/>
      <c r="BD2084" s="49"/>
      <c r="BE2084" s="49"/>
      <c r="BF2084" s="49"/>
      <c r="BG2084" s="49"/>
      <c r="BH2084" s="49"/>
      <c r="BI2084" s="49"/>
      <c r="BJ2084" s="49"/>
      <c r="BK2084" s="49"/>
      <c r="BL2084" s="49"/>
      <c r="BM2084" s="49"/>
      <c r="BN2084" s="49"/>
      <c r="BO2084" s="49"/>
    </row>
    <row r="2085" spans="20:67" x14ac:dyDescent="0.3">
      <c r="T2085" s="49"/>
      <c r="V2085" s="49"/>
      <c r="W2085" s="49"/>
      <c r="X2085" s="49"/>
      <c r="Y2085" s="49"/>
      <c r="AA2085" s="49"/>
      <c r="AB2085" s="49"/>
      <c r="AD2085" s="49"/>
      <c r="AE2085" s="49"/>
      <c r="AF2085" s="49"/>
      <c r="AH2085" s="49"/>
      <c r="AI2085" s="49"/>
      <c r="AK2085" s="49"/>
      <c r="AL2085" s="49"/>
      <c r="AM2085" s="49"/>
      <c r="AN2085" s="49"/>
      <c r="AO2085" s="49"/>
      <c r="AP2085" s="49"/>
      <c r="AQ2085" s="49"/>
      <c r="AR2085" s="49"/>
      <c r="AS2085" s="49"/>
      <c r="AT2085" s="49"/>
      <c r="AU2085" s="49"/>
      <c r="AV2085" s="49"/>
      <c r="AW2085" s="49"/>
      <c r="AX2085" s="49"/>
      <c r="AY2085" s="49"/>
      <c r="AZ2085" s="49"/>
      <c r="BA2085" s="49"/>
      <c r="BB2085" s="49"/>
      <c r="BC2085" s="49"/>
      <c r="BD2085" s="49"/>
      <c r="BE2085" s="49"/>
      <c r="BF2085" s="49"/>
      <c r="BG2085" s="49"/>
      <c r="BH2085" s="49"/>
      <c r="BI2085" s="49"/>
      <c r="BJ2085" s="49"/>
      <c r="BK2085" s="49"/>
      <c r="BL2085" s="49"/>
      <c r="BM2085" s="49"/>
      <c r="BN2085" s="49"/>
      <c r="BO2085" s="49"/>
    </row>
    <row r="2086" spans="20:67" x14ac:dyDescent="0.3">
      <c r="T2086" s="49"/>
      <c r="V2086" s="49"/>
      <c r="W2086" s="49"/>
      <c r="X2086" s="49"/>
      <c r="Y2086" s="49"/>
      <c r="AA2086" s="49"/>
      <c r="AB2086" s="49"/>
      <c r="AD2086" s="49"/>
      <c r="AE2086" s="49"/>
      <c r="AF2086" s="49"/>
      <c r="AH2086" s="49"/>
      <c r="AI2086" s="49"/>
      <c r="AK2086" s="49"/>
      <c r="AL2086" s="49"/>
      <c r="AM2086" s="49"/>
      <c r="AN2086" s="49"/>
      <c r="AO2086" s="49"/>
      <c r="AP2086" s="49"/>
      <c r="AQ2086" s="49"/>
      <c r="AR2086" s="49"/>
      <c r="AS2086" s="49"/>
      <c r="AT2086" s="49"/>
      <c r="AU2086" s="49"/>
      <c r="AV2086" s="49"/>
      <c r="AW2086" s="49"/>
      <c r="AX2086" s="49"/>
      <c r="AY2086" s="49"/>
      <c r="AZ2086" s="49"/>
      <c r="BA2086" s="49"/>
      <c r="BB2086" s="49"/>
      <c r="BC2086" s="49"/>
      <c r="BD2086" s="49"/>
      <c r="BE2086" s="49"/>
      <c r="BF2086" s="49"/>
      <c r="BG2086" s="49"/>
      <c r="BH2086" s="49"/>
      <c r="BI2086" s="49"/>
      <c r="BJ2086" s="49"/>
      <c r="BK2086" s="49"/>
      <c r="BL2086" s="49"/>
      <c r="BM2086" s="49"/>
      <c r="BN2086" s="49"/>
      <c r="BO2086" s="49"/>
    </row>
    <row r="2087" spans="20:67" x14ac:dyDescent="0.3">
      <c r="T2087" s="49"/>
      <c r="V2087" s="49"/>
      <c r="W2087" s="49"/>
      <c r="X2087" s="49"/>
      <c r="Y2087" s="49"/>
      <c r="AA2087" s="49"/>
      <c r="AB2087" s="49"/>
      <c r="AD2087" s="49"/>
      <c r="AE2087" s="49"/>
      <c r="AF2087" s="49"/>
      <c r="AH2087" s="49"/>
      <c r="AI2087" s="49"/>
      <c r="AK2087" s="49"/>
      <c r="AL2087" s="49"/>
      <c r="AM2087" s="49"/>
      <c r="AN2087" s="49"/>
      <c r="AO2087" s="49"/>
      <c r="AP2087" s="49"/>
      <c r="AQ2087" s="49"/>
      <c r="AR2087" s="49"/>
      <c r="AS2087" s="49"/>
      <c r="AT2087" s="49"/>
      <c r="AU2087" s="49"/>
      <c r="AV2087" s="49"/>
      <c r="AW2087" s="49"/>
      <c r="AX2087" s="49"/>
      <c r="AY2087" s="49"/>
      <c r="AZ2087" s="49"/>
      <c r="BA2087" s="49"/>
      <c r="BB2087" s="49"/>
      <c r="BC2087" s="49"/>
      <c r="BD2087" s="49"/>
      <c r="BE2087" s="49"/>
      <c r="BF2087" s="49"/>
      <c r="BG2087" s="49"/>
      <c r="BH2087" s="49"/>
      <c r="BI2087" s="49"/>
      <c r="BJ2087" s="49"/>
      <c r="BK2087" s="49"/>
      <c r="BL2087" s="49"/>
      <c r="BM2087" s="49"/>
      <c r="BN2087" s="49"/>
      <c r="BO2087" s="49"/>
    </row>
    <row r="2088" spans="20:67" x14ac:dyDescent="0.3">
      <c r="T2088" s="49"/>
      <c r="V2088" s="49"/>
      <c r="W2088" s="49"/>
      <c r="X2088" s="49"/>
      <c r="Y2088" s="49"/>
      <c r="AA2088" s="49"/>
      <c r="AB2088" s="49"/>
      <c r="AD2088" s="49"/>
      <c r="AE2088" s="49"/>
      <c r="AF2088" s="49"/>
      <c r="AH2088" s="49"/>
      <c r="AI2088" s="49"/>
      <c r="AK2088" s="49"/>
      <c r="AL2088" s="49"/>
      <c r="AM2088" s="49"/>
      <c r="AN2088" s="49"/>
      <c r="AO2088" s="49"/>
      <c r="AP2088" s="49"/>
      <c r="AQ2088" s="49"/>
      <c r="AR2088" s="49"/>
      <c r="AS2088" s="49"/>
      <c r="AT2088" s="49"/>
      <c r="AU2088" s="49"/>
      <c r="AV2088" s="49"/>
      <c r="AW2088" s="49"/>
      <c r="AX2088" s="49"/>
      <c r="AY2088" s="49"/>
      <c r="AZ2088" s="49"/>
      <c r="BA2088" s="49"/>
      <c r="BB2088" s="49"/>
      <c r="BC2088" s="49"/>
      <c r="BD2088" s="49"/>
      <c r="BE2088" s="49"/>
      <c r="BF2088" s="49"/>
      <c r="BG2088" s="49"/>
      <c r="BH2088" s="49"/>
      <c r="BI2088" s="49"/>
      <c r="BJ2088" s="49"/>
      <c r="BK2088" s="49"/>
      <c r="BL2088" s="49"/>
      <c r="BM2088" s="49"/>
      <c r="BN2088" s="49"/>
      <c r="BO2088" s="49"/>
    </row>
    <row r="2089" spans="20:67" x14ac:dyDescent="0.3">
      <c r="T2089" s="49"/>
      <c r="V2089" s="49"/>
      <c r="W2089" s="49"/>
      <c r="X2089" s="49"/>
      <c r="Y2089" s="49"/>
      <c r="AA2089" s="49"/>
      <c r="AB2089" s="49"/>
      <c r="AD2089" s="49"/>
      <c r="AE2089" s="49"/>
      <c r="AF2089" s="49"/>
      <c r="AH2089" s="49"/>
      <c r="AI2089" s="49"/>
      <c r="AK2089" s="49"/>
      <c r="AL2089" s="49"/>
      <c r="AM2089" s="49"/>
      <c r="AN2089" s="49"/>
      <c r="AO2089" s="49"/>
      <c r="AP2089" s="49"/>
      <c r="AQ2089" s="49"/>
      <c r="AR2089" s="49"/>
      <c r="AS2089" s="49"/>
      <c r="AT2089" s="49"/>
      <c r="AU2089" s="49"/>
      <c r="AV2089" s="49"/>
      <c r="AW2089" s="49"/>
      <c r="AX2089" s="49"/>
      <c r="AY2089" s="49"/>
      <c r="AZ2089" s="49"/>
      <c r="BA2089" s="49"/>
      <c r="BB2089" s="49"/>
      <c r="BC2089" s="49"/>
      <c r="BD2089" s="49"/>
      <c r="BE2089" s="49"/>
      <c r="BF2089" s="49"/>
      <c r="BG2089" s="49"/>
      <c r="BH2089" s="49"/>
      <c r="BI2089" s="49"/>
      <c r="BJ2089" s="49"/>
      <c r="BK2089" s="49"/>
      <c r="BL2089" s="49"/>
      <c r="BM2089" s="49"/>
      <c r="BN2089" s="49"/>
      <c r="BO2089" s="49"/>
    </row>
    <row r="2090" spans="20:67" x14ac:dyDescent="0.3">
      <c r="T2090" s="49"/>
      <c r="V2090" s="49"/>
      <c r="W2090" s="49"/>
      <c r="X2090" s="49"/>
      <c r="Y2090" s="49"/>
      <c r="AA2090" s="49"/>
      <c r="AB2090" s="49"/>
      <c r="AD2090" s="49"/>
      <c r="AE2090" s="49"/>
      <c r="AF2090" s="49"/>
      <c r="AH2090" s="49"/>
      <c r="AI2090" s="49"/>
      <c r="AK2090" s="49"/>
      <c r="AL2090" s="49"/>
      <c r="AM2090" s="49"/>
      <c r="AN2090" s="49"/>
      <c r="AO2090" s="49"/>
      <c r="AP2090" s="49"/>
      <c r="AQ2090" s="49"/>
      <c r="AR2090" s="49"/>
      <c r="AS2090" s="49"/>
      <c r="AT2090" s="49"/>
      <c r="AU2090" s="49"/>
      <c r="AV2090" s="49"/>
      <c r="AW2090" s="49"/>
      <c r="AX2090" s="49"/>
      <c r="AY2090" s="49"/>
      <c r="AZ2090" s="49"/>
      <c r="BA2090" s="49"/>
      <c r="BB2090" s="49"/>
      <c r="BC2090" s="49"/>
      <c r="BD2090" s="49"/>
      <c r="BE2090" s="49"/>
      <c r="BF2090" s="49"/>
      <c r="BG2090" s="49"/>
      <c r="BH2090" s="49"/>
      <c r="BI2090" s="49"/>
      <c r="BJ2090" s="49"/>
      <c r="BK2090" s="49"/>
      <c r="BL2090" s="49"/>
      <c r="BM2090" s="49"/>
      <c r="BN2090" s="49"/>
      <c r="BO2090" s="49"/>
    </row>
    <row r="2091" spans="20:67" x14ac:dyDescent="0.3">
      <c r="T2091" s="49"/>
      <c r="V2091" s="49"/>
      <c r="W2091" s="49"/>
      <c r="X2091" s="49"/>
      <c r="Y2091" s="49"/>
      <c r="AA2091" s="49"/>
      <c r="AB2091" s="49"/>
      <c r="AD2091" s="49"/>
      <c r="AE2091" s="49"/>
      <c r="AF2091" s="49"/>
      <c r="AH2091" s="49"/>
      <c r="AI2091" s="49"/>
      <c r="AK2091" s="49"/>
      <c r="AL2091" s="49"/>
      <c r="AM2091" s="49"/>
      <c r="AN2091" s="49"/>
      <c r="AO2091" s="49"/>
      <c r="AP2091" s="49"/>
      <c r="AQ2091" s="49"/>
      <c r="AR2091" s="49"/>
      <c r="AS2091" s="49"/>
      <c r="AT2091" s="49"/>
      <c r="AU2091" s="49"/>
      <c r="AV2091" s="49"/>
      <c r="AW2091" s="49"/>
      <c r="AX2091" s="49"/>
      <c r="AY2091" s="49"/>
      <c r="AZ2091" s="49"/>
      <c r="BA2091" s="49"/>
      <c r="BB2091" s="49"/>
      <c r="BC2091" s="49"/>
      <c r="BD2091" s="49"/>
      <c r="BE2091" s="49"/>
      <c r="BF2091" s="49"/>
      <c r="BG2091" s="49"/>
      <c r="BH2091" s="49"/>
      <c r="BI2091" s="49"/>
      <c r="BJ2091" s="49"/>
      <c r="BK2091" s="49"/>
      <c r="BL2091" s="49"/>
      <c r="BM2091" s="49"/>
      <c r="BN2091" s="49"/>
      <c r="BO2091" s="49"/>
    </row>
    <row r="2092" spans="20:67" x14ac:dyDescent="0.3">
      <c r="T2092" s="49"/>
      <c r="V2092" s="49"/>
      <c r="W2092" s="49"/>
      <c r="X2092" s="49"/>
      <c r="Y2092" s="49"/>
      <c r="AA2092" s="49"/>
      <c r="AB2092" s="49"/>
      <c r="AD2092" s="49"/>
      <c r="AE2092" s="49"/>
      <c r="AF2092" s="49"/>
      <c r="AH2092" s="49"/>
      <c r="AI2092" s="49"/>
      <c r="AK2092" s="49"/>
      <c r="AL2092" s="49"/>
      <c r="AM2092" s="49"/>
      <c r="AN2092" s="49"/>
      <c r="AO2092" s="49"/>
      <c r="AP2092" s="49"/>
      <c r="AQ2092" s="49"/>
      <c r="AR2092" s="49"/>
      <c r="AS2092" s="49"/>
      <c r="AT2092" s="49"/>
      <c r="AU2092" s="49"/>
      <c r="AV2092" s="49"/>
      <c r="AW2092" s="49"/>
      <c r="AX2092" s="49"/>
      <c r="AY2092" s="49"/>
      <c r="AZ2092" s="49"/>
      <c r="BA2092" s="49"/>
      <c r="BB2092" s="49"/>
      <c r="BC2092" s="49"/>
      <c r="BD2092" s="49"/>
      <c r="BE2092" s="49"/>
      <c r="BF2092" s="49"/>
      <c r="BG2092" s="49"/>
      <c r="BH2092" s="49"/>
      <c r="BI2092" s="49"/>
      <c r="BJ2092" s="49"/>
      <c r="BK2092" s="49"/>
      <c r="BL2092" s="49"/>
      <c r="BM2092" s="49"/>
      <c r="BN2092" s="49"/>
      <c r="BO2092" s="49"/>
    </row>
    <row r="2093" spans="20:67" x14ac:dyDescent="0.3">
      <c r="T2093" s="49"/>
      <c r="V2093" s="49"/>
      <c r="W2093" s="49"/>
      <c r="X2093" s="49"/>
      <c r="Y2093" s="49"/>
      <c r="AA2093" s="49"/>
      <c r="AB2093" s="49"/>
      <c r="AD2093" s="49"/>
      <c r="AE2093" s="49"/>
      <c r="AF2093" s="49"/>
      <c r="AH2093" s="49"/>
      <c r="AI2093" s="49"/>
      <c r="AK2093" s="49"/>
      <c r="AL2093" s="49"/>
      <c r="AM2093" s="49"/>
      <c r="AN2093" s="49"/>
      <c r="AO2093" s="49"/>
      <c r="AP2093" s="49"/>
      <c r="AQ2093" s="49"/>
      <c r="AR2093" s="49"/>
      <c r="AS2093" s="49"/>
      <c r="AT2093" s="49"/>
      <c r="AU2093" s="49"/>
      <c r="AV2093" s="49"/>
      <c r="AW2093" s="49"/>
      <c r="AX2093" s="49"/>
      <c r="AY2093" s="49"/>
      <c r="AZ2093" s="49"/>
      <c r="BA2093" s="49"/>
      <c r="BB2093" s="49"/>
      <c r="BC2093" s="49"/>
      <c r="BD2093" s="49"/>
      <c r="BE2093" s="49"/>
      <c r="BF2093" s="49"/>
      <c r="BG2093" s="49"/>
      <c r="BH2093" s="49"/>
      <c r="BI2093" s="49"/>
      <c r="BJ2093" s="49"/>
      <c r="BK2093" s="49"/>
      <c r="BL2093" s="49"/>
      <c r="BM2093" s="49"/>
      <c r="BN2093" s="49"/>
      <c r="BO2093" s="49"/>
    </row>
    <row r="2094" spans="20:67" x14ac:dyDescent="0.3">
      <c r="T2094" s="49"/>
      <c r="V2094" s="49"/>
      <c r="W2094" s="49"/>
      <c r="X2094" s="49"/>
      <c r="Y2094" s="49"/>
      <c r="AA2094" s="49"/>
      <c r="AB2094" s="49"/>
      <c r="AD2094" s="49"/>
      <c r="AE2094" s="49"/>
      <c r="AF2094" s="49"/>
      <c r="AH2094" s="49"/>
      <c r="AI2094" s="49"/>
      <c r="AK2094" s="49"/>
      <c r="AL2094" s="49"/>
      <c r="AM2094" s="49"/>
      <c r="AN2094" s="49"/>
      <c r="AO2094" s="49"/>
      <c r="AP2094" s="49"/>
      <c r="AQ2094" s="49"/>
      <c r="AR2094" s="49"/>
      <c r="AS2094" s="49"/>
      <c r="AT2094" s="49"/>
      <c r="AU2094" s="49"/>
      <c r="AV2094" s="49"/>
      <c r="AW2094" s="49"/>
      <c r="AX2094" s="49"/>
      <c r="AY2094" s="49"/>
      <c r="AZ2094" s="49"/>
      <c r="BA2094" s="49"/>
      <c r="BB2094" s="49"/>
      <c r="BC2094" s="49"/>
      <c r="BD2094" s="49"/>
      <c r="BE2094" s="49"/>
      <c r="BF2094" s="49"/>
      <c r="BG2094" s="49"/>
      <c r="BH2094" s="49"/>
      <c r="BI2094" s="49"/>
      <c r="BJ2094" s="49"/>
      <c r="BK2094" s="49"/>
      <c r="BL2094" s="49"/>
      <c r="BM2094" s="49"/>
      <c r="BN2094" s="49"/>
      <c r="BO2094" s="49"/>
    </row>
    <row r="2095" spans="20:67" x14ac:dyDescent="0.3">
      <c r="T2095" s="49"/>
      <c r="V2095" s="49"/>
      <c r="W2095" s="49"/>
      <c r="X2095" s="49"/>
      <c r="Y2095" s="49"/>
      <c r="AA2095" s="49"/>
      <c r="AB2095" s="49"/>
      <c r="AD2095" s="49"/>
      <c r="AE2095" s="49"/>
      <c r="AF2095" s="49"/>
      <c r="AH2095" s="49"/>
      <c r="AI2095" s="49"/>
      <c r="AK2095" s="49"/>
      <c r="AL2095" s="49"/>
      <c r="AM2095" s="49"/>
      <c r="AN2095" s="49"/>
      <c r="AO2095" s="49"/>
      <c r="AP2095" s="49"/>
      <c r="AQ2095" s="49"/>
      <c r="AR2095" s="49"/>
      <c r="AS2095" s="49"/>
      <c r="AT2095" s="49"/>
      <c r="AU2095" s="49"/>
      <c r="AV2095" s="49"/>
      <c r="AW2095" s="49"/>
      <c r="AX2095" s="49"/>
      <c r="AY2095" s="49"/>
      <c r="AZ2095" s="49"/>
      <c r="BA2095" s="49"/>
      <c r="BB2095" s="49"/>
      <c r="BC2095" s="49"/>
      <c r="BD2095" s="49"/>
      <c r="BE2095" s="49"/>
      <c r="BF2095" s="49"/>
      <c r="BG2095" s="49"/>
      <c r="BH2095" s="49"/>
      <c r="BI2095" s="49"/>
      <c r="BJ2095" s="49"/>
      <c r="BK2095" s="49"/>
      <c r="BL2095" s="49"/>
      <c r="BM2095" s="49"/>
      <c r="BN2095" s="49"/>
      <c r="BO2095" s="49"/>
    </row>
    <row r="2096" spans="20:67" x14ac:dyDescent="0.3">
      <c r="T2096" s="49"/>
      <c r="V2096" s="49"/>
      <c r="W2096" s="49"/>
      <c r="X2096" s="49"/>
      <c r="Y2096" s="49"/>
      <c r="AA2096" s="49"/>
      <c r="AB2096" s="49"/>
      <c r="AD2096" s="49"/>
      <c r="AE2096" s="49"/>
      <c r="AF2096" s="49"/>
      <c r="AH2096" s="49"/>
      <c r="AI2096" s="49"/>
      <c r="AK2096" s="49"/>
      <c r="AL2096" s="49"/>
      <c r="AM2096" s="49"/>
      <c r="AN2096" s="49"/>
      <c r="AO2096" s="49"/>
      <c r="AP2096" s="49"/>
      <c r="AQ2096" s="49"/>
      <c r="AR2096" s="49"/>
      <c r="AS2096" s="49"/>
      <c r="AT2096" s="49"/>
      <c r="AU2096" s="49"/>
      <c r="AV2096" s="49"/>
      <c r="AW2096" s="49"/>
      <c r="AX2096" s="49"/>
      <c r="AY2096" s="49"/>
      <c r="AZ2096" s="49"/>
      <c r="BA2096" s="49"/>
      <c r="BB2096" s="49"/>
      <c r="BC2096" s="49"/>
      <c r="BD2096" s="49"/>
      <c r="BE2096" s="49"/>
      <c r="BF2096" s="49"/>
      <c r="BG2096" s="49"/>
      <c r="BH2096" s="49"/>
      <c r="BI2096" s="49"/>
      <c r="BJ2096" s="49"/>
      <c r="BK2096" s="49"/>
      <c r="BL2096" s="49"/>
      <c r="BM2096" s="49"/>
      <c r="BN2096" s="49"/>
      <c r="BO2096" s="49"/>
    </row>
    <row r="2097" spans="20:67" x14ac:dyDescent="0.3">
      <c r="T2097" s="49"/>
      <c r="V2097" s="49"/>
      <c r="W2097" s="49"/>
      <c r="X2097" s="49"/>
      <c r="Y2097" s="49"/>
      <c r="AA2097" s="49"/>
      <c r="AB2097" s="49"/>
      <c r="AD2097" s="49"/>
      <c r="AE2097" s="49"/>
      <c r="AF2097" s="49"/>
      <c r="AH2097" s="49"/>
      <c r="AI2097" s="49"/>
      <c r="AK2097" s="49"/>
      <c r="AL2097" s="49"/>
      <c r="AM2097" s="49"/>
      <c r="AN2097" s="49"/>
      <c r="AO2097" s="49"/>
      <c r="AP2097" s="49"/>
      <c r="AQ2097" s="49"/>
      <c r="AR2097" s="49"/>
      <c r="AS2097" s="49"/>
      <c r="AT2097" s="49"/>
      <c r="AU2097" s="49"/>
      <c r="AV2097" s="49"/>
      <c r="AW2097" s="49"/>
      <c r="AX2097" s="49"/>
      <c r="AY2097" s="49"/>
      <c r="AZ2097" s="49"/>
      <c r="BA2097" s="49"/>
      <c r="BB2097" s="49"/>
      <c r="BC2097" s="49"/>
      <c r="BD2097" s="49"/>
      <c r="BE2097" s="49"/>
      <c r="BF2097" s="49"/>
      <c r="BG2097" s="49"/>
      <c r="BH2097" s="49"/>
      <c r="BI2097" s="49"/>
      <c r="BJ2097" s="49"/>
      <c r="BK2097" s="49"/>
      <c r="BL2097" s="49"/>
      <c r="BM2097" s="49"/>
      <c r="BN2097" s="49"/>
      <c r="BO2097" s="49"/>
    </row>
    <row r="2098" spans="20:67" x14ac:dyDescent="0.3">
      <c r="T2098" s="49"/>
      <c r="V2098" s="49"/>
      <c r="W2098" s="49"/>
      <c r="X2098" s="49"/>
      <c r="Y2098" s="49"/>
      <c r="AA2098" s="49"/>
      <c r="AB2098" s="49"/>
      <c r="AD2098" s="49"/>
      <c r="AE2098" s="49"/>
      <c r="AF2098" s="49"/>
      <c r="AH2098" s="49"/>
      <c r="AI2098" s="49"/>
      <c r="AK2098" s="49"/>
      <c r="AL2098" s="49"/>
      <c r="AM2098" s="49"/>
      <c r="AN2098" s="49"/>
      <c r="AO2098" s="49"/>
      <c r="AP2098" s="49"/>
      <c r="AQ2098" s="49"/>
      <c r="AR2098" s="49"/>
      <c r="AS2098" s="49"/>
      <c r="AT2098" s="49"/>
      <c r="AU2098" s="49"/>
      <c r="AV2098" s="49"/>
      <c r="AW2098" s="49"/>
      <c r="AX2098" s="49"/>
      <c r="AY2098" s="49"/>
      <c r="AZ2098" s="49"/>
      <c r="BA2098" s="49"/>
      <c r="BB2098" s="49"/>
      <c r="BC2098" s="49"/>
      <c r="BD2098" s="49"/>
      <c r="BE2098" s="49"/>
      <c r="BF2098" s="49"/>
      <c r="BG2098" s="49"/>
      <c r="BH2098" s="49"/>
      <c r="BI2098" s="49"/>
      <c r="BJ2098" s="49"/>
      <c r="BK2098" s="49"/>
      <c r="BL2098" s="49"/>
      <c r="BM2098" s="49"/>
      <c r="BN2098" s="49"/>
      <c r="BO2098" s="49"/>
    </row>
    <row r="2099" spans="20:67" x14ac:dyDescent="0.3">
      <c r="T2099" s="49"/>
      <c r="V2099" s="49"/>
      <c r="W2099" s="49"/>
      <c r="X2099" s="49"/>
      <c r="Y2099" s="49"/>
      <c r="AA2099" s="49"/>
      <c r="AB2099" s="49"/>
      <c r="AD2099" s="49"/>
      <c r="AE2099" s="49"/>
      <c r="AF2099" s="49"/>
      <c r="AH2099" s="49"/>
      <c r="AI2099" s="49"/>
      <c r="AK2099" s="49"/>
      <c r="AL2099" s="49"/>
      <c r="AM2099" s="49"/>
      <c r="AN2099" s="49"/>
      <c r="AO2099" s="49"/>
      <c r="AP2099" s="49"/>
      <c r="AQ2099" s="49"/>
      <c r="AR2099" s="49"/>
      <c r="AS2099" s="49"/>
      <c r="AT2099" s="49"/>
      <c r="AU2099" s="49"/>
      <c r="AV2099" s="49"/>
      <c r="AW2099" s="49"/>
      <c r="AX2099" s="49"/>
      <c r="AY2099" s="49"/>
      <c r="AZ2099" s="49"/>
      <c r="BA2099" s="49"/>
      <c r="BB2099" s="49"/>
      <c r="BC2099" s="49"/>
      <c r="BD2099" s="49"/>
      <c r="BE2099" s="49"/>
      <c r="BF2099" s="49"/>
      <c r="BG2099" s="49"/>
      <c r="BH2099" s="49"/>
      <c r="BI2099" s="49"/>
      <c r="BJ2099" s="49"/>
      <c r="BK2099" s="49"/>
      <c r="BL2099" s="49"/>
      <c r="BM2099" s="49"/>
      <c r="BN2099" s="49"/>
      <c r="BO2099" s="49"/>
    </row>
    <row r="2100" spans="20:67" x14ac:dyDescent="0.3">
      <c r="T2100" s="49"/>
      <c r="V2100" s="49"/>
      <c r="W2100" s="49"/>
      <c r="X2100" s="49"/>
      <c r="Y2100" s="49"/>
      <c r="AA2100" s="49"/>
      <c r="AB2100" s="49"/>
      <c r="AD2100" s="49"/>
      <c r="AE2100" s="49"/>
      <c r="AF2100" s="49"/>
      <c r="AH2100" s="49"/>
      <c r="AI2100" s="49"/>
      <c r="AK2100" s="49"/>
      <c r="AL2100" s="49"/>
      <c r="AM2100" s="49"/>
      <c r="AN2100" s="49"/>
      <c r="AO2100" s="49"/>
      <c r="AP2100" s="49"/>
      <c r="AQ2100" s="49"/>
      <c r="AR2100" s="49"/>
      <c r="AS2100" s="49"/>
      <c r="AT2100" s="49"/>
      <c r="AU2100" s="49"/>
      <c r="AV2100" s="49"/>
      <c r="AW2100" s="49"/>
      <c r="AX2100" s="49"/>
      <c r="AY2100" s="49"/>
      <c r="AZ2100" s="49"/>
      <c r="BA2100" s="49"/>
      <c r="BB2100" s="49"/>
      <c r="BC2100" s="49"/>
      <c r="BD2100" s="49"/>
      <c r="BE2100" s="49"/>
      <c r="BF2100" s="49"/>
      <c r="BG2100" s="49"/>
      <c r="BH2100" s="49"/>
      <c r="BI2100" s="49"/>
      <c r="BJ2100" s="49"/>
      <c r="BK2100" s="49"/>
      <c r="BL2100" s="49"/>
      <c r="BM2100" s="49"/>
      <c r="BN2100" s="49"/>
      <c r="BO2100" s="49"/>
    </row>
    <row r="2101" spans="20:67" x14ac:dyDescent="0.3">
      <c r="T2101" s="49"/>
      <c r="V2101" s="49"/>
      <c r="W2101" s="49"/>
      <c r="X2101" s="49"/>
      <c r="Y2101" s="49"/>
      <c r="AA2101" s="49"/>
      <c r="AB2101" s="49"/>
      <c r="AD2101" s="49"/>
      <c r="AE2101" s="49"/>
      <c r="AF2101" s="49"/>
      <c r="AH2101" s="49"/>
      <c r="AI2101" s="49"/>
      <c r="AK2101" s="49"/>
      <c r="AL2101" s="49"/>
      <c r="AM2101" s="49"/>
      <c r="AN2101" s="49"/>
      <c r="AO2101" s="49"/>
      <c r="AP2101" s="49"/>
      <c r="AQ2101" s="49"/>
      <c r="AR2101" s="49"/>
      <c r="AS2101" s="49"/>
      <c r="AT2101" s="49"/>
      <c r="AU2101" s="49"/>
      <c r="AV2101" s="49"/>
      <c r="AW2101" s="49"/>
      <c r="AX2101" s="49"/>
      <c r="AY2101" s="49"/>
      <c r="AZ2101" s="49"/>
      <c r="BA2101" s="49"/>
      <c r="BB2101" s="49"/>
      <c r="BC2101" s="49"/>
      <c r="BD2101" s="49"/>
      <c r="BE2101" s="49"/>
      <c r="BF2101" s="49"/>
      <c r="BG2101" s="49"/>
      <c r="BH2101" s="49"/>
      <c r="BI2101" s="49"/>
      <c r="BJ2101" s="49"/>
      <c r="BK2101" s="49"/>
      <c r="BL2101" s="49"/>
      <c r="BM2101" s="49"/>
      <c r="BN2101" s="49"/>
      <c r="BO2101" s="49"/>
    </row>
    <row r="2102" spans="20:67" x14ac:dyDescent="0.3">
      <c r="T2102" s="49"/>
      <c r="V2102" s="49"/>
      <c r="W2102" s="49"/>
      <c r="X2102" s="49"/>
      <c r="Y2102" s="49"/>
      <c r="AA2102" s="49"/>
      <c r="AB2102" s="49"/>
      <c r="AD2102" s="49"/>
      <c r="AE2102" s="49"/>
      <c r="AF2102" s="49"/>
      <c r="AH2102" s="49"/>
      <c r="AI2102" s="49"/>
      <c r="AK2102" s="49"/>
      <c r="AL2102" s="49"/>
      <c r="AM2102" s="49"/>
      <c r="AN2102" s="49"/>
      <c r="AO2102" s="49"/>
      <c r="AP2102" s="49"/>
      <c r="AQ2102" s="49"/>
      <c r="AR2102" s="49"/>
      <c r="AS2102" s="49"/>
      <c r="AT2102" s="49"/>
      <c r="AU2102" s="49"/>
      <c r="AV2102" s="49"/>
      <c r="AW2102" s="49"/>
      <c r="AX2102" s="49"/>
      <c r="AY2102" s="49"/>
      <c r="AZ2102" s="49"/>
      <c r="BA2102" s="49"/>
      <c r="BB2102" s="49"/>
      <c r="BC2102" s="49"/>
      <c r="BD2102" s="49"/>
      <c r="BE2102" s="49"/>
      <c r="BF2102" s="49"/>
      <c r="BG2102" s="49"/>
      <c r="BH2102" s="49"/>
      <c r="BI2102" s="49"/>
      <c r="BJ2102" s="49"/>
      <c r="BK2102" s="49"/>
      <c r="BL2102" s="49"/>
      <c r="BM2102" s="49"/>
      <c r="BN2102" s="49"/>
      <c r="BO2102" s="49"/>
    </row>
    <row r="2103" spans="20:67" x14ac:dyDescent="0.3">
      <c r="T2103" s="49"/>
      <c r="V2103" s="49"/>
      <c r="W2103" s="49"/>
      <c r="X2103" s="49"/>
      <c r="Y2103" s="49"/>
      <c r="AA2103" s="49"/>
      <c r="AB2103" s="49"/>
      <c r="AD2103" s="49"/>
      <c r="AE2103" s="49"/>
      <c r="AF2103" s="49"/>
      <c r="AH2103" s="49"/>
      <c r="AI2103" s="49"/>
      <c r="AK2103" s="49"/>
      <c r="AL2103" s="49"/>
      <c r="AM2103" s="49"/>
      <c r="AN2103" s="49"/>
      <c r="AO2103" s="49"/>
      <c r="AP2103" s="49"/>
      <c r="AQ2103" s="49"/>
      <c r="AR2103" s="49"/>
      <c r="AS2103" s="49"/>
      <c r="AT2103" s="49"/>
      <c r="AU2103" s="49"/>
      <c r="AV2103" s="49"/>
      <c r="AW2103" s="49"/>
      <c r="AX2103" s="49"/>
      <c r="AY2103" s="49"/>
      <c r="AZ2103" s="49"/>
      <c r="BA2103" s="49"/>
      <c r="BB2103" s="49"/>
      <c r="BC2103" s="49"/>
      <c r="BD2103" s="49"/>
      <c r="BE2103" s="49"/>
      <c r="BF2103" s="49"/>
      <c r="BG2103" s="49"/>
      <c r="BH2103" s="49"/>
      <c r="BI2103" s="49"/>
      <c r="BJ2103" s="49"/>
      <c r="BK2103" s="49"/>
      <c r="BL2103" s="49"/>
      <c r="BM2103" s="49"/>
      <c r="BN2103" s="49"/>
      <c r="BO2103" s="49"/>
    </row>
    <row r="2104" spans="20:67" x14ac:dyDescent="0.3">
      <c r="T2104" s="49"/>
      <c r="V2104" s="49"/>
      <c r="W2104" s="49"/>
      <c r="X2104" s="49"/>
      <c r="Y2104" s="49"/>
      <c r="AA2104" s="49"/>
      <c r="AB2104" s="49"/>
      <c r="AD2104" s="49"/>
      <c r="AE2104" s="49"/>
      <c r="AF2104" s="49"/>
      <c r="AH2104" s="49"/>
      <c r="AI2104" s="49"/>
      <c r="AK2104" s="49"/>
      <c r="AL2104" s="49"/>
      <c r="AM2104" s="49"/>
      <c r="AN2104" s="49"/>
      <c r="AO2104" s="49"/>
      <c r="AP2104" s="49"/>
      <c r="AQ2104" s="49"/>
      <c r="AR2104" s="49"/>
      <c r="AS2104" s="49"/>
      <c r="AT2104" s="49"/>
      <c r="AU2104" s="49"/>
      <c r="AV2104" s="49"/>
      <c r="AW2104" s="49"/>
      <c r="AX2104" s="49"/>
      <c r="AY2104" s="49"/>
      <c r="AZ2104" s="49"/>
      <c r="BA2104" s="49"/>
      <c r="BB2104" s="49"/>
      <c r="BC2104" s="49"/>
      <c r="BD2104" s="49"/>
      <c r="BE2104" s="49"/>
      <c r="BF2104" s="49"/>
      <c r="BG2104" s="49"/>
      <c r="BH2104" s="49"/>
      <c r="BI2104" s="49"/>
      <c r="BJ2104" s="49"/>
      <c r="BK2104" s="49"/>
      <c r="BL2104" s="49"/>
      <c r="BM2104" s="49"/>
      <c r="BN2104" s="49"/>
      <c r="BO2104" s="49"/>
    </row>
    <row r="2105" spans="20:67" x14ac:dyDescent="0.3">
      <c r="T2105" s="49"/>
      <c r="V2105" s="49"/>
      <c r="W2105" s="49"/>
      <c r="X2105" s="49"/>
      <c r="Y2105" s="49"/>
      <c r="AA2105" s="49"/>
      <c r="AB2105" s="49"/>
      <c r="AD2105" s="49"/>
      <c r="AE2105" s="49"/>
      <c r="AF2105" s="49"/>
      <c r="AH2105" s="49"/>
      <c r="AI2105" s="49"/>
      <c r="AK2105" s="49"/>
      <c r="AL2105" s="49"/>
      <c r="AM2105" s="49"/>
      <c r="AN2105" s="49"/>
      <c r="AO2105" s="49"/>
      <c r="AP2105" s="49"/>
      <c r="AQ2105" s="49"/>
      <c r="AR2105" s="49"/>
      <c r="AS2105" s="49"/>
      <c r="AT2105" s="49"/>
      <c r="AU2105" s="49"/>
      <c r="AV2105" s="49"/>
      <c r="AW2105" s="49"/>
      <c r="AX2105" s="49"/>
      <c r="AY2105" s="49"/>
      <c r="AZ2105" s="49"/>
      <c r="BA2105" s="49"/>
      <c r="BB2105" s="49"/>
      <c r="BC2105" s="49"/>
      <c r="BD2105" s="49"/>
      <c r="BE2105" s="49"/>
      <c r="BF2105" s="49"/>
      <c r="BG2105" s="49"/>
      <c r="BH2105" s="49"/>
      <c r="BI2105" s="49"/>
      <c r="BJ2105" s="49"/>
      <c r="BK2105" s="49"/>
      <c r="BL2105" s="49"/>
      <c r="BM2105" s="49"/>
      <c r="BN2105" s="49"/>
      <c r="BO2105" s="49"/>
    </row>
    <row r="2106" spans="20:67" x14ac:dyDescent="0.3">
      <c r="T2106" s="49"/>
      <c r="V2106" s="49"/>
      <c r="W2106" s="49"/>
      <c r="X2106" s="49"/>
      <c r="Y2106" s="49"/>
      <c r="AA2106" s="49"/>
      <c r="AB2106" s="49"/>
      <c r="AD2106" s="49"/>
      <c r="AE2106" s="49"/>
      <c r="AF2106" s="49"/>
      <c r="AH2106" s="49"/>
      <c r="AI2106" s="49"/>
      <c r="AK2106" s="49"/>
      <c r="AL2106" s="49"/>
      <c r="AM2106" s="49"/>
      <c r="AN2106" s="49"/>
      <c r="AO2106" s="49"/>
      <c r="AP2106" s="49"/>
      <c r="AQ2106" s="49"/>
      <c r="AR2106" s="49"/>
      <c r="AS2106" s="49"/>
      <c r="AT2106" s="49"/>
      <c r="AU2106" s="49"/>
      <c r="AV2106" s="49"/>
      <c r="AW2106" s="49"/>
      <c r="AX2106" s="49"/>
      <c r="AY2106" s="49"/>
      <c r="AZ2106" s="49"/>
      <c r="BA2106" s="49"/>
      <c r="BB2106" s="49"/>
      <c r="BC2106" s="49"/>
      <c r="BD2106" s="49"/>
      <c r="BE2106" s="49"/>
      <c r="BF2106" s="49"/>
      <c r="BG2106" s="49"/>
      <c r="BH2106" s="49"/>
      <c r="BI2106" s="49"/>
      <c r="BJ2106" s="49"/>
      <c r="BK2106" s="49"/>
      <c r="BL2106" s="49"/>
      <c r="BM2106" s="49"/>
      <c r="BN2106" s="49"/>
      <c r="BO2106" s="49"/>
    </row>
    <row r="2107" spans="20:67" x14ac:dyDescent="0.3">
      <c r="T2107" s="49"/>
      <c r="V2107" s="49"/>
      <c r="W2107" s="49"/>
      <c r="X2107" s="49"/>
      <c r="Y2107" s="49"/>
      <c r="AA2107" s="49"/>
      <c r="AB2107" s="49"/>
      <c r="AD2107" s="49"/>
      <c r="AE2107" s="49"/>
      <c r="AF2107" s="49"/>
      <c r="AH2107" s="49"/>
      <c r="AI2107" s="49"/>
      <c r="AK2107" s="49"/>
      <c r="AL2107" s="49"/>
      <c r="AM2107" s="49"/>
      <c r="AN2107" s="49"/>
      <c r="AO2107" s="49"/>
      <c r="AP2107" s="49"/>
      <c r="AQ2107" s="49"/>
      <c r="AR2107" s="49"/>
      <c r="AS2107" s="49"/>
      <c r="AT2107" s="49"/>
      <c r="AU2107" s="49"/>
      <c r="AV2107" s="49"/>
      <c r="AW2107" s="49"/>
      <c r="AX2107" s="49"/>
      <c r="AY2107" s="49"/>
      <c r="AZ2107" s="49"/>
      <c r="BA2107" s="49"/>
      <c r="BB2107" s="49"/>
      <c r="BC2107" s="49"/>
      <c r="BD2107" s="49"/>
      <c r="BE2107" s="49"/>
      <c r="BF2107" s="49"/>
      <c r="BG2107" s="49"/>
      <c r="BH2107" s="49"/>
      <c r="BI2107" s="49"/>
      <c r="BJ2107" s="49"/>
      <c r="BK2107" s="49"/>
      <c r="BL2107" s="49"/>
      <c r="BM2107" s="49"/>
      <c r="BN2107" s="49"/>
      <c r="BO2107" s="49"/>
    </row>
    <row r="2108" spans="20:67" x14ac:dyDescent="0.3">
      <c r="T2108" s="49"/>
      <c r="V2108" s="49"/>
      <c r="W2108" s="49"/>
      <c r="X2108" s="49"/>
      <c r="Y2108" s="49"/>
      <c r="AA2108" s="49"/>
      <c r="AB2108" s="49"/>
      <c r="AD2108" s="49"/>
      <c r="AE2108" s="49"/>
      <c r="AF2108" s="49"/>
      <c r="AH2108" s="49"/>
      <c r="AI2108" s="49"/>
      <c r="AK2108" s="49"/>
      <c r="AL2108" s="49"/>
      <c r="AM2108" s="49"/>
      <c r="AN2108" s="49"/>
      <c r="AO2108" s="49"/>
      <c r="AP2108" s="49"/>
      <c r="AQ2108" s="49"/>
      <c r="AR2108" s="49"/>
      <c r="AS2108" s="49"/>
      <c r="AT2108" s="49"/>
      <c r="AU2108" s="49"/>
      <c r="AV2108" s="49"/>
      <c r="AW2108" s="49"/>
      <c r="AX2108" s="49"/>
      <c r="AY2108" s="49"/>
      <c r="AZ2108" s="49"/>
      <c r="BA2108" s="49"/>
      <c r="BB2108" s="49"/>
      <c r="BC2108" s="49"/>
      <c r="BD2108" s="49"/>
      <c r="BE2108" s="49"/>
      <c r="BF2108" s="49"/>
      <c r="BG2108" s="49"/>
      <c r="BH2108" s="49"/>
      <c r="BI2108" s="49"/>
      <c r="BJ2108" s="49"/>
      <c r="BK2108" s="49"/>
      <c r="BL2108" s="49"/>
      <c r="BM2108" s="49"/>
      <c r="BN2108" s="49"/>
      <c r="BO2108" s="49"/>
    </row>
    <row r="2109" spans="20:67" x14ac:dyDescent="0.3">
      <c r="T2109" s="49"/>
      <c r="V2109" s="49"/>
      <c r="W2109" s="49"/>
      <c r="X2109" s="49"/>
      <c r="Y2109" s="49"/>
      <c r="AA2109" s="49"/>
      <c r="AB2109" s="49"/>
      <c r="AD2109" s="49"/>
      <c r="AE2109" s="49"/>
      <c r="AF2109" s="49"/>
      <c r="AH2109" s="49"/>
      <c r="AI2109" s="49"/>
      <c r="AK2109" s="49"/>
      <c r="AL2109" s="49"/>
      <c r="AM2109" s="49"/>
      <c r="AN2109" s="49"/>
      <c r="AO2109" s="49"/>
      <c r="AP2109" s="49"/>
      <c r="AQ2109" s="49"/>
      <c r="AR2109" s="49"/>
      <c r="AS2109" s="49"/>
      <c r="AT2109" s="49"/>
      <c r="AU2109" s="49"/>
      <c r="AV2109" s="49"/>
      <c r="AW2109" s="49"/>
      <c r="AX2109" s="49"/>
      <c r="AY2109" s="49"/>
      <c r="AZ2109" s="49"/>
      <c r="BA2109" s="49"/>
      <c r="BB2109" s="49"/>
      <c r="BC2109" s="49"/>
      <c r="BD2109" s="49"/>
      <c r="BE2109" s="49"/>
      <c r="BF2109" s="49"/>
      <c r="BG2109" s="49"/>
      <c r="BH2109" s="49"/>
      <c r="BI2109" s="49"/>
      <c r="BJ2109" s="49"/>
      <c r="BK2109" s="49"/>
      <c r="BL2109" s="49"/>
      <c r="BM2109" s="49"/>
      <c r="BN2109" s="49"/>
      <c r="BO2109" s="49"/>
    </row>
    <row r="2110" spans="20:67" x14ac:dyDescent="0.3">
      <c r="T2110" s="49"/>
      <c r="V2110" s="49"/>
      <c r="W2110" s="49"/>
      <c r="X2110" s="49"/>
      <c r="Y2110" s="49"/>
      <c r="AA2110" s="49"/>
      <c r="AB2110" s="49"/>
      <c r="AD2110" s="49"/>
      <c r="AE2110" s="49"/>
      <c r="AF2110" s="49"/>
      <c r="AH2110" s="49"/>
      <c r="AI2110" s="49"/>
      <c r="AK2110" s="49"/>
      <c r="AL2110" s="49"/>
      <c r="AM2110" s="49"/>
      <c r="AN2110" s="49"/>
      <c r="AO2110" s="49"/>
      <c r="AP2110" s="49"/>
      <c r="AQ2110" s="49"/>
      <c r="AR2110" s="49"/>
      <c r="AS2110" s="49"/>
      <c r="AT2110" s="49"/>
      <c r="AU2110" s="49"/>
      <c r="AV2110" s="49"/>
      <c r="AW2110" s="49"/>
      <c r="AX2110" s="49"/>
      <c r="AY2110" s="49"/>
      <c r="AZ2110" s="49"/>
      <c r="BA2110" s="49"/>
      <c r="BB2110" s="49"/>
      <c r="BC2110" s="49"/>
      <c r="BD2110" s="49"/>
      <c r="BE2110" s="49"/>
      <c r="BF2110" s="49"/>
      <c r="BG2110" s="49"/>
      <c r="BH2110" s="49"/>
      <c r="BI2110" s="49"/>
      <c r="BJ2110" s="49"/>
      <c r="BK2110" s="49"/>
      <c r="BL2110" s="49"/>
      <c r="BM2110" s="49"/>
      <c r="BN2110" s="49"/>
      <c r="BO2110" s="49"/>
    </row>
    <row r="2111" spans="20:67" x14ac:dyDescent="0.3">
      <c r="T2111" s="49"/>
      <c r="V2111" s="49"/>
      <c r="W2111" s="49"/>
      <c r="X2111" s="49"/>
      <c r="Y2111" s="49"/>
      <c r="AA2111" s="49"/>
      <c r="AB2111" s="49"/>
      <c r="AD2111" s="49"/>
      <c r="AE2111" s="49"/>
      <c r="AF2111" s="49"/>
      <c r="AH2111" s="49"/>
      <c r="AI2111" s="49"/>
      <c r="AK2111" s="49"/>
      <c r="AL2111" s="49"/>
      <c r="AM2111" s="49"/>
      <c r="AN2111" s="49"/>
      <c r="AO2111" s="49"/>
      <c r="AP2111" s="49"/>
      <c r="AQ2111" s="49"/>
      <c r="AR2111" s="49"/>
      <c r="AS2111" s="49"/>
      <c r="AT2111" s="49"/>
      <c r="AU2111" s="49"/>
      <c r="AV2111" s="49"/>
      <c r="AW2111" s="49"/>
      <c r="AX2111" s="49"/>
      <c r="AY2111" s="49"/>
      <c r="AZ2111" s="49"/>
      <c r="BA2111" s="49"/>
      <c r="BB2111" s="49"/>
      <c r="BC2111" s="49"/>
      <c r="BD2111" s="49"/>
      <c r="BE2111" s="49"/>
      <c r="BF2111" s="49"/>
      <c r="BG2111" s="49"/>
      <c r="BH2111" s="49"/>
      <c r="BI2111" s="49"/>
      <c r="BJ2111" s="49"/>
      <c r="BK2111" s="49"/>
      <c r="BL2111" s="49"/>
      <c r="BM2111" s="49"/>
      <c r="BN2111" s="49"/>
      <c r="BO2111" s="49"/>
    </row>
    <row r="2112" spans="20:67" x14ac:dyDescent="0.3">
      <c r="T2112" s="49"/>
      <c r="V2112" s="49"/>
      <c r="W2112" s="49"/>
      <c r="X2112" s="49"/>
      <c r="Y2112" s="49"/>
      <c r="AA2112" s="49"/>
      <c r="AB2112" s="49"/>
      <c r="AD2112" s="49"/>
      <c r="AE2112" s="49"/>
      <c r="AF2112" s="49"/>
      <c r="AH2112" s="49"/>
      <c r="AI2112" s="49"/>
      <c r="AK2112" s="49"/>
      <c r="AL2112" s="49"/>
      <c r="AM2112" s="49"/>
      <c r="AN2112" s="49"/>
      <c r="AO2112" s="49"/>
      <c r="AP2112" s="49"/>
      <c r="AQ2112" s="49"/>
      <c r="AR2112" s="49"/>
      <c r="AS2112" s="49"/>
      <c r="AT2112" s="49"/>
      <c r="AU2112" s="49"/>
      <c r="AV2112" s="49"/>
      <c r="AW2112" s="49"/>
      <c r="AX2112" s="49"/>
      <c r="AY2112" s="49"/>
      <c r="AZ2112" s="49"/>
      <c r="BA2112" s="49"/>
      <c r="BB2112" s="49"/>
      <c r="BC2112" s="49"/>
      <c r="BD2112" s="49"/>
      <c r="BE2112" s="49"/>
      <c r="BF2112" s="49"/>
      <c r="BG2112" s="49"/>
      <c r="BH2112" s="49"/>
      <c r="BI2112" s="49"/>
      <c r="BJ2112" s="49"/>
      <c r="BK2112" s="49"/>
      <c r="BL2112" s="49"/>
      <c r="BM2112" s="49"/>
      <c r="BN2112" s="49"/>
      <c r="BO2112" s="49"/>
    </row>
    <row r="2113" spans="20:67" x14ac:dyDescent="0.3">
      <c r="T2113" s="49"/>
      <c r="V2113" s="49"/>
      <c r="W2113" s="49"/>
      <c r="X2113" s="49"/>
      <c r="Y2113" s="49"/>
      <c r="AA2113" s="49"/>
      <c r="AB2113" s="49"/>
      <c r="AD2113" s="49"/>
      <c r="AE2113" s="49"/>
      <c r="AF2113" s="49"/>
      <c r="AH2113" s="49"/>
      <c r="AI2113" s="49"/>
      <c r="AK2113" s="49"/>
      <c r="AL2113" s="49"/>
      <c r="AM2113" s="49"/>
      <c r="AN2113" s="49"/>
      <c r="AO2113" s="49"/>
      <c r="AP2113" s="49"/>
      <c r="AQ2113" s="49"/>
      <c r="AR2113" s="49"/>
      <c r="AS2113" s="49"/>
      <c r="AT2113" s="49"/>
      <c r="AU2113" s="49"/>
      <c r="AV2113" s="49"/>
      <c r="AW2113" s="49"/>
      <c r="AX2113" s="49"/>
      <c r="AY2113" s="49"/>
      <c r="AZ2113" s="49"/>
      <c r="BA2113" s="49"/>
      <c r="BB2113" s="49"/>
      <c r="BC2113" s="49"/>
      <c r="BD2113" s="49"/>
      <c r="BE2113" s="49"/>
      <c r="BF2113" s="49"/>
      <c r="BG2113" s="49"/>
      <c r="BH2113" s="49"/>
      <c r="BI2113" s="49"/>
      <c r="BJ2113" s="49"/>
      <c r="BK2113" s="49"/>
      <c r="BL2113" s="49"/>
      <c r="BM2113" s="49"/>
      <c r="BN2113" s="49"/>
      <c r="BO2113" s="49"/>
    </row>
    <row r="2114" spans="20:67" x14ac:dyDescent="0.3">
      <c r="T2114" s="49"/>
      <c r="V2114" s="49"/>
      <c r="W2114" s="49"/>
      <c r="X2114" s="49"/>
      <c r="Y2114" s="49"/>
      <c r="AA2114" s="49"/>
      <c r="AB2114" s="49"/>
      <c r="AD2114" s="49"/>
      <c r="AE2114" s="49"/>
      <c r="AF2114" s="49"/>
      <c r="AH2114" s="49"/>
      <c r="AI2114" s="49"/>
      <c r="AK2114" s="49"/>
      <c r="AL2114" s="49"/>
      <c r="AM2114" s="49"/>
      <c r="AN2114" s="49"/>
      <c r="AO2114" s="49"/>
      <c r="AP2114" s="49"/>
      <c r="AQ2114" s="49"/>
      <c r="AR2114" s="49"/>
      <c r="AS2114" s="49"/>
      <c r="AT2114" s="49"/>
      <c r="AU2114" s="49"/>
      <c r="AV2114" s="49"/>
      <c r="AW2114" s="49"/>
      <c r="AX2114" s="49"/>
      <c r="AY2114" s="49"/>
      <c r="AZ2114" s="49"/>
      <c r="BA2114" s="49"/>
      <c r="BB2114" s="49"/>
      <c r="BC2114" s="49"/>
      <c r="BD2114" s="49"/>
      <c r="BE2114" s="49"/>
      <c r="BF2114" s="49"/>
      <c r="BG2114" s="49"/>
      <c r="BH2114" s="49"/>
      <c r="BI2114" s="49"/>
      <c r="BJ2114" s="49"/>
      <c r="BK2114" s="49"/>
      <c r="BL2114" s="49"/>
      <c r="BM2114" s="49"/>
      <c r="BN2114" s="49"/>
      <c r="BO2114" s="49"/>
    </row>
    <row r="2115" spans="20:67" x14ac:dyDescent="0.3">
      <c r="T2115" s="49"/>
      <c r="V2115" s="49"/>
      <c r="W2115" s="49"/>
      <c r="X2115" s="49"/>
      <c r="Y2115" s="49"/>
      <c r="AA2115" s="49"/>
      <c r="AB2115" s="49"/>
      <c r="AD2115" s="49"/>
      <c r="AE2115" s="49"/>
      <c r="AF2115" s="49"/>
      <c r="AH2115" s="49"/>
      <c r="AI2115" s="49"/>
      <c r="AK2115" s="49"/>
      <c r="AL2115" s="49"/>
      <c r="AM2115" s="49"/>
      <c r="AN2115" s="49"/>
      <c r="AO2115" s="49"/>
      <c r="AP2115" s="49"/>
      <c r="AQ2115" s="49"/>
      <c r="AR2115" s="49"/>
      <c r="AS2115" s="49"/>
      <c r="AT2115" s="49"/>
      <c r="AU2115" s="49"/>
      <c r="AV2115" s="49"/>
      <c r="AW2115" s="49"/>
      <c r="AX2115" s="49"/>
      <c r="AY2115" s="49"/>
      <c r="AZ2115" s="49"/>
      <c r="BA2115" s="49"/>
      <c r="BB2115" s="49"/>
      <c r="BC2115" s="49"/>
      <c r="BD2115" s="49"/>
      <c r="BE2115" s="49"/>
      <c r="BF2115" s="49"/>
      <c r="BG2115" s="49"/>
      <c r="BH2115" s="49"/>
      <c r="BI2115" s="49"/>
      <c r="BJ2115" s="49"/>
      <c r="BK2115" s="49"/>
      <c r="BL2115" s="49"/>
      <c r="BM2115" s="49"/>
      <c r="BN2115" s="49"/>
      <c r="BO2115" s="49"/>
    </row>
    <row r="2116" spans="20:67" x14ac:dyDescent="0.3">
      <c r="T2116" s="49"/>
      <c r="V2116" s="49"/>
      <c r="W2116" s="49"/>
      <c r="X2116" s="49"/>
      <c r="Y2116" s="49"/>
      <c r="AA2116" s="49"/>
      <c r="AB2116" s="49"/>
      <c r="AD2116" s="49"/>
      <c r="AE2116" s="49"/>
      <c r="AF2116" s="49"/>
      <c r="AH2116" s="49"/>
      <c r="AI2116" s="49"/>
      <c r="AK2116" s="49"/>
      <c r="AL2116" s="49"/>
      <c r="AM2116" s="49"/>
      <c r="AN2116" s="49"/>
      <c r="AO2116" s="49"/>
      <c r="AP2116" s="49"/>
      <c r="AQ2116" s="49"/>
      <c r="AR2116" s="49"/>
      <c r="AS2116" s="49"/>
      <c r="AT2116" s="49"/>
      <c r="AU2116" s="49"/>
      <c r="AV2116" s="49"/>
      <c r="AW2116" s="49"/>
      <c r="AX2116" s="49"/>
      <c r="AY2116" s="49"/>
      <c r="AZ2116" s="49"/>
      <c r="BA2116" s="49"/>
      <c r="BB2116" s="49"/>
      <c r="BC2116" s="49"/>
      <c r="BD2116" s="49"/>
      <c r="BE2116" s="49"/>
      <c r="BF2116" s="49"/>
      <c r="BG2116" s="49"/>
      <c r="BH2116" s="49"/>
      <c r="BI2116" s="49"/>
      <c r="BJ2116" s="49"/>
      <c r="BK2116" s="49"/>
      <c r="BL2116" s="49"/>
      <c r="BM2116" s="49"/>
      <c r="BN2116" s="49"/>
      <c r="BO2116" s="49"/>
    </row>
    <row r="2117" spans="20:67" x14ac:dyDescent="0.3">
      <c r="T2117" s="49"/>
      <c r="V2117" s="49"/>
      <c r="W2117" s="49"/>
      <c r="X2117" s="49"/>
      <c r="Y2117" s="49"/>
      <c r="AA2117" s="49"/>
      <c r="AB2117" s="49"/>
      <c r="AD2117" s="49"/>
      <c r="AE2117" s="49"/>
      <c r="AF2117" s="49"/>
      <c r="AH2117" s="49"/>
      <c r="AI2117" s="49"/>
      <c r="AK2117" s="49"/>
      <c r="AL2117" s="49"/>
      <c r="AM2117" s="49"/>
      <c r="AN2117" s="49"/>
      <c r="AO2117" s="49"/>
      <c r="AP2117" s="49"/>
      <c r="AQ2117" s="49"/>
      <c r="AR2117" s="49"/>
      <c r="AS2117" s="49"/>
      <c r="AT2117" s="49"/>
      <c r="AU2117" s="49"/>
      <c r="AV2117" s="49"/>
      <c r="AW2117" s="49"/>
      <c r="AX2117" s="49"/>
      <c r="AY2117" s="49"/>
      <c r="AZ2117" s="49"/>
      <c r="BA2117" s="49"/>
      <c r="BB2117" s="49"/>
      <c r="BC2117" s="49"/>
      <c r="BD2117" s="49"/>
      <c r="BE2117" s="49"/>
      <c r="BF2117" s="49"/>
      <c r="BG2117" s="49"/>
      <c r="BH2117" s="49"/>
      <c r="BI2117" s="49"/>
      <c r="BJ2117" s="49"/>
      <c r="BK2117" s="49"/>
      <c r="BL2117" s="49"/>
      <c r="BM2117" s="49"/>
      <c r="BN2117" s="49"/>
      <c r="BO2117" s="49"/>
    </row>
    <row r="2118" spans="20:67" x14ac:dyDescent="0.3">
      <c r="T2118" s="49"/>
      <c r="V2118" s="49"/>
      <c r="W2118" s="49"/>
      <c r="X2118" s="49"/>
      <c r="Y2118" s="49"/>
      <c r="AA2118" s="49"/>
      <c r="AB2118" s="49"/>
      <c r="AD2118" s="49"/>
      <c r="AE2118" s="49"/>
      <c r="AF2118" s="49"/>
      <c r="AH2118" s="49"/>
      <c r="AI2118" s="49"/>
      <c r="AK2118" s="49"/>
      <c r="AL2118" s="49"/>
      <c r="AM2118" s="49"/>
      <c r="AN2118" s="49"/>
      <c r="AO2118" s="49"/>
      <c r="AP2118" s="49"/>
      <c r="AQ2118" s="49"/>
      <c r="AR2118" s="49"/>
      <c r="AS2118" s="49"/>
      <c r="AT2118" s="49"/>
      <c r="AU2118" s="49"/>
      <c r="AV2118" s="49"/>
      <c r="AW2118" s="49"/>
      <c r="AX2118" s="49"/>
      <c r="AY2118" s="49"/>
      <c r="AZ2118" s="49"/>
      <c r="BA2118" s="49"/>
      <c r="BB2118" s="49"/>
      <c r="BC2118" s="49"/>
      <c r="BD2118" s="49"/>
      <c r="BE2118" s="49"/>
      <c r="BF2118" s="49"/>
      <c r="BG2118" s="49"/>
      <c r="BH2118" s="49"/>
      <c r="BI2118" s="49"/>
      <c r="BJ2118" s="49"/>
      <c r="BK2118" s="49"/>
      <c r="BL2118" s="49"/>
      <c r="BM2118" s="49"/>
      <c r="BN2118" s="49"/>
      <c r="BO2118" s="49"/>
    </row>
    <row r="2119" spans="20:67" x14ac:dyDescent="0.3">
      <c r="T2119" s="49"/>
      <c r="V2119" s="49"/>
      <c r="W2119" s="49"/>
      <c r="X2119" s="49"/>
      <c r="Y2119" s="49"/>
      <c r="AA2119" s="49"/>
      <c r="AB2119" s="49"/>
      <c r="AD2119" s="49"/>
      <c r="AE2119" s="49"/>
      <c r="AF2119" s="49"/>
      <c r="AH2119" s="49"/>
      <c r="AI2119" s="49"/>
      <c r="AK2119" s="49"/>
      <c r="AL2119" s="49"/>
      <c r="AM2119" s="49"/>
      <c r="AN2119" s="49"/>
      <c r="AO2119" s="49"/>
      <c r="AP2119" s="49"/>
      <c r="AQ2119" s="49"/>
      <c r="AR2119" s="49"/>
      <c r="AS2119" s="49"/>
      <c r="AT2119" s="49"/>
      <c r="AU2119" s="49"/>
      <c r="AV2119" s="49"/>
      <c r="AW2119" s="49"/>
      <c r="AX2119" s="49"/>
      <c r="AY2119" s="49"/>
      <c r="AZ2119" s="49"/>
      <c r="BA2119" s="49"/>
      <c r="BB2119" s="49"/>
      <c r="BC2119" s="49"/>
      <c r="BD2119" s="49"/>
      <c r="BE2119" s="49"/>
      <c r="BF2119" s="49"/>
      <c r="BG2119" s="49"/>
      <c r="BH2119" s="49"/>
      <c r="BI2119" s="49"/>
      <c r="BJ2119" s="49"/>
      <c r="BK2119" s="49"/>
      <c r="BL2119" s="49"/>
      <c r="BM2119" s="49"/>
      <c r="BN2119" s="49"/>
      <c r="BO2119" s="49"/>
    </row>
    <row r="2120" spans="20:67" x14ac:dyDescent="0.3">
      <c r="T2120" s="49"/>
      <c r="V2120" s="49"/>
      <c r="W2120" s="49"/>
      <c r="X2120" s="49"/>
      <c r="Y2120" s="49"/>
      <c r="AA2120" s="49"/>
      <c r="AB2120" s="49"/>
      <c r="AD2120" s="49"/>
      <c r="AE2120" s="49"/>
      <c r="AF2120" s="49"/>
      <c r="AH2120" s="49"/>
      <c r="AI2120" s="49"/>
      <c r="AK2120" s="49"/>
      <c r="AL2120" s="49"/>
      <c r="AM2120" s="49"/>
      <c r="AN2120" s="49"/>
      <c r="AO2120" s="49"/>
      <c r="AP2120" s="49"/>
      <c r="AQ2120" s="49"/>
      <c r="AR2120" s="49"/>
      <c r="AS2120" s="49"/>
      <c r="AT2120" s="49"/>
      <c r="AU2120" s="49"/>
      <c r="AV2120" s="49"/>
      <c r="AW2120" s="49"/>
      <c r="AX2120" s="49"/>
      <c r="AY2120" s="49"/>
      <c r="AZ2120" s="49"/>
      <c r="BA2120" s="49"/>
      <c r="BB2120" s="49"/>
      <c r="BC2120" s="49"/>
      <c r="BD2120" s="49"/>
      <c r="BE2120" s="49"/>
      <c r="BF2120" s="49"/>
      <c r="BG2120" s="49"/>
      <c r="BH2120" s="49"/>
      <c r="BI2120" s="49"/>
      <c r="BJ2120" s="49"/>
      <c r="BK2120" s="49"/>
      <c r="BL2120" s="49"/>
      <c r="BM2120" s="49"/>
      <c r="BN2120" s="49"/>
      <c r="BO2120" s="49"/>
    </row>
    <row r="2121" spans="20:67" x14ac:dyDescent="0.3">
      <c r="T2121" s="49"/>
      <c r="V2121" s="49"/>
      <c r="W2121" s="49"/>
      <c r="X2121" s="49"/>
      <c r="Y2121" s="49"/>
      <c r="AA2121" s="49"/>
      <c r="AB2121" s="49"/>
      <c r="AD2121" s="49"/>
      <c r="AE2121" s="49"/>
      <c r="AF2121" s="49"/>
      <c r="AH2121" s="49"/>
      <c r="AI2121" s="49"/>
      <c r="AK2121" s="49"/>
      <c r="AL2121" s="49"/>
      <c r="AM2121" s="49"/>
      <c r="AN2121" s="49"/>
      <c r="AO2121" s="49"/>
      <c r="AP2121" s="49"/>
      <c r="AQ2121" s="49"/>
      <c r="AR2121" s="49"/>
      <c r="AS2121" s="49"/>
      <c r="AT2121" s="49"/>
      <c r="AU2121" s="49"/>
      <c r="AV2121" s="49"/>
      <c r="AW2121" s="49"/>
      <c r="AX2121" s="49"/>
      <c r="AY2121" s="49"/>
      <c r="AZ2121" s="49"/>
      <c r="BA2121" s="49"/>
      <c r="BB2121" s="49"/>
      <c r="BC2121" s="49"/>
      <c r="BD2121" s="49"/>
      <c r="BE2121" s="49"/>
      <c r="BF2121" s="49"/>
      <c r="BG2121" s="49"/>
      <c r="BH2121" s="49"/>
      <c r="BI2121" s="49"/>
      <c r="BJ2121" s="49"/>
      <c r="BK2121" s="49"/>
      <c r="BL2121" s="49"/>
      <c r="BM2121" s="49"/>
      <c r="BN2121" s="49"/>
      <c r="BO2121" s="49"/>
    </row>
    <row r="2122" spans="20:67" x14ac:dyDescent="0.3">
      <c r="T2122" s="49"/>
      <c r="V2122" s="49"/>
      <c r="W2122" s="49"/>
      <c r="X2122" s="49"/>
      <c r="Y2122" s="49"/>
      <c r="AA2122" s="49"/>
      <c r="AB2122" s="49"/>
      <c r="AD2122" s="49"/>
      <c r="AE2122" s="49"/>
      <c r="AF2122" s="49"/>
      <c r="AH2122" s="49"/>
      <c r="AI2122" s="49"/>
      <c r="AK2122" s="49"/>
      <c r="AL2122" s="49"/>
      <c r="AM2122" s="49"/>
      <c r="AN2122" s="49"/>
      <c r="AO2122" s="49"/>
      <c r="AP2122" s="49"/>
      <c r="AQ2122" s="49"/>
      <c r="AR2122" s="49"/>
      <c r="AS2122" s="49"/>
      <c r="AT2122" s="49"/>
      <c r="AU2122" s="49"/>
      <c r="AV2122" s="49"/>
      <c r="AW2122" s="49"/>
      <c r="AX2122" s="49"/>
      <c r="AY2122" s="49"/>
      <c r="AZ2122" s="49"/>
      <c r="BA2122" s="49"/>
      <c r="BB2122" s="49"/>
      <c r="BC2122" s="49"/>
      <c r="BD2122" s="49"/>
      <c r="BE2122" s="49"/>
      <c r="BF2122" s="49"/>
      <c r="BG2122" s="49"/>
      <c r="BH2122" s="49"/>
      <c r="BI2122" s="49"/>
      <c r="BJ2122" s="49"/>
      <c r="BK2122" s="49"/>
      <c r="BL2122" s="49"/>
      <c r="BM2122" s="49"/>
      <c r="BN2122" s="49"/>
      <c r="BO2122" s="49"/>
    </row>
    <row r="2123" spans="20:67" x14ac:dyDescent="0.3">
      <c r="T2123" s="49"/>
      <c r="V2123" s="49"/>
      <c r="W2123" s="49"/>
      <c r="X2123" s="49"/>
      <c r="Y2123" s="49"/>
      <c r="AA2123" s="49"/>
      <c r="AB2123" s="49"/>
      <c r="AD2123" s="49"/>
      <c r="AE2123" s="49"/>
      <c r="AF2123" s="49"/>
      <c r="AH2123" s="49"/>
      <c r="AI2123" s="49"/>
      <c r="AK2123" s="49"/>
      <c r="AL2123" s="49"/>
      <c r="AM2123" s="49"/>
      <c r="AN2123" s="49"/>
      <c r="AO2123" s="49"/>
      <c r="AP2123" s="49"/>
      <c r="AQ2123" s="49"/>
      <c r="AR2123" s="49"/>
      <c r="AS2123" s="49"/>
      <c r="AT2123" s="49"/>
      <c r="AU2123" s="49"/>
      <c r="AV2123" s="49"/>
      <c r="AW2123" s="49"/>
      <c r="AX2123" s="49"/>
      <c r="AY2123" s="49"/>
      <c r="AZ2123" s="49"/>
      <c r="BA2123" s="49"/>
      <c r="BB2123" s="49"/>
      <c r="BC2123" s="49"/>
      <c r="BD2123" s="49"/>
      <c r="BE2123" s="49"/>
      <c r="BF2123" s="49"/>
      <c r="BG2123" s="49"/>
      <c r="BH2123" s="49"/>
      <c r="BI2123" s="49"/>
      <c r="BJ2123" s="49"/>
      <c r="BK2123" s="49"/>
      <c r="BL2123" s="49"/>
      <c r="BM2123" s="49"/>
      <c r="BN2123" s="49"/>
      <c r="BO2123" s="49"/>
    </row>
    <row r="2124" spans="20:67" x14ac:dyDescent="0.3">
      <c r="T2124" s="49"/>
      <c r="V2124" s="49"/>
      <c r="W2124" s="49"/>
      <c r="X2124" s="49"/>
      <c r="Y2124" s="49"/>
      <c r="AA2124" s="49"/>
      <c r="AB2124" s="49"/>
      <c r="AD2124" s="49"/>
      <c r="AE2124" s="49"/>
      <c r="AF2124" s="49"/>
      <c r="AH2124" s="49"/>
      <c r="AI2124" s="49"/>
      <c r="AK2124" s="49"/>
      <c r="AL2124" s="49"/>
      <c r="AM2124" s="49"/>
      <c r="AN2124" s="49"/>
      <c r="AO2124" s="49"/>
      <c r="AP2124" s="49"/>
      <c r="AQ2124" s="49"/>
      <c r="AR2124" s="49"/>
      <c r="AS2124" s="49"/>
      <c r="AT2124" s="49"/>
      <c r="AU2124" s="49"/>
      <c r="AV2124" s="49"/>
      <c r="AW2124" s="49"/>
      <c r="AX2124" s="49"/>
      <c r="AY2124" s="49"/>
      <c r="AZ2124" s="49"/>
      <c r="BA2124" s="49"/>
      <c r="BB2124" s="49"/>
      <c r="BC2124" s="49"/>
      <c r="BD2124" s="49"/>
      <c r="BE2124" s="49"/>
      <c r="BF2124" s="49"/>
      <c r="BG2124" s="49"/>
      <c r="BH2124" s="49"/>
      <c r="BI2124" s="49"/>
      <c r="BJ2124" s="49"/>
      <c r="BK2124" s="49"/>
      <c r="BL2124" s="49"/>
      <c r="BM2124" s="49"/>
      <c r="BN2124" s="49"/>
      <c r="BO2124" s="49"/>
    </row>
    <row r="2125" spans="20:67" x14ac:dyDescent="0.3">
      <c r="T2125" s="49"/>
      <c r="V2125" s="49"/>
      <c r="W2125" s="49"/>
      <c r="X2125" s="49"/>
      <c r="Y2125" s="49"/>
      <c r="AA2125" s="49"/>
      <c r="AB2125" s="49"/>
      <c r="AD2125" s="49"/>
      <c r="AE2125" s="49"/>
      <c r="AF2125" s="49"/>
      <c r="AH2125" s="49"/>
      <c r="AI2125" s="49"/>
      <c r="AK2125" s="49"/>
      <c r="AL2125" s="49"/>
      <c r="AM2125" s="49"/>
      <c r="AN2125" s="49"/>
      <c r="AO2125" s="49"/>
      <c r="AP2125" s="49"/>
      <c r="AQ2125" s="49"/>
      <c r="AR2125" s="49"/>
      <c r="AS2125" s="49"/>
      <c r="AT2125" s="49"/>
      <c r="AU2125" s="49"/>
      <c r="AV2125" s="49"/>
      <c r="AW2125" s="49"/>
      <c r="AX2125" s="49"/>
      <c r="AY2125" s="49"/>
      <c r="AZ2125" s="49"/>
      <c r="BA2125" s="49"/>
      <c r="BB2125" s="49"/>
      <c r="BC2125" s="49"/>
      <c r="BD2125" s="49"/>
      <c r="BE2125" s="49"/>
      <c r="BF2125" s="49"/>
      <c r="BG2125" s="49"/>
      <c r="BH2125" s="49"/>
      <c r="BI2125" s="49"/>
      <c r="BJ2125" s="49"/>
      <c r="BK2125" s="49"/>
      <c r="BL2125" s="49"/>
      <c r="BM2125" s="49"/>
      <c r="BN2125" s="49"/>
      <c r="BO2125" s="49"/>
    </row>
    <row r="2126" spans="20:67" x14ac:dyDescent="0.3">
      <c r="T2126" s="49"/>
      <c r="V2126" s="49"/>
      <c r="W2126" s="49"/>
      <c r="X2126" s="49"/>
      <c r="Y2126" s="49"/>
      <c r="AA2126" s="49"/>
      <c r="AB2126" s="49"/>
      <c r="AD2126" s="49"/>
      <c r="AE2126" s="49"/>
      <c r="AF2126" s="49"/>
      <c r="AH2126" s="49"/>
      <c r="AI2126" s="49"/>
      <c r="AK2126" s="49"/>
      <c r="AL2126" s="49"/>
      <c r="AM2126" s="49"/>
      <c r="AN2126" s="49"/>
      <c r="AO2126" s="49"/>
      <c r="AP2126" s="49"/>
      <c r="AQ2126" s="49"/>
      <c r="AR2126" s="49"/>
      <c r="AS2126" s="49"/>
      <c r="AT2126" s="49"/>
      <c r="AU2126" s="49"/>
      <c r="AV2126" s="49"/>
      <c r="AW2126" s="49"/>
      <c r="AX2126" s="49"/>
      <c r="AY2126" s="49"/>
      <c r="AZ2126" s="49"/>
      <c r="BA2126" s="49"/>
      <c r="BB2126" s="49"/>
      <c r="BC2126" s="49"/>
      <c r="BD2126" s="49"/>
      <c r="BE2126" s="49"/>
      <c r="BF2126" s="49"/>
      <c r="BG2126" s="49"/>
      <c r="BH2126" s="49"/>
      <c r="BI2126" s="49"/>
      <c r="BJ2126" s="49"/>
      <c r="BK2126" s="49"/>
      <c r="BL2126" s="49"/>
      <c r="BM2126" s="49"/>
      <c r="BN2126" s="49"/>
      <c r="BO2126" s="49"/>
    </row>
    <row r="2127" spans="20:67" x14ac:dyDescent="0.3">
      <c r="T2127" s="49"/>
      <c r="V2127" s="49"/>
      <c r="W2127" s="49"/>
      <c r="X2127" s="49"/>
      <c r="Y2127" s="49"/>
      <c r="AA2127" s="49"/>
      <c r="AB2127" s="49"/>
      <c r="AD2127" s="49"/>
      <c r="AE2127" s="49"/>
      <c r="AF2127" s="49"/>
      <c r="AH2127" s="49"/>
      <c r="AI2127" s="49"/>
      <c r="AK2127" s="49"/>
      <c r="AL2127" s="49"/>
      <c r="AM2127" s="49"/>
      <c r="AN2127" s="49"/>
      <c r="AO2127" s="49"/>
      <c r="AP2127" s="49"/>
      <c r="AQ2127" s="49"/>
      <c r="AR2127" s="49"/>
      <c r="AS2127" s="49"/>
      <c r="AT2127" s="49"/>
      <c r="AU2127" s="49"/>
      <c r="AV2127" s="49"/>
      <c r="AW2127" s="49"/>
      <c r="AX2127" s="49"/>
      <c r="AY2127" s="49"/>
      <c r="AZ2127" s="49"/>
      <c r="BA2127" s="49"/>
      <c r="BB2127" s="49"/>
      <c r="BC2127" s="49"/>
      <c r="BD2127" s="49"/>
      <c r="BE2127" s="49"/>
      <c r="BF2127" s="49"/>
      <c r="BG2127" s="49"/>
      <c r="BH2127" s="49"/>
      <c r="BI2127" s="49"/>
      <c r="BJ2127" s="49"/>
      <c r="BK2127" s="49"/>
      <c r="BL2127" s="49"/>
      <c r="BM2127" s="49"/>
      <c r="BN2127" s="49"/>
      <c r="BO2127" s="49"/>
    </row>
    <row r="2128" spans="20:67" x14ac:dyDescent="0.3">
      <c r="T2128" s="49"/>
      <c r="V2128" s="49"/>
      <c r="W2128" s="49"/>
      <c r="X2128" s="49"/>
      <c r="Y2128" s="49"/>
      <c r="AA2128" s="49"/>
      <c r="AB2128" s="49"/>
      <c r="AD2128" s="49"/>
      <c r="AE2128" s="49"/>
      <c r="AF2128" s="49"/>
      <c r="AH2128" s="49"/>
      <c r="AI2128" s="49"/>
      <c r="AK2128" s="49"/>
      <c r="AL2128" s="49"/>
      <c r="AM2128" s="49"/>
      <c r="AN2128" s="49"/>
      <c r="AO2128" s="49"/>
      <c r="AP2128" s="49"/>
      <c r="AQ2128" s="49"/>
      <c r="AR2128" s="49"/>
      <c r="AS2128" s="49"/>
      <c r="AT2128" s="49"/>
      <c r="AU2128" s="49"/>
      <c r="AV2128" s="49"/>
      <c r="AW2128" s="49"/>
      <c r="AX2128" s="49"/>
      <c r="AY2128" s="49"/>
      <c r="AZ2128" s="49"/>
      <c r="BA2128" s="49"/>
      <c r="BB2128" s="49"/>
      <c r="BC2128" s="49"/>
      <c r="BD2128" s="49"/>
      <c r="BE2128" s="49"/>
      <c r="BF2128" s="49"/>
      <c r="BG2128" s="49"/>
      <c r="BH2128" s="49"/>
      <c r="BI2128" s="49"/>
      <c r="BJ2128" s="49"/>
      <c r="BK2128" s="49"/>
      <c r="BL2128" s="49"/>
      <c r="BM2128" s="49"/>
      <c r="BN2128" s="49"/>
      <c r="BO2128" s="49"/>
    </row>
    <row r="2129" spans="20:67" x14ac:dyDescent="0.3">
      <c r="T2129" s="49"/>
      <c r="V2129" s="49"/>
      <c r="W2129" s="49"/>
      <c r="X2129" s="49"/>
      <c r="Y2129" s="49"/>
      <c r="AA2129" s="49"/>
      <c r="AB2129" s="49"/>
      <c r="AD2129" s="49"/>
      <c r="AE2129" s="49"/>
      <c r="AF2129" s="49"/>
      <c r="AH2129" s="49"/>
      <c r="AI2129" s="49"/>
      <c r="AK2129" s="49"/>
      <c r="AL2129" s="49"/>
      <c r="AM2129" s="49"/>
      <c r="AN2129" s="49"/>
      <c r="AO2129" s="49"/>
      <c r="AP2129" s="49"/>
      <c r="AQ2129" s="49"/>
      <c r="AR2129" s="49"/>
      <c r="AS2129" s="49"/>
      <c r="AT2129" s="49"/>
      <c r="AU2129" s="49"/>
      <c r="AV2129" s="49"/>
      <c r="AW2129" s="49"/>
      <c r="AX2129" s="49"/>
      <c r="AY2129" s="49"/>
      <c r="AZ2129" s="49"/>
      <c r="BA2129" s="49"/>
      <c r="BB2129" s="49"/>
      <c r="BC2129" s="49"/>
      <c r="BD2129" s="49"/>
      <c r="BE2129" s="49"/>
      <c r="BF2129" s="49"/>
      <c r="BG2129" s="49"/>
      <c r="BH2129" s="49"/>
      <c r="BI2129" s="49"/>
      <c r="BJ2129" s="49"/>
      <c r="BK2129" s="49"/>
      <c r="BL2129" s="49"/>
      <c r="BM2129" s="49"/>
      <c r="BN2129" s="49"/>
      <c r="BO2129" s="49"/>
    </row>
    <row r="2130" spans="20:67" x14ac:dyDescent="0.3">
      <c r="T2130" s="49"/>
      <c r="V2130" s="49"/>
      <c r="W2130" s="49"/>
      <c r="X2130" s="49"/>
      <c r="Y2130" s="49"/>
      <c r="AA2130" s="49"/>
      <c r="AB2130" s="49"/>
      <c r="AD2130" s="49"/>
      <c r="AE2130" s="49"/>
      <c r="AF2130" s="49"/>
      <c r="AH2130" s="49"/>
      <c r="AI2130" s="49"/>
      <c r="AK2130" s="49"/>
      <c r="AL2130" s="49"/>
      <c r="AM2130" s="49"/>
      <c r="AN2130" s="49"/>
      <c r="AO2130" s="49"/>
      <c r="AP2130" s="49"/>
      <c r="AQ2130" s="49"/>
      <c r="AR2130" s="49"/>
      <c r="AS2130" s="49"/>
      <c r="AT2130" s="49"/>
      <c r="AU2130" s="49"/>
      <c r="AV2130" s="49"/>
      <c r="AW2130" s="49"/>
      <c r="AX2130" s="49"/>
      <c r="AY2130" s="49"/>
      <c r="AZ2130" s="49"/>
      <c r="BA2130" s="49"/>
      <c r="BB2130" s="49"/>
      <c r="BC2130" s="49"/>
      <c r="BD2130" s="49"/>
      <c r="BE2130" s="49"/>
      <c r="BF2130" s="49"/>
      <c r="BG2130" s="49"/>
      <c r="BH2130" s="49"/>
      <c r="BI2130" s="49"/>
      <c r="BJ2130" s="49"/>
      <c r="BK2130" s="49"/>
      <c r="BL2130" s="49"/>
      <c r="BM2130" s="49"/>
      <c r="BN2130" s="49"/>
      <c r="BO2130" s="49"/>
    </row>
    <row r="2131" spans="20:67" x14ac:dyDescent="0.3">
      <c r="T2131" s="49"/>
      <c r="V2131" s="49"/>
      <c r="W2131" s="49"/>
      <c r="X2131" s="49"/>
      <c r="Y2131" s="49"/>
      <c r="AA2131" s="49"/>
      <c r="AB2131" s="49"/>
      <c r="AD2131" s="49"/>
      <c r="AE2131" s="49"/>
      <c r="AF2131" s="49"/>
      <c r="AH2131" s="49"/>
      <c r="AI2131" s="49"/>
      <c r="AK2131" s="49"/>
      <c r="AL2131" s="49"/>
      <c r="AM2131" s="49"/>
      <c r="AN2131" s="49"/>
      <c r="AO2131" s="49"/>
      <c r="AP2131" s="49"/>
      <c r="AQ2131" s="49"/>
      <c r="AR2131" s="49"/>
      <c r="AS2131" s="49"/>
      <c r="AT2131" s="49"/>
      <c r="AU2131" s="49"/>
      <c r="AV2131" s="49"/>
      <c r="AW2131" s="49"/>
      <c r="AX2131" s="49"/>
      <c r="AY2131" s="49"/>
      <c r="AZ2131" s="49"/>
      <c r="BA2131" s="49"/>
      <c r="BB2131" s="49"/>
      <c r="BC2131" s="49"/>
      <c r="BD2131" s="49"/>
      <c r="BE2131" s="49"/>
      <c r="BF2131" s="49"/>
      <c r="BG2131" s="49"/>
      <c r="BH2131" s="49"/>
      <c r="BI2131" s="49"/>
      <c r="BJ2131" s="49"/>
      <c r="BK2131" s="49"/>
      <c r="BL2131" s="49"/>
      <c r="BM2131" s="49"/>
      <c r="BN2131" s="49"/>
      <c r="BO2131" s="49"/>
    </row>
    <row r="2132" spans="20:67" x14ac:dyDescent="0.3">
      <c r="T2132" s="49"/>
      <c r="V2132" s="49"/>
      <c r="W2132" s="49"/>
      <c r="X2132" s="49"/>
      <c r="Y2132" s="49"/>
      <c r="AA2132" s="49"/>
      <c r="AB2132" s="49"/>
      <c r="AD2132" s="49"/>
      <c r="AE2132" s="49"/>
      <c r="AF2132" s="49"/>
      <c r="AH2132" s="49"/>
      <c r="AI2132" s="49"/>
      <c r="AK2132" s="49"/>
      <c r="AL2132" s="49"/>
      <c r="AM2132" s="49"/>
      <c r="AN2132" s="49"/>
      <c r="AO2132" s="49"/>
      <c r="AP2132" s="49"/>
      <c r="AQ2132" s="49"/>
      <c r="AR2132" s="49"/>
      <c r="AS2132" s="49"/>
      <c r="AT2132" s="49"/>
      <c r="AU2132" s="49"/>
      <c r="AV2132" s="49"/>
      <c r="AW2132" s="49"/>
      <c r="AX2132" s="49"/>
      <c r="AY2132" s="49"/>
      <c r="AZ2132" s="49"/>
      <c r="BA2132" s="49"/>
      <c r="BB2132" s="49"/>
      <c r="BC2132" s="49"/>
      <c r="BD2132" s="49"/>
      <c r="BE2132" s="49"/>
      <c r="BF2132" s="49"/>
      <c r="BG2132" s="49"/>
      <c r="BH2132" s="49"/>
      <c r="BI2132" s="49"/>
      <c r="BJ2132" s="49"/>
      <c r="BK2132" s="49"/>
      <c r="BL2132" s="49"/>
      <c r="BM2132" s="49"/>
      <c r="BN2132" s="49"/>
      <c r="BO2132" s="49"/>
    </row>
    <row r="2133" spans="20:67" x14ac:dyDescent="0.3">
      <c r="T2133" s="49"/>
      <c r="V2133" s="49"/>
      <c r="W2133" s="49"/>
      <c r="X2133" s="49"/>
      <c r="Y2133" s="49"/>
      <c r="AA2133" s="49"/>
      <c r="AB2133" s="49"/>
      <c r="AD2133" s="49"/>
      <c r="AE2133" s="49"/>
      <c r="AF2133" s="49"/>
      <c r="AH2133" s="49"/>
      <c r="AI2133" s="49"/>
      <c r="AK2133" s="49"/>
      <c r="AL2133" s="49"/>
      <c r="AM2133" s="49"/>
      <c r="AN2133" s="49"/>
      <c r="AO2133" s="49"/>
      <c r="AP2133" s="49"/>
      <c r="AQ2133" s="49"/>
      <c r="AR2133" s="49"/>
      <c r="AS2133" s="49"/>
      <c r="AT2133" s="49"/>
      <c r="AU2133" s="49"/>
      <c r="AV2133" s="49"/>
      <c r="AW2133" s="49"/>
      <c r="AX2133" s="49"/>
      <c r="AY2133" s="49"/>
      <c r="AZ2133" s="49"/>
      <c r="BA2133" s="49"/>
      <c r="BB2133" s="49"/>
      <c r="BC2133" s="49"/>
      <c r="BD2133" s="49"/>
      <c r="BE2133" s="49"/>
      <c r="BF2133" s="49"/>
      <c r="BG2133" s="49"/>
      <c r="BH2133" s="49"/>
      <c r="BI2133" s="49"/>
      <c r="BJ2133" s="49"/>
      <c r="BK2133" s="49"/>
      <c r="BL2133" s="49"/>
      <c r="BM2133" s="49"/>
      <c r="BN2133" s="49"/>
      <c r="BO2133" s="49"/>
    </row>
    <row r="2134" spans="20:67" x14ac:dyDescent="0.3">
      <c r="T2134" s="49"/>
      <c r="V2134" s="49"/>
      <c r="W2134" s="49"/>
      <c r="X2134" s="49"/>
      <c r="Y2134" s="49"/>
      <c r="AA2134" s="49"/>
      <c r="AB2134" s="49"/>
      <c r="AD2134" s="49"/>
      <c r="AE2134" s="49"/>
      <c r="AF2134" s="49"/>
      <c r="AH2134" s="49"/>
      <c r="AI2134" s="49"/>
      <c r="AK2134" s="49"/>
      <c r="AL2134" s="49"/>
      <c r="AM2134" s="49"/>
      <c r="AN2134" s="49"/>
      <c r="AO2134" s="49"/>
      <c r="AP2134" s="49"/>
      <c r="AQ2134" s="49"/>
      <c r="AR2134" s="49"/>
      <c r="AS2134" s="49"/>
      <c r="AT2134" s="49"/>
      <c r="AU2134" s="49"/>
      <c r="AV2134" s="49"/>
      <c r="AW2134" s="49"/>
      <c r="AX2134" s="49"/>
      <c r="AY2134" s="49"/>
      <c r="AZ2134" s="49"/>
      <c r="BA2134" s="49"/>
      <c r="BB2134" s="49"/>
      <c r="BC2134" s="49"/>
      <c r="BD2134" s="49"/>
      <c r="BE2134" s="49"/>
      <c r="BF2134" s="49"/>
      <c r="BG2134" s="49"/>
      <c r="BH2134" s="49"/>
      <c r="BI2134" s="49"/>
      <c r="BJ2134" s="49"/>
      <c r="BK2134" s="49"/>
      <c r="BL2134" s="49"/>
      <c r="BM2134" s="49"/>
      <c r="BN2134" s="49"/>
      <c r="BO2134" s="49"/>
    </row>
    <row r="2135" spans="20:67" x14ac:dyDescent="0.3">
      <c r="T2135" s="49"/>
      <c r="V2135" s="49"/>
      <c r="W2135" s="49"/>
      <c r="X2135" s="49"/>
      <c r="Y2135" s="49"/>
      <c r="AA2135" s="49"/>
      <c r="AB2135" s="49"/>
      <c r="AD2135" s="49"/>
      <c r="AE2135" s="49"/>
      <c r="AF2135" s="49"/>
      <c r="AH2135" s="49"/>
      <c r="AI2135" s="49"/>
      <c r="AK2135" s="49"/>
      <c r="AL2135" s="49"/>
      <c r="AM2135" s="49"/>
      <c r="AN2135" s="49"/>
      <c r="AO2135" s="49"/>
      <c r="AP2135" s="49"/>
      <c r="AQ2135" s="49"/>
      <c r="AR2135" s="49"/>
      <c r="AS2135" s="49"/>
      <c r="AT2135" s="49"/>
      <c r="AU2135" s="49"/>
      <c r="AV2135" s="49"/>
      <c r="AW2135" s="49"/>
      <c r="AX2135" s="49"/>
      <c r="AY2135" s="49"/>
      <c r="AZ2135" s="49"/>
      <c r="BA2135" s="49"/>
      <c r="BB2135" s="49"/>
      <c r="BC2135" s="49"/>
      <c r="BD2135" s="49"/>
      <c r="BE2135" s="49"/>
      <c r="BF2135" s="49"/>
      <c r="BG2135" s="49"/>
      <c r="BH2135" s="49"/>
      <c r="BI2135" s="49"/>
      <c r="BJ2135" s="49"/>
      <c r="BK2135" s="49"/>
      <c r="BL2135" s="49"/>
      <c r="BM2135" s="49"/>
      <c r="BN2135" s="49"/>
      <c r="BO2135" s="49"/>
    </row>
    <row r="2136" spans="20:67" x14ac:dyDescent="0.3">
      <c r="T2136" s="49"/>
      <c r="V2136" s="49"/>
      <c r="W2136" s="49"/>
      <c r="X2136" s="49"/>
      <c r="Y2136" s="49"/>
      <c r="AA2136" s="49"/>
      <c r="AB2136" s="49"/>
      <c r="AD2136" s="49"/>
      <c r="AE2136" s="49"/>
      <c r="AF2136" s="49"/>
      <c r="AH2136" s="49"/>
      <c r="AI2136" s="49"/>
      <c r="AK2136" s="49"/>
      <c r="AL2136" s="49"/>
      <c r="AM2136" s="49"/>
      <c r="AN2136" s="49"/>
      <c r="AO2136" s="49"/>
      <c r="AP2136" s="49"/>
      <c r="AQ2136" s="49"/>
      <c r="AR2136" s="49"/>
      <c r="AS2136" s="49"/>
      <c r="AT2136" s="49"/>
      <c r="AU2136" s="49"/>
      <c r="AV2136" s="49"/>
      <c r="AW2136" s="49"/>
      <c r="AX2136" s="49"/>
      <c r="AY2136" s="49"/>
      <c r="AZ2136" s="49"/>
      <c r="BA2136" s="49"/>
      <c r="BB2136" s="49"/>
      <c r="BC2136" s="49"/>
      <c r="BD2136" s="49"/>
      <c r="BE2136" s="49"/>
      <c r="BF2136" s="49"/>
      <c r="BG2136" s="49"/>
      <c r="BH2136" s="49"/>
      <c r="BI2136" s="49"/>
      <c r="BJ2136" s="49"/>
      <c r="BK2136" s="49"/>
      <c r="BL2136" s="49"/>
      <c r="BM2136" s="49"/>
      <c r="BN2136" s="49"/>
      <c r="BO2136" s="49"/>
    </row>
    <row r="2137" spans="20:67" x14ac:dyDescent="0.3">
      <c r="T2137" s="49"/>
      <c r="V2137" s="49"/>
      <c r="W2137" s="49"/>
      <c r="X2137" s="49"/>
      <c r="Y2137" s="49"/>
      <c r="AA2137" s="49"/>
      <c r="AB2137" s="49"/>
      <c r="AD2137" s="49"/>
      <c r="AE2137" s="49"/>
      <c r="AF2137" s="49"/>
      <c r="AH2137" s="49"/>
      <c r="AI2137" s="49"/>
      <c r="AK2137" s="49"/>
      <c r="AL2137" s="49"/>
      <c r="AM2137" s="49"/>
      <c r="AN2137" s="49"/>
      <c r="AO2137" s="49"/>
      <c r="AP2137" s="49"/>
      <c r="AQ2137" s="49"/>
      <c r="AR2137" s="49"/>
      <c r="AS2137" s="49"/>
      <c r="AT2137" s="49"/>
      <c r="AU2137" s="49"/>
      <c r="AV2137" s="49"/>
      <c r="AW2137" s="49"/>
      <c r="AX2137" s="49"/>
      <c r="AY2137" s="49"/>
      <c r="AZ2137" s="49"/>
      <c r="BA2137" s="49"/>
      <c r="BB2137" s="49"/>
      <c r="BC2137" s="49"/>
      <c r="BD2137" s="49"/>
      <c r="BE2137" s="49"/>
      <c r="BF2137" s="49"/>
      <c r="BG2137" s="49"/>
      <c r="BH2137" s="49"/>
      <c r="BI2137" s="49"/>
      <c r="BJ2137" s="49"/>
      <c r="BK2137" s="49"/>
      <c r="BL2137" s="49"/>
      <c r="BM2137" s="49"/>
      <c r="BN2137" s="49"/>
      <c r="BO2137" s="49"/>
    </row>
    <row r="2138" spans="20:67" x14ac:dyDescent="0.3">
      <c r="T2138" s="49"/>
      <c r="V2138" s="49"/>
      <c r="W2138" s="49"/>
      <c r="X2138" s="49"/>
      <c r="Y2138" s="49"/>
      <c r="AA2138" s="49"/>
      <c r="AB2138" s="49"/>
      <c r="AD2138" s="49"/>
      <c r="AE2138" s="49"/>
      <c r="AF2138" s="49"/>
      <c r="AH2138" s="49"/>
      <c r="AI2138" s="49"/>
      <c r="AK2138" s="49"/>
      <c r="AL2138" s="49"/>
      <c r="AM2138" s="49"/>
      <c r="AN2138" s="49"/>
      <c r="AO2138" s="49"/>
      <c r="AP2138" s="49"/>
      <c r="AQ2138" s="49"/>
      <c r="AR2138" s="49"/>
      <c r="AS2138" s="49"/>
      <c r="AT2138" s="49"/>
      <c r="AU2138" s="49"/>
      <c r="AV2138" s="49"/>
      <c r="AW2138" s="49"/>
      <c r="AX2138" s="49"/>
      <c r="AY2138" s="49"/>
      <c r="AZ2138" s="49"/>
      <c r="BA2138" s="49"/>
      <c r="BB2138" s="49"/>
      <c r="BC2138" s="49"/>
      <c r="BD2138" s="49"/>
      <c r="BE2138" s="49"/>
      <c r="BF2138" s="49"/>
      <c r="BG2138" s="49"/>
      <c r="BH2138" s="49"/>
      <c r="BI2138" s="49"/>
      <c r="BJ2138" s="49"/>
      <c r="BK2138" s="49"/>
      <c r="BL2138" s="49"/>
      <c r="BM2138" s="49"/>
      <c r="BN2138" s="49"/>
      <c r="BO2138" s="49"/>
    </row>
    <row r="2139" spans="20:67" x14ac:dyDescent="0.3">
      <c r="T2139" s="49"/>
      <c r="V2139" s="49"/>
      <c r="W2139" s="49"/>
      <c r="X2139" s="49"/>
      <c r="Y2139" s="49"/>
      <c r="AA2139" s="49"/>
      <c r="AB2139" s="49"/>
      <c r="AD2139" s="49"/>
      <c r="AE2139" s="49"/>
      <c r="AF2139" s="49"/>
      <c r="AH2139" s="49"/>
      <c r="AI2139" s="49"/>
      <c r="AK2139" s="49"/>
      <c r="AL2139" s="49"/>
      <c r="AM2139" s="49"/>
      <c r="AN2139" s="49"/>
      <c r="AO2139" s="49"/>
      <c r="AP2139" s="49"/>
      <c r="AQ2139" s="49"/>
      <c r="AR2139" s="49"/>
      <c r="AS2139" s="49"/>
      <c r="AT2139" s="49"/>
      <c r="AU2139" s="49"/>
      <c r="AV2139" s="49"/>
      <c r="AW2139" s="49"/>
      <c r="AX2139" s="49"/>
      <c r="AY2139" s="49"/>
      <c r="AZ2139" s="49"/>
      <c r="BA2139" s="49"/>
      <c r="BB2139" s="49"/>
      <c r="BC2139" s="49"/>
      <c r="BD2139" s="49"/>
      <c r="BE2139" s="49"/>
      <c r="BF2139" s="49"/>
      <c r="BG2139" s="49"/>
      <c r="BH2139" s="49"/>
      <c r="BI2139" s="49"/>
      <c r="BJ2139" s="49"/>
      <c r="BK2139" s="49"/>
      <c r="BL2139" s="49"/>
      <c r="BM2139" s="49"/>
      <c r="BN2139" s="49"/>
      <c r="BO2139" s="49"/>
    </row>
    <row r="2140" spans="20:67" x14ac:dyDescent="0.3">
      <c r="T2140" s="49"/>
      <c r="V2140" s="49"/>
      <c r="W2140" s="49"/>
      <c r="X2140" s="49"/>
      <c r="Y2140" s="49"/>
      <c r="AA2140" s="49"/>
      <c r="AB2140" s="49"/>
      <c r="AD2140" s="49"/>
      <c r="AE2140" s="49"/>
      <c r="AF2140" s="49"/>
      <c r="AH2140" s="49"/>
      <c r="AI2140" s="49"/>
      <c r="AK2140" s="49"/>
      <c r="AL2140" s="49"/>
      <c r="AM2140" s="49"/>
      <c r="AN2140" s="49"/>
      <c r="AO2140" s="49"/>
      <c r="AP2140" s="49"/>
      <c r="AQ2140" s="49"/>
      <c r="AR2140" s="49"/>
      <c r="AS2140" s="49"/>
      <c r="AT2140" s="49"/>
      <c r="AU2140" s="49"/>
      <c r="AV2140" s="49"/>
      <c r="AW2140" s="49"/>
      <c r="AX2140" s="49"/>
      <c r="AY2140" s="49"/>
      <c r="AZ2140" s="49"/>
      <c r="BA2140" s="49"/>
      <c r="BB2140" s="49"/>
      <c r="BC2140" s="49"/>
      <c r="BD2140" s="49"/>
      <c r="BE2140" s="49"/>
      <c r="BF2140" s="49"/>
      <c r="BG2140" s="49"/>
      <c r="BH2140" s="49"/>
      <c r="BI2140" s="49"/>
      <c r="BJ2140" s="49"/>
      <c r="BK2140" s="49"/>
      <c r="BL2140" s="49"/>
      <c r="BM2140" s="49"/>
      <c r="BN2140" s="49"/>
      <c r="BO2140" s="49"/>
    </row>
    <row r="2141" spans="20:67" x14ac:dyDescent="0.3">
      <c r="T2141" s="49"/>
      <c r="V2141" s="49"/>
      <c r="W2141" s="49"/>
      <c r="X2141" s="49"/>
      <c r="Y2141" s="49"/>
      <c r="AA2141" s="49"/>
      <c r="AB2141" s="49"/>
      <c r="AD2141" s="49"/>
      <c r="AE2141" s="49"/>
      <c r="AF2141" s="49"/>
      <c r="AH2141" s="49"/>
      <c r="AI2141" s="49"/>
      <c r="AK2141" s="49"/>
      <c r="AL2141" s="49"/>
      <c r="AM2141" s="49"/>
      <c r="AN2141" s="49"/>
      <c r="AO2141" s="49"/>
      <c r="AP2141" s="49"/>
      <c r="AQ2141" s="49"/>
      <c r="AR2141" s="49"/>
      <c r="AS2141" s="49"/>
      <c r="AT2141" s="49"/>
      <c r="AU2141" s="49"/>
      <c r="AV2141" s="49"/>
      <c r="AW2141" s="49"/>
      <c r="AX2141" s="49"/>
      <c r="AY2141" s="49"/>
      <c r="AZ2141" s="49"/>
      <c r="BA2141" s="49"/>
      <c r="BB2141" s="49"/>
      <c r="BC2141" s="49"/>
      <c r="BD2141" s="49"/>
      <c r="BE2141" s="49"/>
      <c r="BF2141" s="49"/>
      <c r="BG2141" s="49"/>
      <c r="BH2141" s="49"/>
      <c r="BI2141" s="49"/>
      <c r="BJ2141" s="49"/>
      <c r="BK2141" s="49"/>
      <c r="BL2141" s="49"/>
      <c r="BM2141" s="49"/>
      <c r="BN2141" s="49"/>
      <c r="BO2141" s="49"/>
    </row>
    <row r="2142" spans="20:67" x14ac:dyDescent="0.3">
      <c r="T2142" s="49"/>
      <c r="V2142" s="49"/>
      <c r="W2142" s="49"/>
      <c r="X2142" s="49"/>
      <c r="Y2142" s="49"/>
      <c r="AA2142" s="49"/>
      <c r="AB2142" s="49"/>
      <c r="AD2142" s="49"/>
      <c r="AE2142" s="49"/>
      <c r="AF2142" s="49"/>
      <c r="AH2142" s="49"/>
      <c r="AI2142" s="49"/>
      <c r="AK2142" s="49"/>
      <c r="AL2142" s="49"/>
      <c r="AM2142" s="49"/>
      <c r="AN2142" s="49"/>
      <c r="AO2142" s="49"/>
      <c r="AP2142" s="49"/>
      <c r="AQ2142" s="49"/>
      <c r="AR2142" s="49"/>
      <c r="AS2142" s="49"/>
      <c r="AT2142" s="49"/>
      <c r="AU2142" s="49"/>
      <c r="AV2142" s="49"/>
      <c r="AW2142" s="49"/>
      <c r="AX2142" s="49"/>
      <c r="AY2142" s="49"/>
      <c r="AZ2142" s="49"/>
      <c r="BA2142" s="49"/>
      <c r="BB2142" s="49"/>
      <c r="BC2142" s="49"/>
      <c r="BD2142" s="49"/>
      <c r="BE2142" s="49"/>
      <c r="BF2142" s="49"/>
      <c r="BG2142" s="49"/>
      <c r="BH2142" s="49"/>
      <c r="BI2142" s="49"/>
      <c r="BJ2142" s="49"/>
      <c r="BK2142" s="49"/>
      <c r="BL2142" s="49"/>
      <c r="BM2142" s="49"/>
      <c r="BN2142" s="49"/>
      <c r="BO2142" s="49"/>
    </row>
    <row r="2143" spans="20:67" x14ac:dyDescent="0.3">
      <c r="T2143" s="49"/>
      <c r="V2143" s="49"/>
      <c r="W2143" s="49"/>
      <c r="X2143" s="49"/>
      <c r="Y2143" s="49"/>
      <c r="AA2143" s="49"/>
      <c r="AB2143" s="49"/>
      <c r="AD2143" s="49"/>
      <c r="AE2143" s="49"/>
      <c r="AF2143" s="49"/>
      <c r="AH2143" s="49"/>
      <c r="AI2143" s="49"/>
      <c r="AK2143" s="49"/>
      <c r="AL2143" s="49"/>
      <c r="AM2143" s="49"/>
      <c r="AN2143" s="49"/>
      <c r="AO2143" s="49"/>
      <c r="AP2143" s="49"/>
      <c r="AQ2143" s="49"/>
      <c r="AR2143" s="49"/>
      <c r="AS2143" s="49"/>
      <c r="AT2143" s="49"/>
      <c r="AU2143" s="49"/>
      <c r="AV2143" s="49"/>
      <c r="AW2143" s="49"/>
      <c r="AX2143" s="49"/>
      <c r="AY2143" s="49"/>
      <c r="AZ2143" s="49"/>
      <c r="BA2143" s="49"/>
      <c r="BB2143" s="49"/>
      <c r="BC2143" s="49"/>
      <c r="BD2143" s="49"/>
      <c r="BE2143" s="49"/>
      <c r="BF2143" s="49"/>
      <c r="BG2143" s="49"/>
      <c r="BH2143" s="49"/>
      <c r="BI2143" s="49"/>
      <c r="BJ2143" s="49"/>
      <c r="BK2143" s="49"/>
      <c r="BL2143" s="49"/>
      <c r="BM2143" s="49"/>
      <c r="BN2143" s="49"/>
      <c r="BO2143" s="49"/>
    </row>
    <row r="2144" spans="20:67" x14ac:dyDescent="0.3">
      <c r="T2144" s="49"/>
      <c r="V2144" s="49"/>
      <c r="W2144" s="49"/>
      <c r="X2144" s="49"/>
      <c r="Y2144" s="49"/>
      <c r="AA2144" s="49"/>
      <c r="AB2144" s="49"/>
      <c r="AD2144" s="49"/>
      <c r="AE2144" s="49"/>
      <c r="AF2144" s="49"/>
      <c r="AH2144" s="49"/>
      <c r="AI2144" s="49"/>
      <c r="AK2144" s="49"/>
      <c r="AL2144" s="49"/>
      <c r="AM2144" s="49"/>
      <c r="AN2144" s="49"/>
      <c r="AO2144" s="49"/>
      <c r="AP2144" s="49"/>
      <c r="AQ2144" s="49"/>
      <c r="AR2144" s="49"/>
      <c r="AS2144" s="49"/>
      <c r="AT2144" s="49"/>
      <c r="AU2144" s="49"/>
      <c r="AV2144" s="49"/>
      <c r="AW2144" s="49"/>
      <c r="AX2144" s="49"/>
      <c r="AY2144" s="49"/>
      <c r="AZ2144" s="49"/>
      <c r="BA2144" s="49"/>
      <c r="BB2144" s="49"/>
      <c r="BC2144" s="49"/>
      <c r="BD2144" s="49"/>
      <c r="BE2144" s="49"/>
      <c r="BF2144" s="49"/>
      <c r="BG2144" s="49"/>
      <c r="BH2144" s="49"/>
      <c r="BI2144" s="49"/>
      <c r="BJ2144" s="49"/>
      <c r="BK2144" s="49"/>
      <c r="BL2144" s="49"/>
      <c r="BM2144" s="49"/>
      <c r="BN2144" s="49"/>
      <c r="BO2144" s="49"/>
    </row>
    <row r="2145" spans="20:67" x14ac:dyDescent="0.3">
      <c r="T2145" s="49"/>
      <c r="V2145" s="49"/>
      <c r="W2145" s="49"/>
      <c r="X2145" s="49"/>
      <c r="Y2145" s="49"/>
      <c r="AA2145" s="49"/>
      <c r="AB2145" s="49"/>
      <c r="AD2145" s="49"/>
      <c r="AE2145" s="49"/>
      <c r="AF2145" s="49"/>
      <c r="AH2145" s="49"/>
      <c r="AI2145" s="49"/>
      <c r="AK2145" s="49"/>
      <c r="AL2145" s="49"/>
      <c r="AM2145" s="49"/>
      <c r="AN2145" s="49"/>
      <c r="AO2145" s="49"/>
      <c r="AP2145" s="49"/>
      <c r="AQ2145" s="49"/>
      <c r="AR2145" s="49"/>
      <c r="AS2145" s="49"/>
      <c r="AT2145" s="49"/>
      <c r="AU2145" s="49"/>
      <c r="AV2145" s="49"/>
      <c r="AW2145" s="49"/>
      <c r="AX2145" s="49"/>
      <c r="AY2145" s="49"/>
      <c r="AZ2145" s="49"/>
      <c r="BA2145" s="49"/>
      <c r="BB2145" s="49"/>
      <c r="BC2145" s="49"/>
      <c r="BD2145" s="49"/>
      <c r="BE2145" s="49"/>
      <c r="BF2145" s="49"/>
      <c r="BG2145" s="49"/>
      <c r="BH2145" s="49"/>
      <c r="BI2145" s="49"/>
      <c r="BJ2145" s="49"/>
      <c r="BK2145" s="49"/>
      <c r="BL2145" s="49"/>
      <c r="BM2145" s="49"/>
      <c r="BN2145" s="49"/>
      <c r="BO2145" s="49"/>
    </row>
    <row r="2146" spans="20:67" x14ac:dyDescent="0.3">
      <c r="T2146" s="49"/>
      <c r="V2146" s="49"/>
      <c r="W2146" s="49"/>
      <c r="X2146" s="49"/>
      <c r="Y2146" s="49"/>
      <c r="AA2146" s="49"/>
      <c r="AB2146" s="49"/>
      <c r="AD2146" s="49"/>
      <c r="AE2146" s="49"/>
      <c r="AF2146" s="49"/>
      <c r="AH2146" s="49"/>
      <c r="AI2146" s="49"/>
      <c r="AK2146" s="49"/>
      <c r="AL2146" s="49"/>
      <c r="AM2146" s="49"/>
      <c r="AN2146" s="49"/>
      <c r="AO2146" s="49"/>
      <c r="AP2146" s="49"/>
      <c r="AQ2146" s="49"/>
      <c r="AR2146" s="49"/>
      <c r="AS2146" s="49"/>
      <c r="AT2146" s="49"/>
      <c r="AU2146" s="49"/>
      <c r="AV2146" s="49"/>
      <c r="AW2146" s="49"/>
      <c r="AX2146" s="49"/>
      <c r="AY2146" s="49"/>
      <c r="AZ2146" s="49"/>
      <c r="BA2146" s="49"/>
      <c r="BB2146" s="49"/>
      <c r="BC2146" s="49"/>
      <c r="BD2146" s="49"/>
      <c r="BE2146" s="49"/>
      <c r="BF2146" s="49"/>
      <c r="BG2146" s="49"/>
      <c r="BH2146" s="49"/>
      <c r="BI2146" s="49"/>
      <c r="BJ2146" s="49"/>
      <c r="BK2146" s="49"/>
      <c r="BL2146" s="49"/>
      <c r="BM2146" s="49"/>
      <c r="BN2146" s="49"/>
      <c r="BO2146" s="49"/>
    </row>
    <row r="2147" spans="20:67" x14ac:dyDescent="0.3">
      <c r="T2147" s="49"/>
      <c r="V2147" s="49"/>
      <c r="W2147" s="49"/>
      <c r="X2147" s="49"/>
      <c r="Y2147" s="49"/>
      <c r="AA2147" s="49"/>
      <c r="AB2147" s="49"/>
      <c r="AD2147" s="49"/>
      <c r="AE2147" s="49"/>
      <c r="AF2147" s="49"/>
      <c r="AH2147" s="49"/>
      <c r="AI2147" s="49"/>
      <c r="AK2147" s="49"/>
      <c r="AL2147" s="49"/>
      <c r="AM2147" s="49"/>
      <c r="AN2147" s="49"/>
      <c r="AO2147" s="49"/>
      <c r="AP2147" s="49"/>
      <c r="AQ2147" s="49"/>
      <c r="AR2147" s="49"/>
      <c r="AS2147" s="49"/>
      <c r="AT2147" s="49"/>
      <c r="AU2147" s="49"/>
      <c r="AV2147" s="49"/>
      <c r="AW2147" s="49"/>
      <c r="AX2147" s="49"/>
      <c r="AY2147" s="49"/>
      <c r="AZ2147" s="49"/>
      <c r="BA2147" s="49"/>
      <c r="BB2147" s="49"/>
      <c r="BC2147" s="49"/>
      <c r="BD2147" s="49"/>
      <c r="BE2147" s="49"/>
      <c r="BF2147" s="49"/>
      <c r="BG2147" s="49"/>
      <c r="BH2147" s="49"/>
      <c r="BI2147" s="49"/>
      <c r="BJ2147" s="49"/>
      <c r="BK2147" s="49"/>
      <c r="BL2147" s="49"/>
      <c r="BM2147" s="49"/>
      <c r="BN2147" s="49"/>
      <c r="BO2147" s="49"/>
    </row>
    <row r="2148" spans="20:67" x14ac:dyDescent="0.3">
      <c r="T2148" s="49"/>
      <c r="V2148" s="49"/>
      <c r="W2148" s="49"/>
      <c r="X2148" s="49"/>
      <c r="Y2148" s="49"/>
      <c r="AA2148" s="49"/>
      <c r="AB2148" s="49"/>
      <c r="AD2148" s="49"/>
      <c r="AE2148" s="49"/>
      <c r="AF2148" s="49"/>
      <c r="AH2148" s="49"/>
      <c r="AI2148" s="49"/>
      <c r="AK2148" s="49"/>
      <c r="AL2148" s="49"/>
      <c r="AM2148" s="49"/>
      <c r="AN2148" s="49"/>
      <c r="AO2148" s="49"/>
      <c r="AP2148" s="49"/>
      <c r="AQ2148" s="49"/>
      <c r="AR2148" s="49"/>
      <c r="AS2148" s="49"/>
      <c r="AT2148" s="49"/>
      <c r="AU2148" s="49"/>
      <c r="AV2148" s="49"/>
      <c r="AW2148" s="49"/>
      <c r="AX2148" s="49"/>
      <c r="AY2148" s="49"/>
      <c r="AZ2148" s="49"/>
      <c r="BA2148" s="49"/>
      <c r="BB2148" s="49"/>
      <c r="BC2148" s="49"/>
      <c r="BD2148" s="49"/>
      <c r="BE2148" s="49"/>
      <c r="BF2148" s="49"/>
      <c r="BG2148" s="49"/>
      <c r="BH2148" s="49"/>
      <c r="BI2148" s="49"/>
      <c r="BJ2148" s="49"/>
      <c r="BK2148" s="49"/>
      <c r="BL2148" s="49"/>
      <c r="BM2148" s="49"/>
      <c r="BN2148" s="49"/>
      <c r="BO2148" s="49"/>
    </row>
    <row r="2149" spans="20:67" x14ac:dyDescent="0.3">
      <c r="T2149" s="49"/>
      <c r="V2149" s="49"/>
      <c r="W2149" s="49"/>
      <c r="X2149" s="49"/>
      <c r="Y2149" s="49"/>
      <c r="AA2149" s="49"/>
      <c r="AB2149" s="49"/>
      <c r="AD2149" s="49"/>
      <c r="AE2149" s="49"/>
      <c r="AF2149" s="49"/>
      <c r="AH2149" s="49"/>
      <c r="AI2149" s="49"/>
      <c r="AK2149" s="49"/>
      <c r="AL2149" s="49"/>
      <c r="AM2149" s="49"/>
      <c r="AN2149" s="49"/>
      <c r="AO2149" s="49"/>
      <c r="AP2149" s="49"/>
      <c r="AQ2149" s="49"/>
      <c r="AR2149" s="49"/>
      <c r="AS2149" s="49"/>
      <c r="AT2149" s="49"/>
      <c r="AU2149" s="49"/>
      <c r="AV2149" s="49"/>
      <c r="AW2149" s="49"/>
      <c r="AX2149" s="49"/>
      <c r="AY2149" s="49"/>
      <c r="AZ2149" s="49"/>
      <c r="BA2149" s="49"/>
      <c r="BB2149" s="49"/>
      <c r="BC2149" s="49"/>
      <c r="BD2149" s="49"/>
      <c r="BE2149" s="49"/>
      <c r="BF2149" s="49"/>
      <c r="BG2149" s="49"/>
      <c r="BH2149" s="49"/>
      <c r="BI2149" s="49"/>
      <c r="BJ2149" s="49"/>
      <c r="BK2149" s="49"/>
      <c r="BL2149" s="49"/>
      <c r="BM2149" s="49"/>
      <c r="BN2149" s="49"/>
      <c r="BO2149" s="49"/>
    </row>
    <row r="2150" spans="20:67" x14ac:dyDescent="0.3">
      <c r="T2150" s="49"/>
      <c r="V2150" s="49"/>
      <c r="W2150" s="49"/>
      <c r="X2150" s="49"/>
      <c r="Y2150" s="49"/>
      <c r="AA2150" s="49"/>
      <c r="AB2150" s="49"/>
      <c r="AD2150" s="49"/>
      <c r="AE2150" s="49"/>
      <c r="AF2150" s="49"/>
      <c r="AH2150" s="49"/>
      <c r="AI2150" s="49"/>
      <c r="AK2150" s="49"/>
      <c r="AL2150" s="49"/>
      <c r="AM2150" s="49"/>
      <c r="AN2150" s="49"/>
      <c r="AO2150" s="49"/>
      <c r="AP2150" s="49"/>
      <c r="AQ2150" s="49"/>
      <c r="AR2150" s="49"/>
      <c r="AS2150" s="49"/>
      <c r="AT2150" s="49"/>
      <c r="AU2150" s="49"/>
      <c r="AV2150" s="49"/>
      <c r="AW2150" s="49"/>
      <c r="AX2150" s="49"/>
      <c r="AY2150" s="49"/>
      <c r="AZ2150" s="49"/>
      <c r="BA2150" s="49"/>
      <c r="BB2150" s="49"/>
      <c r="BC2150" s="49"/>
      <c r="BD2150" s="49"/>
      <c r="BE2150" s="49"/>
      <c r="BF2150" s="49"/>
      <c r="BG2150" s="49"/>
      <c r="BH2150" s="49"/>
      <c r="BI2150" s="49"/>
      <c r="BJ2150" s="49"/>
      <c r="BK2150" s="49"/>
      <c r="BL2150" s="49"/>
      <c r="BM2150" s="49"/>
      <c r="BN2150" s="49"/>
      <c r="BO2150" s="49"/>
    </row>
    <row r="2151" spans="20:67" x14ac:dyDescent="0.3">
      <c r="T2151" s="49"/>
      <c r="V2151" s="49"/>
      <c r="W2151" s="49"/>
      <c r="X2151" s="49"/>
      <c r="Y2151" s="49"/>
      <c r="AA2151" s="49"/>
      <c r="AB2151" s="49"/>
      <c r="AD2151" s="49"/>
      <c r="AE2151" s="49"/>
      <c r="AF2151" s="49"/>
      <c r="AH2151" s="49"/>
      <c r="AI2151" s="49"/>
      <c r="AK2151" s="49"/>
      <c r="AL2151" s="49"/>
      <c r="AM2151" s="49"/>
      <c r="AN2151" s="49"/>
      <c r="AO2151" s="49"/>
      <c r="AP2151" s="49"/>
      <c r="AQ2151" s="49"/>
      <c r="AR2151" s="49"/>
      <c r="AS2151" s="49"/>
      <c r="AT2151" s="49"/>
      <c r="AU2151" s="49"/>
      <c r="AV2151" s="49"/>
      <c r="AW2151" s="49"/>
      <c r="AX2151" s="49"/>
      <c r="AY2151" s="49"/>
      <c r="AZ2151" s="49"/>
      <c r="BA2151" s="49"/>
      <c r="BB2151" s="49"/>
      <c r="BC2151" s="49"/>
      <c r="BD2151" s="49"/>
      <c r="BE2151" s="49"/>
      <c r="BF2151" s="49"/>
      <c r="BG2151" s="49"/>
      <c r="BH2151" s="49"/>
      <c r="BI2151" s="49"/>
      <c r="BJ2151" s="49"/>
      <c r="BK2151" s="49"/>
      <c r="BL2151" s="49"/>
      <c r="BM2151" s="49"/>
      <c r="BN2151" s="49"/>
      <c r="BO2151" s="49"/>
    </row>
    <row r="2152" spans="20:67" x14ac:dyDescent="0.3">
      <c r="T2152" s="49"/>
      <c r="V2152" s="49"/>
      <c r="W2152" s="49"/>
      <c r="X2152" s="49"/>
      <c r="Y2152" s="49"/>
      <c r="AA2152" s="49"/>
      <c r="AB2152" s="49"/>
      <c r="AD2152" s="49"/>
      <c r="AE2152" s="49"/>
      <c r="AF2152" s="49"/>
      <c r="AH2152" s="49"/>
      <c r="AI2152" s="49"/>
      <c r="AK2152" s="49"/>
      <c r="AL2152" s="49"/>
      <c r="AM2152" s="49"/>
      <c r="AN2152" s="49"/>
      <c r="AO2152" s="49"/>
      <c r="AP2152" s="49"/>
      <c r="AQ2152" s="49"/>
      <c r="AR2152" s="49"/>
      <c r="AS2152" s="49"/>
      <c r="AT2152" s="49"/>
      <c r="AU2152" s="49"/>
      <c r="AV2152" s="49"/>
      <c r="AW2152" s="49"/>
      <c r="AX2152" s="49"/>
      <c r="AY2152" s="49"/>
      <c r="AZ2152" s="49"/>
      <c r="BA2152" s="49"/>
      <c r="BB2152" s="49"/>
      <c r="BC2152" s="49"/>
      <c r="BD2152" s="49"/>
      <c r="BE2152" s="49"/>
      <c r="BF2152" s="49"/>
      <c r="BG2152" s="49"/>
      <c r="BH2152" s="49"/>
      <c r="BI2152" s="49"/>
      <c r="BJ2152" s="49"/>
      <c r="BK2152" s="49"/>
      <c r="BL2152" s="49"/>
      <c r="BM2152" s="49"/>
      <c r="BN2152" s="49"/>
      <c r="BO2152" s="49"/>
    </row>
    <row r="2153" spans="20:67" x14ac:dyDescent="0.3">
      <c r="T2153" s="49"/>
      <c r="V2153" s="49"/>
      <c r="W2153" s="49"/>
      <c r="X2153" s="49"/>
      <c r="Y2153" s="49"/>
      <c r="AA2153" s="49"/>
      <c r="AB2153" s="49"/>
      <c r="AD2153" s="49"/>
      <c r="AE2153" s="49"/>
      <c r="AF2153" s="49"/>
      <c r="AH2153" s="49"/>
      <c r="AI2153" s="49"/>
      <c r="AK2153" s="49"/>
      <c r="AL2153" s="49"/>
      <c r="AM2153" s="49"/>
      <c r="AN2153" s="49"/>
      <c r="AO2153" s="49"/>
      <c r="AP2153" s="49"/>
      <c r="AQ2153" s="49"/>
      <c r="AR2153" s="49"/>
      <c r="AS2153" s="49"/>
      <c r="AT2153" s="49"/>
      <c r="AU2153" s="49"/>
      <c r="AV2153" s="49"/>
      <c r="AW2153" s="49"/>
      <c r="AX2153" s="49"/>
      <c r="AY2153" s="49"/>
      <c r="AZ2153" s="49"/>
      <c r="BA2153" s="49"/>
      <c r="BB2153" s="49"/>
      <c r="BC2153" s="49"/>
      <c r="BD2153" s="49"/>
      <c r="BE2153" s="49"/>
      <c r="BF2153" s="49"/>
      <c r="BG2153" s="49"/>
      <c r="BH2153" s="49"/>
      <c r="BI2153" s="49"/>
      <c r="BJ2153" s="49"/>
      <c r="BK2153" s="49"/>
      <c r="BL2153" s="49"/>
      <c r="BM2153" s="49"/>
      <c r="BN2153" s="49"/>
      <c r="BO2153" s="49"/>
    </row>
    <row r="2154" spans="20:67" x14ac:dyDescent="0.3">
      <c r="T2154" s="49"/>
      <c r="V2154" s="49"/>
      <c r="W2154" s="49"/>
      <c r="X2154" s="49"/>
      <c r="Y2154" s="49"/>
      <c r="AA2154" s="49"/>
      <c r="AB2154" s="49"/>
      <c r="AD2154" s="49"/>
      <c r="AE2154" s="49"/>
      <c r="AF2154" s="49"/>
      <c r="AH2154" s="49"/>
      <c r="AI2154" s="49"/>
      <c r="AK2154" s="49"/>
      <c r="AL2154" s="49"/>
      <c r="AM2154" s="49"/>
      <c r="AN2154" s="49"/>
      <c r="AO2154" s="49"/>
      <c r="AP2154" s="49"/>
      <c r="AQ2154" s="49"/>
      <c r="AR2154" s="49"/>
      <c r="AS2154" s="49"/>
      <c r="AT2154" s="49"/>
      <c r="AU2154" s="49"/>
      <c r="AV2154" s="49"/>
      <c r="AW2154" s="49"/>
      <c r="AX2154" s="49"/>
      <c r="AY2154" s="49"/>
      <c r="AZ2154" s="49"/>
      <c r="BA2154" s="49"/>
      <c r="BB2154" s="49"/>
      <c r="BC2154" s="49"/>
      <c r="BD2154" s="49"/>
      <c r="BE2154" s="49"/>
      <c r="BF2154" s="49"/>
      <c r="BG2154" s="49"/>
      <c r="BH2154" s="49"/>
      <c r="BI2154" s="49"/>
      <c r="BJ2154" s="49"/>
      <c r="BK2154" s="49"/>
      <c r="BL2154" s="49"/>
      <c r="BM2154" s="49"/>
      <c r="BN2154" s="49"/>
      <c r="BO2154" s="49"/>
    </row>
    <row r="2155" spans="20:67" x14ac:dyDescent="0.3">
      <c r="T2155" s="49"/>
      <c r="V2155" s="49"/>
      <c r="W2155" s="49"/>
      <c r="X2155" s="49"/>
      <c r="Y2155" s="49"/>
      <c r="AA2155" s="49"/>
      <c r="AB2155" s="49"/>
      <c r="AD2155" s="49"/>
      <c r="AE2155" s="49"/>
      <c r="AF2155" s="49"/>
      <c r="AH2155" s="49"/>
      <c r="AI2155" s="49"/>
      <c r="AK2155" s="49"/>
      <c r="AL2155" s="49"/>
      <c r="AM2155" s="49"/>
      <c r="AN2155" s="49"/>
      <c r="AO2155" s="49"/>
      <c r="AP2155" s="49"/>
      <c r="AQ2155" s="49"/>
      <c r="AR2155" s="49"/>
      <c r="AS2155" s="49"/>
      <c r="AT2155" s="49"/>
      <c r="AU2155" s="49"/>
      <c r="AV2155" s="49"/>
      <c r="AW2155" s="49"/>
      <c r="AX2155" s="49"/>
      <c r="AY2155" s="49"/>
      <c r="AZ2155" s="49"/>
      <c r="BA2155" s="49"/>
      <c r="BB2155" s="49"/>
      <c r="BC2155" s="49"/>
      <c r="BD2155" s="49"/>
      <c r="BE2155" s="49"/>
      <c r="BF2155" s="49"/>
      <c r="BG2155" s="49"/>
      <c r="BH2155" s="49"/>
      <c r="BI2155" s="49"/>
      <c r="BJ2155" s="49"/>
      <c r="BK2155" s="49"/>
      <c r="BL2155" s="49"/>
      <c r="BM2155" s="49"/>
      <c r="BN2155" s="49"/>
      <c r="BO2155" s="49"/>
    </row>
    <row r="2156" spans="20:67" x14ac:dyDescent="0.3">
      <c r="T2156" s="49"/>
      <c r="V2156" s="49"/>
      <c r="W2156" s="49"/>
      <c r="X2156" s="49"/>
      <c r="Y2156" s="49"/>
      <c r="AA2156" s="49"/>
      <c r="AB2156" s="49"/>
      <c r="AD2156" s="49"/>
      <c r="AE2156" s="49"/>
      <c r="AF2156" s="49"/>
      <c r="AH2156" s="49"/>
      <c r="AI2156" s="49"/>
      <c r="AK2156" s="49"/>
      <c r="AL2156" s="49"/>
      <c r="AM2156" s="49"/>
      <c r="AN2156" s="49"/>
      <c r="AO2156" s="49"/>
      <c r="AP2156" s="49"/>
      <c r="AQ2156" s="49"/>
      <c r="AR2156" s="49"/>
      <c r="AS2156" s="49"/>
      <c r="AT2156" s="49"/>
      <c r="AU2156" s="49"/>
      <c r="AV2156" s="49"/>
      <c r="AW2156" s="49"/>
      <c r="AX2156" s="49"/>
      <c r="AY2156" s="49"/>
      <c r="AZ2156" s="49"/>
      <c r="BA2156" s="49"/>
      <c r="BB2156" s="49"/>
      <c r="BC2156" s="49"/>
      <c r="BD2156" s="49"/>
      <c r="BE2156" s="49"/>
      <c r="BF2156" s="49"/>
      <c r="BG2156" s="49"/>
      <c r="BH2156" s="49"/>
      <c r="BI2156" s="49"/>
      <c r="BJ2156" s="49"/>
      <c r="BK2156" s="49"/>
      <c r="BL2156" s="49"/>
      <c r="BM2156" s="49"/>
      <c r="BN2156" s="49"/>
      <c r="BO2156" s="49"/>
    </row>
    <row r="2157" spans="20:67" x14ac:dyDescent="0.3">
      <c r="T2157" s="49"/>
      <c r="V2157" s="49"/>
      <c r="W2157" s="49"/>
      <c r="X2157" s="49"/>
      <c r="Y2157" s="49"/>
      <c r="AA2157" s="49"/>
      <c r="AB2157" s="49"/>
      <c r="AD2157" s="49"/>
      <c r="AE2157" s="49"/>
      <c r="AF2157" s="49"/>
      <c r="AH2157" s="49"/>
      <c r="AI2157" s="49"/>
      <c r="AK2157" s="49"/>
      <c r="AL2157" s="49"/>
      <c r="AM2157" s="49"/>
      <c r="AN2157" s="49"/>
      <c r="AO2157" s="49"/>
      <c r="AP2157" s="49"/>
      <c r="AQ2157" s="49"/>
      <c r="AR2157" s="49"/>
      <c r="AS2157" s="49"/>
      <c r="AT2157" s="49"/>
      <c r="AU2157" s="49"/>
      <c r="AV2157" s="49"/>
      <c r="AW2157" s="49"/>
      <c r="AX2157" s="49"/>
      <c r="AY2157" s="49"/>
      <c r="AZ2157" s="49"/>
      <c r="BA2157" s="49"/>
      <c r="BB2157" s="49"/>
      <c r="BC2157" s="49"/>
      <c r="BD2157" s="49"/>
      <c r="BE2157" s="49"/>
      <c r="BF2157" s="49"/>
      <c r="BG2157" s="49"/>
      <c r="BH2157" s="49"/>
      <c r="BI2157" s="49"/>
      <c r="BJ2157" s="49"/>
      <c r="BK2157" s="49"/>
      <c r="BL2157" s="49"/>
      <c r="BM2157" s="49"/>
      <c r="BN2157" s="49"/>
      <c r="BO2157" s="49"/>
    </row>
    <row r="2158" spans="20:67" x14ac:dyDescent="0.3">
      <c r="T2158" s="49"/>
      <c r="V2158" s="49"/>
      <c r="W2158" s="49"/>
      <c r="X2158" s="49"/>
      <c r="Y2158" s="49"/>
      <c r="AA2158" s="49"/>
      <c r="AB2158" s="49"/>
      <c r="AD2158" s="49"/>
      <c r="AE2158" s="49"/>
      <c r="AF2158" s="49"/>
      <c r="AH2158" s="49"/>
      <c r="AI2158" s="49"/>
      <c r="AK2158" s="49"/>
      <c r="AL2158" s="49"/>
      <c r="AM2158" s="49"/>
      <c r="AN2158" s="49"/>
      <c r="AO2158" s="49"/>
      <c r="AP2158" s="49"/>
      <c r="AQ2158" s="49"/>
      <c r="AR2158" s="49"/>
      <c r="AS2158" s="49"/>
      <c r="AT2158" s="49"/>
      <c r="AU2158" s="49"/>
      <c r="AV2158" s="49"/>
      <c r="AW2158" s="49"/>
      <c r="AX2158" s="49"/>
      <c r="AY2158" s="49"/>
      <c r="AZ2158" s="49"/>
      <c r="BA2158" s="49"/>
      <c r="BB2158" s="49"/>
      <c r="BC2158" s="49"/>
      <c r="BD2158" s="49"/>
      <c r="BE2158" s="49"/>
      <c r="BF2158" s="49"/>
      <c r="BG2158" s="49"/>
      <c r="BH2158" s="49"/>
      <c r="BI2158" s="49"/>
      <c r="BJ2158" s="49"/>
      <c r="BK2158" s="49"/>
      <c r="BL2158" s="49"/>
      <c r="BM2158" s="49"/>
      <c r="BN2158" s="49"/>
      <c r="BO2158" s="49"/>
    </row>
    <row r="2159" spans="20:67" x14ac:dyDescent="0.3">
      <c r="T2159" s="49"/>
      <c r="V2159" s="49"/>
      <c r="W2159" s="49"/>
      <c r="X2159" s="49"/>
      <c r="Y2159" s="49"/>
      <c r="AA2159" s="49"/>
      <c r="AB2159" s="49"/>
      <c r="AD2159" s="49"/>
      <c r="AE2159" s="49"/>
      <c r="AF2159" s="49"/>
      <c r="AH2159" s="49"/>
      <c r="AI2159" s="49"/>
      <c r="AK2159" s="49"/>
      <c r="AL2159" s="49"/>
      <c r="AM2159" s="49"/>
      <c r="AN2159" s="49"/>
      <c r="AO2159" s="49"/>
      <c r="AP2159" s="49"/>
      <c r="AQ2159" s="49"/>
      <c r="AR2159" s="49"/>
      <c r="AS2159" s="49"/>
      <c r="AT2159" s="49"/>
      <c r="AU2159" s="49"/>
      <c r="AV2159" s="49"/>
      <c r="AW2159" s="49"/>
      <c r="AX2159" s="49"/>
      <c r="AY2159" s="49"/>
      <c r="AZ2159" s="49"/>
      <c r="BA2159" s="49"/>
      <c r="BB2159" s="49"/>
      <c r="BC2159" s="49"/>
      <c r="BD2159" s="49"/>
      <c r="BE2159" s="49"/>
      <c r="BF2159" s="49"/>
      <c r="BG2159" s="49"/>
      <c r="BH2159" s="49"/>
      <c r="BI2159" s="49"/>
      <c r="BJ2159" s="49"/>
      <c r="BK2159" s="49"/>
      <c r="BL2159" s="49"/>
      <c r="BM2159" s="49"/>
      <c r="BN2159" s="49"/>
      <c r="BO2159" s="49"/>
    </row>
    <row r="2160" spans="20:67" x14ac:dyDescent="0.3">
      <c r="T2160" s="49"/>
      <c r="V2160" s="49"/>
      <c r="W2160" s="49"/>
      <c r="X2160" s="49"/>
      <c r="Y2160" s="49"/>
      <c r="AA2160" s="49"/>
      <c r="AB2160" s="49"/>
      <c r="AD2160" s="49"/>
      <c r="AE2160" s="49"/>
      <c r="AF2160" s="49"/>
      <c r="AH2160" s="49"/>
      <c r="AI2160" s="49"/>
      <c r="AK2160" s="49"/>
      <c r="AL2160" s="49"/>
      <c r="AM2160" s="49"/>
      <c r="AN2160" s="49"/>
      <c r="AO2160" s="49"/>
      <c r="AP2160" s="49"/>
      <c r="AQ2160" s="49"/>
      <c r="AR2160" s="49"/>
      <c r="AS2160" s="49"/>
      <c r="AT2160" s="49"/>
      <c r="AU2160" s="49"/>
      <c r="AV2160" s="49"/>
      <c r="AW2160" s="49"/>
      <c r="AX2160" s="49"/>
      <c r="AY2160" s="49"/>
      <c r="AZ2160" s="49"/>
      <c r="BA2160" s="49"/>
      <c r="BB2160" s="49"/>
      <c r="BC2160" s="49"/>
      <c r="BD2160" s="49"/>
      <c r="BE2160" s="49"/>
      <c r="BF2160" s="49"/>
      <c r="BG2160" s="49"/>
      <c r="BH2160" s="49"/>
      <c r="BI2160" s="49"/>
      <c r="BJ2160" s="49"/>
      <c r="BK2160" s="49"/>
      <c r="BL2160" s="49"/>
      <c r="BM2160" s="49"/>
      <c r="BN2160" s="49"/>
      <c r="BO2160" s="49"/>
    </row>
    <row r="2161" spans="20:67" x14ac:dyDescent="0.3">
      <c r="T2161" s="49"/>
      <c r="V2161" s="49"/>
      <c r="W2161" s="49"/>
      <c r="X2161" s="49"/>
      <c r="Y2161" s="49"/>
      <c r="AA2161" s="49"/>
      <c r="AB2161" s="49"/>
      <c r="AD2161" s="49"/>
      <c r="AE2161" s="49"/>
      <c r="AF2161" s="49"/>
      <c r="AH2161" s="49"/>
      <c r="AI2161" s="49"/>
      <c r="AK2161" s="49"/>
      <c r="AL2161" s="49"/>
      <c r="AM2161" s="49"/>
      <c r="AN2161" s="49"/>
      <c r="AO2161" s="49"/>
      <c r="AP2161" s="49"/>
      <c r="AQ2161" s="49"/>
      <c r="AR2161" s="49"/>
      <c r="AS2161" s="49"/>
      <c r="AT2161" s="49"/>
      <c r="AU2161" s="49"/>
      <c r="AV2161" s="49"/>
      <c r="AW2161" s="49"/>
      <c r="AX2161" s="49"/>
      <c r="AY2161" s="49"/>
      <c r="AZ2161" s="49"/>
      <c r="BA2161" s="49"/>
      <c r="BB2161" s="49"/>
      <c r="BC2161" s="49"/>
      <c r="BD2161" s="49"/>
      <c r="BE2161" s="49"/>
      <c r="BF2161" s="49"/>
      <c r="BG2161" s="49"/>
      <c r="BH2161" s="49"/>
      <c r="BI2161" s="49"/>
      <c r="BJ2161" s="49"/>
      <c r="BK2161" s="49"/>
      <c r="BL2161" s="49"/>
      <c r="BM2161" s="49"/>
      <c r="BN2161" s="49"/>
      <c r="BO2161" s="49"/>
    </row>
    <row r="2162" spans="20:67" x14ac:dyDescent="0.3">
      <c r="T2162" s="49"/>
      <c r="V2162" s="49"/>
      <c r="W2162" s="49"/>
      <c r="X2162" s="49"/>
      <c r="Y2162" s="49"/>
      <c r="AA2162" s="49"/>
      <c r="AB2162" s="49"/>
      <c r="AD2162" s="49"/>
      <c r="AE2162" s="49"/>
      <c r="AF2162" s="49"/>
      <c r="AH2162" s="49"/>
      <c r="AI2162" s="49"/>
      <c r="AK2162" s="49"/>
      <c r="AL2162" s="49"/>
      <c r="AM2162" s="49"/>
      <c r="AN2162" s="49"/>
      <c r="AO2162" s="49"/>
      <c r="AP2162" s="49"/>
      <c r="AQ2162" s="49"/>
      <c r="AR2162" s="49"/>
      <c r="AS2162" s="49"/>
      <c r="AT2162" s="49"/>
      <c r="AU2162" s="49"/>
      <c r="AV2162" s="49"/>
      <c r="AW2162" s="49"/>
      <c r="AX2162" s="49"/>
      <c r="AY2162" s="49"/>
      <c r="AZ2162" s="49"/>
      <c r="BA2162" s="49"/>
      <c r="BB2162" s="49"/>
      <c r="BC2162" s="49"/>
      <c r="BD2162" s="49"/>
      <c r="BE2162" s="49"/>
      <c r="BF2162" s="49"/>
      <c r="BG2162" s="49"/>
      <c r="BH2162" s="49"/>
      <c r="BI2162" s="49"/>
      <c r="BJ2162" s="49"/>
      <c r="BK2162" s="49"/>
      <c r="BL2162" s="49"/>
      <c r="BM2162" s="49"/>
      <c r="BN2162" s="49"/>
      <c r="BO2162" s="49"/>
    </row>
    <row r="2163" spans="20:67" x14ac:dyDescent="0.3">
      <c r="T2163" s="49"/>
      <c r="V2163" s="49"/>
      <c r="W2163" s="49"/>
      <c r="X2163" s="49"/>
      <c r="Y2163" s="49"/>
      <c r="AA2163" s="49"/>
      <c r="AB2163" s="49"/>
      <c r="AD2163" s="49"/>
      <c r="AE2163" s="49"/>
      <c r="AF2163" s="49"/>
      <c r="AH2163" s="49"/>
      <c r="AI2163" s="49"/>
      <c r="AK2163" s="49"/>
      <c r="AL2163" s="49"/>
      <c r="AM2163" s="49"/>
      <c r="AN2163" s="49"/>
      <c r="AO2163" s="49"/>
      <c r="AP2163" s="49"/>
      <c r="AQ2163" s="49"/>
      <c r="AR2163" s="49"/>
      <c r="AS2163" s="49"/>
      <c r="AT2163" s="49"/>
      <c r="AU2163" s="49"/>
      <c r="AV2163" s="49"/>
      <c r="AW2163" s="49"/>
      <c r="AX2163" s="49"/>
      <c r="AY2163" s="49"/>
      <c r="AZ2163" s="49"/>
      <c r="BA2163" s="49"/>
      <c r="BB2163" s="49"/>
      <c r="BC2163" s="49"/>
      <c r="BD2163" s="49"/>
      <c r="BE2163" s="49"/>
      <c r="BF2163" s="49"/>
      <c r="BG2163" s="49"/>
      <c r="BH2163" s="49"/>
      <c r="BI2163" s="49"/>
      <c r="BJ2163" s="49"/>
      <c r="BK2163" s="49"/>
      <c r="BL2163" s="49"/>
      <c r="BM2163" s="49"/>
      <c r="BN2163" s="49"/>
      <c r="BO2163" s="49"/>
    </row>
    <row r="2164" spans="20:67" x14ac:dyDescent="0.3">
      <c r="T2164" s="49"/>
      <c r="V2164" s="49"/>
      <c r="W2164" s="49"/>
      <c r="X2164" s="49"/>
      <c r="Y2164" s="49"/>
      <c r="AA2164" s="49"/>
      <c r="AB2164" s="49"/>
      <c r="AD2164" s="49"/>
      <c r="AE2164" s="49"/>
      <c r="AF2164" s="49"/>
      <c r="AH2164" s="49"/>
      <c r="AI2164" s="49"/>
      <c r="AK2164" s="49"/>
      <c r="AL2164" s="49"/>
      <c r="AM2164" s="49"/>
      <c r="AN2164" s="49"/>
      <c r="AO2164" s="49"/>
      <c r="AP2164" s="49"/>
      <c r="AQ2164" s="49"/>
      <c r="AR2164" s="49"/>
      <c r="AS2164" s="49"/>
      <c r="AT2164" s="49"/>
      <c r="AU2164" s="49"/>
      <c r="AV2164" s="49"/>
      <c r="AW2164" s="49"/>
      <c r="AX2164" s="49"/>
      <c r="AY2164" s="49"/>
      <c r="AZ2164" s="49"/>
      <c r="BA2164" s="49"/>
      <c r="BB2164" s="49"/>
      <c r="BC2164" s="49"/>
      <c r="BD2164" s="49"/>
      <c r="BE2164" s="49"/>
      <c r="BF2164" s="49"/>
      <c r="BG2164" s="49"/>
      <c r="BH2164" s="49"/>
      <c r="BI2164" s="49"/>
      <c r="BJ2164" s="49"/>
      <c r="BK2164" s="49"/>
      <c r="BL2164" s="49"/>
      <c r="BM2164" s="49"/>
      <c r="BN2164" s="49"/>
      <c r="BO2164" s="49"/>
    </row>
    <row r="2165" spans="20:67" x14ac:dyDescent="0.3">
      <c r="T2165" s="49"/>
      <c r="V2165" s="49"/>
      <c r="W2165" s="49"/>
      <c r="X2165" s="49"/>
      <c r="Y2165" s="49"/>
      <c r="AA2165" s="49"/>
      <c r="AB2165" s="49"/>
      <c r="AD2165" s="49"/>
      <c r="AE2165" s="49"/>
      <c r="AF2165" s="49"/>
      <c r="AH2165" s="49"/>
      <c r="AI2165" s="49"/>
      <c r="AK2165" s="49"/>
      <c r="AL2165" s="49"/>
      <c r="AM2165" s="49"/>
      <c r="AN2165" s="49"/>
      <c r="AO2165" s="49"/>
      <c r="AP2165" s="49"/>
      <c r="AQ2165" s="49"/>
      <c r="AR2165" s="49"/>
      <c r="AS2165" s="49"/>
      <c r="AT2165" s="49"/>
      <c r="AU2165" s="49"/>
      <c r="AV2165" s="49"/>
      <c r="AW2165" s="49"/>
      <c r="AX2165" s="49"/>
      <c r="AY2165" s="49"/>
      <c r="AZ2165" s="49"/>
      <c r="BA2165" s="49"/>
      <c r="BB2165" s="49"/>
      <c r="BC2165" s="49"/>
      <c r="BD2165" s="49"/>
      <c r="BE2165" s="49"/>
      <c r="BF2165" s="49"/>
      <c r="BG2165" s="49"/>
      <c r="BH2165" s="49"/>
      <c r="BI2165" s="49"/>
      <c r="BJ2165" s="49"/>
      <c r="BK2165" s="49"/>
      <c r="BL2165" s="49"/>
      <c r="BM2165" s="49"/>
      <c r="BN2165" s="49"/>
      <c r="BO2165" s="49"/>
    </row>
    <row r="2166" spans="20:67" x14ac:dyDescent="0.3">
      <c r="T2166" s="49"/>
      <c r="V2166" s="49"/>
      <c r="W2166" s="49"/>
      <c r="X2166" s="49"/>
      <c r="Y2166" s="49"/>
      <c r="AA2166" s="49"/>
      <c r="AB2166" s="49"/>
      <c r="AD2166" s="49"/>
      <c r="AE2166" s="49"/>
      <c r="AF2166" s="49"/>
      <c r="AH2166" s="49"/>
      <c r="AI2166" s="49"/>
      <c r="AK2166" s="49"/>
      <c r="AL2166" s="49"/>
      <c r="AM2166" s="49"/>
      <c r="AN2166" s="49"/>
      <c r="AO2166" s="49"/>
      <c r="AP2166" s="49"/>
      <c r="AQ2166" s="49"/>
      <c r="AR2166" s="49"/>
      <c r="AS2166" s="49"/>
      <c r="AT2166" s="49"/>
      <c r="AU2166" s="49"/>
      <c r="AV2166" s="49"/>
      <c r="AW2166" s="49"/>
      <c r="AX2166" s="49"/>
      <c r="AY2166" s="49"/>
      <c r="AZ2166" s="49"/>
      <c r="BA2166" s="49"/>
      <c r="BB2166" s="49"/>
      <c r="BC2166" s="49"/>
      <c r="BD2166" s="49"/>
      <c r="BE2166" s="49"/>
      <c r="BF2166" s="49"/>
      <c r="BG2166" s="49"/>
      <c r="BH2166" s="49"/>
      <c r="BI2166" s="49"/>
      <c r="BJ2166" s="49"/>
      <c r="BK2166" s="49"/>
      <c r="BL2166" s="49"/>
      <c r="BM2166" s="49"/>
      <c r="BN2166" s="49"/>
      <c r="BO2166" s="49"/>
    </row>
    <row r="2167" spans="20:67" x14ac:dyDescent="0.3">
      <c r="T2167" s="49"/>
      <c r="V2167" s="49"/>
      <c r="W2167" s="49"/>
      <c r="X2167" s="49"/>
      <c r="Y2167" s="49"/>
      <c r="AA2167" s="49"/>
      <c r="AB2167" s="49"/>
      <c r="AD2167" s="49"/>
      <c r="AE2167" s="49"/>
      <c r="AF2167" s="49"/>
      <c r="AH2167" s="49"/>
      <c r="AI2167" s="49"/>
      <c r="AK2167" s="49"/>
      <c r="AL2167" s="49"/>
      <c r="AM2167" s="49"/>
      <c r="AN2167" s="49"/>
      <c r="AO2167" s="49"/>
      <c r="AP2167" s="49"/>
      <c r="AQ2167" s="49"/>
      <c r="AR2167" s="49"/>
      <c r="AS2167" s="49"/>
      <c r="AT2167" s="49"/>
      <c r="AU2167" s="49"/>
      <c r="AV2167" s="49"/>
      <c r="AW2167" s="49"/>
      <c r="AX2167" s="49"/>
      <c r="AY2167" s="49"/>
      <c r="AZ2167" s="49"/>
      <c r="BA2167" s="49"/>
      <c r="BB2167" s="49"/>
      <c r="BC2167" s="49"/>
      <c r="BD2167" s="49"/>
      <c r="BE2167" s="49"/>
      <c r="BF2167" s="49"/>
      <c r="BG2167" s="49"/>
      <c r="BH2167" s="49"/>
      <c r="BI2167" s="49"/>
      <c r="BJ2167" s="49"/>
      <c r="BK2167" s="49"/>
      <c r="BL2167" s="49"/>
      <c r="BM2167" s="49"/>
      <c r="BN2167" s="49"/>
      <c r="BO2167" s="49"/>
    </row>
    <row r="2168" spans="20:67" x14ac:dyDescent="0.3">
      <c r="T2168" s="49"/>
      <c r="V2168" s="49"/>
      <c r="W2168" s="49"/>
      <c r="X2168" s="49"/>
      <c r="Y2168" s="49"/>
      <c r="AA2168" s="49"/>
      <c r="AB2168" s="49"/>
      <c r="AD2168" s="49"/>
      <c r="AE2168" s="49"/>
      <c r="AF2168" s="49"/>
      <c r="AH2168" s="49"/>
      <c r="AI2168" s="49"/>
      <c r="AK2168" s="49"/>
      <c r="AL2168" s="49"/>
      <c r="AM2168" s="49"/>
      <c r="AN2168" s="49"/>
      <c r="AO2168" s="49"/>
      <c r="AP2168" s="49"/>
      <c r="AQ2168" s="49"/>
      <c r="AR2168" s="49"/>
      <c r="AS2168" s="49"/>
      <c r="AT2168" s="49"/>
      <c r="AU2168" s="49"/>
      <c r="AV2168" s="49"/>
      <c r="AW2168" s="49"/>
      <c r="AX2168" s="49"/>
      <c r="AY2168" s="49"/>
      <c r="AZ2168" s="49"/>
      <c r="BA2168" s="49"/>
      <c r="BB2168" s="49"/>
      <c r="BC2168" s="49"/>
      <c r="BD2168" s="49"/>
      <c r="BE2168" s="49"/>
      <c r="BF2168" s="49"/>
      <c r="BG2168" s="49"/>
      <c r="BH2168" s="49"/>
      <c r="BI2168" s="49"/>
      <c r="BJ2168" s="49"/>
      <c r="BK2168" s="49"/>
      <c r="BL2168" s="49"/>
      <c r="BM2168" s="49"/>
      <c r="BN2168" s="49"/>
      <c r="BO2168" s="49"/>
    </row>
    <row r="2169" spans="20:67" x14ac:dyDescent="0.3">
      <c r="T2169" s="49"/>
      <c r="V2169" s="49"/>
      <c r="W2169" s="49"/>
      <c r="X2169" s="49"/>
      <c r="Y2169" s="49"/>
      <c r="AA2169" s="49"/>
      <c r="AB2169" s="49"/>
      <c r="AD2169" s="49"/>
      <c r="AE2169" s="49"/>
      <c r="AF2169" s="49"/>
      <c r="AH2169" s="49"/>
      <c r="AI2169" s="49"/>
      <c r="AK2169" s="49"/>
      <c r="AL2169" s="49"/>
      <c r="AM2169" s="49"/>
      <c r="AN2169" s="49"/>
      <c r="AO2169" s="49"/>
      <c r="AP2169" s="49"/>
      <c r="AQ2169" s="49"/>
      <c r="AR2169" s="49"/>
      <c r="AS2169" s="49"/>
      <c r="AT2169" s="49"/>
      <c r="AU2169" s="49"/>
      <c r="AV2169" s="49"/>
      <c r="AW2169" s="49"/>
      <c r="AX2169" s="49"/>
      <c r="AY2169" s="49"/>
      <c r="AZ2169" s="49"/>
      <c r="BA2169" s="49"/>
      <c r="BB2169" s="49"/>
      <c r="BC2169" s="49"/>
      <c r="BD2169" s="49"/>
      <c r="BE2169" s="49"/>
      <c r="BF2169" s="49"/>
      <c r="BG2169" s="49"/>
      <c r="BH2169" s="49"/>
      <c r="BI2169" s="49"/>
      <c r="BJ2169" s="49"/>
      <c r="BK2169" s="49"/>
      <c r="BL2169" s="49"/>
      <c r="BM2169" s="49"/>
      <c r="BN2169" s="49"/>
      <c r="BO2169" s="49"/>
    </row>
    <row r="2170" spans="20:67" x14ac:dyDescent="0.3">
      <c r="T2170" s="49"/>
      <c r="V2170" s="49"/>
      <c r="W2170" s="49"/>
      <c r="X2170" s="49"/>
      <c r="Y2170" s="49"/>
      <c r="AA2170" s="49"/>
      <c r="AB2170" s="49"/>
      <c r="AD2170" s="49"/>
      <c r="AE2170" s="49"/>
      <c r="AF2170" s="49"/>
      <c r="AH2170" s="49"/>
      <c r="AI2170" s="49"/>
      <c r="AK2170" s="49"/>
      <c r="AL2170" s="49"/>
      <c r="AM2170" s="49"/>
      <c r="AN2170" s="49"/>
      <c r="AO2170" s="49"/>
      <c r="AP2170" s="49"/>
      <c r="AQ2170" s="49"/>
      <c r="AR2170" s="49"/>
      <c r="AS2170" s="49"/>
      <c r="AT2170" s="49"/>
      <c r="AU2170" s="49"/>
      <c r="AV2170" s="49"/>
      <c r="AW2170" s="49"/>
      <c r="AX2170" s="49"/>
      <c r="AY2170" s="49"/>
      <c r="AZ2170" s="49"/>
      <c r="BA2170" s="49"/>
      <c r="BB2170" s="49"/>
      <c r="BC2170" s="49"/>
      <c r="BD2170" s="49"/>
      <c r="BE2170" s="49"/>
      <c r="BF2170" s="49"/>
      <c r="BG2170" s="49"/>
      <c r="BH2170" s="49"/>
      <c r="BI2170" s="49"/>
      <c r="BJ2170" s="49"/>
      <c r="BK2170" s="49"/>
      <c r="BL2170" s="49"/>
      <c r="BM2170" s="49"/>
      <c r="BN2170" s="49"/>
      <c r="BO2170" s="49"/>
    </row>
    <row r="2171" spans="20:67" x14ac:dyDescent="0.3">
      <c r="T2171" s="49"/>
      <c r="V2171" s="49"/>
      <c r="W2171" s="49"/>
      <c r="X2171" s="49"/>
      <c r="Y2171" s="49"/>
      <c r="AA2171" s="49"/>
      <c r="AB2171" s="49"/>
      <c r="AD2171" s="49"/>
      <c r="AE2171" s="49"/>
      <c r="AF2171" s="49"/>
      <c r="AH2171" s="49"/>
      <c r="AI2171" s="49"/>
      <c r="AK2171" s="49"/>
      <c r="AL2171" s="49"/>
      <c r="AM2171" s="49"/>
      <c r="AN2171" s="49"/>
      <c r="AO2171" s="49"/>
      <c r="AP2171" s="49"/>
      <c r="AQ2171" s="49"/>
      <c r="AR2171" s="49"/>
      <c r="AS2171" s="49"/>
      <c r="AT2171" s="49"/>
      <c r="AU2171" s="49"/>
      <c r="AV2171" s="49"/>
      <c r="AW2171" s="49"/>
      <c r="AX2171" s="49"/>
      <c r="AY2171" s="49"/>
      <c r="AZ2171" s="49"/>
      <c r="BA2171" s="49"/>
      <c r="BB2171" s="49"/>
      <c r="BC2171" s="49"/>
      <c r="BD2171" s="49"/>
      <c r="BE2171" s="49"/>
      <c r="BF2171" s="49"/>
      <c r="BG2171" s="49"/>
      <c r="BH2171" s="49"/>
      <c r="BI2171" s="49"/>
      <c r="BJ2171" s="49"/>
      <c r="BK2171" s="49"/>
      <c r="BL2171" s="49"/>
      <c r="BM2171" s="49"/>
      <c r="BN2171" s="49"/>
      <c r="BO2171" s="49"/>
    </row>
    <row r="2172" spans="20:67" x14ac:dyDescent="0.3">
      <c r="T2172" s="49"/>
      <c r="V2172" s="49"/>
      <c r="W2172" s="49"/>
      <c r="X2172" s="49"/>
      <c r="Y2172" s="49"/>
      <c r="AA2172" s="49"/>
      <c r="AB2172" s="49"/>
      <c r="AD2172" s="49"/>
      <c r="AE2172" s="49"/>
      <c r="AF2172" s="49"/>
      <c r="AH2172" s="49"/>
      <c r="AI2172" s="49"/>
      <c r="AK2172" s="49"/>
      <c r="AL2172" s="49"/>
      <c r="AM2172" s="49"/>
      <c r="AN2172" s="49"/>
      <c r="AO2172" s="49"/>
      <c r="AP2172" s="49"/>
      <c r="AQ2172" s="49"/>
      <c r="AR2172" s="49"/>
      <c r="AS2172" s="49"/>
      <c r="AT2172" s="49"/>
      <c r="AU2172" s="49"/>
      <c r="AV2172" s="49"/>
      <c r="AW2172" s="49"/>
      <c r="AX2172" s="49"/>
      <c r="AY2172" s="49"/>
      <c r="AZ2172" s="49"/>
      <c r="BA2172" s="49"/>
      <c r="BB2172" s="49"/>
      <c r="BC2172" s="49"/>
      <c r="BD2172" s="49"/>
      <c r="BE2172" s="49"/>
      <c r="BF2172" s="49"/>
      <c r="BG2172" s="49"/>
      <c r="BH2172" s="49"/>
      <c r="BI2172" s="49"/>
      <c r="BJ2172" s="49"/>
      <c r="BK2172" s="49"/>
      <c r="BL2172" s="49"/>
      <c r="BM2172" s="49"/>
      <c r="BN2172" s="49"/>
      <c r="BO2172" s="49"/>
    </row>
    <row r="2173" spans="20:67" x14ac:dyDescent="0.3">
      <c r="T2173" s="49"/>
      <c r="V2173" s="49"/>
      <c r="W2173" s="49"/>
      <c r="X2173" s="49"/>
      <c r="Y2173" s="49"/>
      <c r="AA2173" s="49"/>
      <c r="AB2173" s="49"/>
      <c r="AD2173" s="49"/>
      <c r="AE2173" s="49"/>
      <c r="AF2173" s="49"/>
      <c r="AH2173" s="49"/>
      <c r="AI2173" s="49"/>
      <c r="AK2173" s="49"/>
      <c r="AL2173" s="49"/>
      <c r="AM2173" s="49"/>
      <c r="AN2173" s="49"/>
      <c r="AO2173" s="49"/>
      <c r="AP2173" s="49"/>
      <c r="AQ2173" s="49"/>
      <c r="AR2173" s="49"/>
      <c r="AS2173" s="49"/>
      <c r="AT2173" s="49"/>
      <c r="AU2173" s="49"/>
      <c r="AV2173" s="49"/>
      <c r="AW2173" s="49"/>
      <c r="AX2173" s="49"/>
      <c r="AY2173" s="49"/>
      <c r="AZ2173" s="49"/>
      <c r="BA2173" s="49"/>
      <c r="BB2173" s="49"/>
      <c r="BC2173" s="49"/>
      <c r="BD2173" s="49"/>
      <c r="BE2173" s="49"/>
      <c r="BF2173" s="49"/>
      <c r="BG2173" s="49"/>
      <c r="BH2173" s="49"/>
      <c r="BI2173" s="49"/>
      <c r="BJ2173" s="49"/>
      <c r="BK2173" s="49"/>
      <c r="BL2173" s="49"/>
      <c r="BM2173" s="49"/>
      <c r="BN2173" s="49"/>
      <c r="BO2173" s="49"/>
    </row>
    <row r="2174" spans="20:67" x14ac:dyDescent="0.3">
      <c r="T2174" s="49"/>
      <c r="V2174" s="49"/>
      <c r="W2174" s="49"/>
      <c r="X2174" s="49"/>
      <c r="Y2174" s="49"/>
      <c r="AA2174" s="49"/>
      <c r="AB2174" s="49"/>
      <c r="AD2174" s="49"/>
      <c r="AE2174" s="49"/>
      <c r="AF2174" s="49"/>
      <c r="AH2174" s="49"/>
      <c r="AI2174" s="49"/>
      <c r="AK2174" s="49"/>
      <c r="AL2174" s="49"/>
      <c r="AM2174" s="49"/>
      <c r="AN2174" s="49"/>
      <c r="AO2174" s="49"/>
      <c r="AP2174" s="49"/>
      <c r="AQ2174" s="49"/>
      <c r="AR2174" s="49"/>
      <c r="AS2174" s="49"/>
      <c r="AT2174" s="49"/>
      <c r="AU2174" s="49"/>
      <c r="AV2174" s="49"/>
      <c r="AW2174" s="49"/>
      <c r="AX2174" s="49"/>
      <c r="AY2174" s="49"/>
      <c r="AZ2174" s="49"/>
      <c r="BA2174" s="49"/>
      <c r="BB2174" s="49"/>
      <c r="BC2174" s="49"/>
      <c r="BD2174" s="49"/>
      <c r="BE2174" s="49"/>
      <c r="BF2174" s="49"/>
      <c r="BG2174" s="49"/>
      <c r="BH2174" s="49"/>
      <c r="BI2174" s="49"/>
      <c r="BJ2174" s="49"/>
      <c r="BK2174" s="49"/>
      <c r="BL2174" s="49"/>
      <c r="BM2174" s="49"/>
      <c r="BN2174" s="49"/>
      <c r="BO2174" s="49"/>
    </row>
    <row r="2175" spans="20:67" x14ac:dyDescent="0.3">
      <c r="T2175" s="49"/>
      <c r="V2175" s="49"/>
      <c r="W2175" s="49"/>
      <c r="X2175" s="49"/>
      <c r="Y2175" s="49"/>
      <c r="AA2175" s="49"/>
      <c r="AB2175" s="49"/>
      <c r="AD2175" s="49"/>
      <c r="AE2175" s="49"/>
      <c r="AF2175" s="49"/>
      <c r="AH2175" s="49"/>
      <c r="AI2175" s="49"/>
      <c r="AK2175" s="49"/>
      <c r="AL2175" s="49"/>
      <c r="AM2175" s="49"/>
      <c r="AN2175" s="49"/>
      <c r="AO2175" s="49"/>
      <c r="AP2175" s="49"/>
      <c r="AQ2175" s="49"/>
      <c r="AR2175" s="49"/>
      <c r="AS2175" s="49"/>
      <c r="AT2175" s="49"/>
      <c r="AU2175" s="49"/>
      <c r="AV2175" s="49"/>
      <c r="AW2175" s="49"/>
      <c r="AX2175" s="49"/>
      <c r="AY2175" s="49"/>
      <c r="AZ2175" s="49"/>
      <c r="BA2175" s="49"/>
      <c r="BB2175" s="49"/>
      <c r="BC2175" s="49"/>
      <c r="BD2175" s="49"/>
      <c r="BE2175" s="49"/>
      <c r="BF2175" s="49"/>
      <c r="BG2175" s="49"/>
      <c r="BH2175" s="49"/>
      <c r="BI2175" s="49"/>
      <c r="BJ2175" s="49"/>
      <c r="BK2175" s="49"/>
      <c r="BL2175" s="49"/>
      <c r="BM2175" s="49"/>
      <c r="BN2175" s="49"/>
      <c r="BO2175" s="49"/>
    </row>
    <row r="2176" spans="20:67" x14ac:dyDescent="0.3">
      <c r="T2176" s="49"/>
      <c r="V2176" s="49"/>
      <c r="W2176" s="49"/>
      <c r="X2176" s="49"/>
      <c r="Y2176" s="49"/>
      <c r="AA2176" s="49"/>
      <c r="AB2176" s="49"/>
      <c r="AD2176" s="49"/>
      <c r="AE2176" s="49"/>
      <c r="AF2176" s="49"/>
      <c r="AH2176" s="49"/>
      <c r="AI2176" s="49"/>
      <c r="AK2176" s="49"/>
      <c r="AL2176" s="49"/>
      <c r="AM2176" s="49"/>
      <c r="AN2176" s="49"/>
      <c r="AO2176" s="49"/>
      <c r="AP2176" s="49"/>
      <c r="AQ2176" s="49"/>
      <c r="AR2176" s="49"/>
      <c r="AS2176" s="49"/>
      <c r="AT2176" s="49"/>
      <c r="AU2176" s="49"/>
      <c r="AV2176" s="49"/>
      <c r="AW2176" s="49"/>
      <c r="AX2176" s="49"/>
      <c r="AY2176" s="49"/>
      <c r="AZ2176" s="49"/>
      <c r="BA2176" s="49"/>
      <c r="BB2176" s="49"/>
      <c r="BC2176" s="49"/>
      <c r="BD2176" s="49"/>
      <c r="BE2176" s="49"/>
      <c r="BF2176" s="49"/>
      <c r="BG2176" s="49"/>
      <c r="BH2176" s="49"/>
      <c r="BI2176" s="49"/>
      <c r="BJ2176" s="49"/>
      <c r="BK2176" s="49"/>
      <c r="BL2176" s="49"/>
      <c r="BM2176" s="49"/>
      <c r="BN2176" s="49"/>
      <c r="BO2176" s="49"/>
    </row>
    <row r="2177" spans="20:67" x14ac:dyDescent="0.3">
      <c r="T2177" s="49"/>
      <c r="V2177" s="49"/>
      <c r="W2177" s="49"/>
      <c r="X2177" s="49"/>
      <c r="Y2177" s="49"/>
      <c r="AA2177" s="49"/>
      <c r="AB2177" s="49"/>
      <c r="AD2177" s="49"/>
      <c r="AE2177" s="49"/>
      <c r="AF2177" s="49"/>
      <c r="AH2177" s="49"/>
      <c r="AI2177" s="49"/>
      <c r="AK2177" s="49"/>
      <c r="AL2177" s="49"/>
      <c r="AM2177" s="49"/>
      <c r="AN2177" s="49"/>
      <c r="AO2177" s="49"/>
      <c r="AP2177" s="49"/>
      <c r="AQ2177" s="49"/>
      <c r="AR2177" s="49"/>
      <c r="AS2177" s="49"/>
      <c r="AT2177" s="49"/>
      <c r="AU2177" s="49"/>
      <c r="AV2177" s="49"/>
      <c r="AW2177" s="49"/>
      <c r="AX2177" s="49"/>
      <c r="AY2177" s="49"/>
      <c r="AZ2177" s="49"/>
      <c r="BA2177" s="49"/>
      <c r="BB2177" s="49"/>
      <c r="BC2177" s="49"/>
      <c r="BD2177" s="49"/>
      <c r="BE2177" s="49"/>
      <c r="BF2177" s="49"/>
      <c r="BG2177" s="49"/>
      <c r="BH2177" s="49"/>
      <c r="BI2177" s="49"/>
      <c r="BJ2177" s="49"/>
      <c r="BK2177" s="49"/>
      <c r="BL2177" s="49"/>
      <c r="BM2177" s="49"/>
      <c r="BN2177" s="49"/>
      <c r="BO2177" s="49"/>
    </row>
    <row r="2178" spans="20:67" x14ac:dyDescent="0.3">
      <c r="T2178" s="49"/>
      <c r="V2178" s="49"/>
      <c r="W2178" s="49"/>
      <c r="X2178" s="49"/>
      <c r="Y2178" s="49"/>
      <c r="AA2178" s="49"/>
      <c r="AB2178" s="49"/>
      <c r="AD2178" s="49"/>
      <c r="AE2178" s="49"/>
      <c r="AF2178" s="49"/>
      <c r="AH2178" s="49"/>
      <c r="AI2178" s="49"/>
      <c r="AK2178" s="49"/>
      <c r="AL2178" s="49"/>
      <c r="AM2178" s="49"/>
      <c r="AN2178" s="49"/>
      <c r="AO2178" s="49"/>
      <c r="AP2178" s="49"/>
      <c r="AQ2178" s="49"/>
      <c r="AR2178" s="49"/>
      <c r="AS2178" s="49"/>
      <c r="AT2178" s="49"/>
      <c r="AU2178" s="49"/>
      <c r="AV2178" s="49"/>
      <c r="AW2178" s="49"/>
      <c r="AX2178" s="49"/>
      <c r="AY2178" s="49"/>
      <c r="AZ2178" s="49"/>
      <c r="BA2178" s="49"/>
      <c r="BB2178" s="49"/>
      <c r="BC2178" s="49"/>
      <c r="BD2178" s="49"/>
      <c r="BE2178" s="49"/>
      <c r="BF2178" s="49"/>
      <c r="BG2178" s="49"/>
      <c r="BH2178" s="49"/>
      <c r="BI2178" s="49"/>
      <c r="BJ2178" s="49"/>
      <c r="BK2178" s="49"/>
      <c r="BL2178" s="49"/>
      <c r="BM2178" s="49"/>
      <c r="BN2178" s="49"/>
      <c r="BO2178" s="49"/>
    </row>
    <row r="2179" spans="20:67" x14ac:dyDescent="0.3">
      <c r="T2179" s="49"/>
      <c r="V2179" s="49"/>
      <c r="W2179" s="49"/>
      <c r="X2179" s="49"/>
      <c r="Y2179" s="49"/>
      <c r="AA2179" s="49"/>
      <c r="AB2179" s="49"/>
      <c r="AD2179" s="49"/>
      <c r="AE2179" s="49"/>
      <c r="AF2179" s="49"/>
      <c r="AH2179" s="49"/>
      <c r="AI2179" s="49"/>
      <c r="AK2179" s="49"/>
      <c r="AL2179" s="49"/>
      <c r="AM2179" s="49"/>
      <c r="AN2179" s="49"/>
      <c r="AO2179" s="49"/>
      <c r="AP2179" s="49"/>
      <c r="AQ2179" s="49"/>
      <c r="AR2179" s="49"/>
      <c r="AS2179" s="49"/>
      <c r="AT2179" s="49"/>
      <c r="AU2179" s="49"/>
      <c r="AV2179" s="49"/>
      <c r="AW2179" s="49"/>
      <c r="AX2179" s="49"/>
      <c r="AY2179" s="49"/>
      <c r="AZ2179" s="49"/>
      <c r="BA2179" s="49"/>
      <c r="BB2179" s="49"/>
      <c r="BC2179" s="49"/>
      <c r="BD2179" s="49"/>
      <c r="BE2179" s="49"/>
      <c r="BF2179" s="49"/>
      <c r="BG2179" s="49"/>
      <c r="BH2179" s="49"/>
      <c r="BI2179" s="49"/>
      <c r="BJ2179" s="49"/>
      <c r="BK2179" s="49"/>
      <c r="BL2179" s="49"/>
      <c r="BM2179" s="49"/>
      <c r="BN2179" s="49"/>
      <c r="BO2179" s="49"/>
    </row>
    <row r="2180" spans="20:67" x14ac:dyDescent="0.3">
      <c r="T2180" s="49"/>
      <c r="V2180" s="49"/>
      <c r="W2180" s="49"/>
      <c r="X2180" s="49"/>
      <c r="Y2180" s="49"/>
      <c r="AA2180" s="49"/>
      <c r="AB2180" s="49"/>
      <c r="AD2180" s="49"/>
      <c r="AE2180" s="49"/>
      <c r="AF2180" s="49"/>
      <c r="AH2180" s="49"/>
      <c r="AI2180" s="49"/>
      <c r="AK2180" s="49"/>
      <c r="AL2180" s="49"/>
      <c r="AM2180" s="49"/>
      <c r="AN2180" s="49"/>
      <c r="AO2180" s="49"/>
      <c r="AP2180" s="49"/>
      <c r="AQ2180" s="49"/>
      <c r="AR2180" s="49"/>
      <c r="AS2180" s="49"/>
      <c r="AT2180" s="49"/>
      <c r="AU2180" s="49"/>
      <c r="AV2180" s="49"/>
      <c r="AW2180" s="49"/>
      <c r="AX2180" s="49"/>
      <c r="AY2180" s="49"/>
      <c r="AZ2180" s="49"/>
      <c r="BA2180" s="49"/>
      <c r="BB2180" s="49"/>
      <c r="BC2180" s="49"/>
      <c r="BD2180" s="49"/>
      <c r="BE2180" s="49"/>
      <c r="BF2180" s="49"/>
      <c r="BG2180" s="49"/>
      <c r="BH2180" s="49"/>
      <c r="BI2180" s="49"/>
      <c r="BJ2180" s="49"/>
      <c r="BK2180" s="49"/>
      <c r="BL2180" s="49"/>
      <c r="BM2180" s="49"/>
      <c r="BN2180" s="49"/>
      <c r="BO2180" s="49"/>
    </row>
    <row r="2181" spans="20:67" x14ac:dyDescent="0.3">
      <c r="T2181" s="49"/>
      <c r="V2181" s="49"/>
      <c r="W2181" s="49"/>
      <c r="X2181" s="49"/>
      <c r="Y2181" s="49"/>
      <c r="AA2181" s="49"/>
      <c r="AB2181" s="49"/>
      <c r="AD2181" s="49"/>
      <c r="AE2181" s="49"/>
      <c r="AF2181" s="49"/>
      <c r="AH2181" s="49"/>
      <c r="AI2181" s="49"/>
      <c r="AK2181" s="49"/>
      <c r="AL2181" s="49"/>
      <c r="AM2181" s="49"/>
      <c r="AN2181" s="49"/>
      <c r="AO2181" s="49"/>
      <c r="AP2181" s="49"/>
      <c r="AQ2181" s="49"/>
      <c r="AR2181" s="49"/>
      <c r="AS2181" s="49"/>
      <c r="AT2181" s="49"/>
      <c r="AU2181" s="49"/>
      <c r="AV2181" s="49"/>
      <c r="AW2181" s="49"/>
      <c r="AX2181" s="49"/>
      <c r="AY2181" s="49"/>
      <c r="AZ2181" s="49"/>
      <c r="BA2181" s="49"/>
      <c r="BB2181" s="49"/>
      <c r="BC2181" s="49"/>
      <c r="BD2181" s="49"/>
      <c r="BE2181" s="49"/>
      <c r="BF2181" s="49"/>
      <c r="BG2181" s="49"/>
      <c r="BH2181" s="49"/>
      <c r="BI2181" s="49"/>
      <c r="BJ2181" s="49"/>
      <c r="BK2181" s="49"/>
      <c r="BL2181" s="49"/>
      <c r="BM2181" s="49"/>
      <c r="BN2181" s="49"/>
      <c r="BO2181" s="49"/>
    </row>
    <row r="2182" spans="20:67" x14ac:dyDescent="0.3">
      <c r="T2182" s="49"/>
      <c r="V2182" s="49"/>
      <c r="W2182" s="49"/>
      <c r="X2182" s="49"/>
      <c r="Y2182" s="49"/>
      <c r="AA2182" s="49"/>
      <c r="AB2182" s="49"/>
      <c r="AD2182" s="49"/>
      <c r="AE2182" s="49"/>
      <c r="AF2182" s="49"/>
      <c r="AH2182" s="49"/>
      <c r="AI2182" s="49"/>
      <c r="AK2182" s="49"/>
      <c r="AL2182" s="49"/>
      <c r="AM2182" s="49"/>
      <c r="AN2182" s="49"/>
      <c r="AO2182" s="49"/>
      <c r="AP2182" s="49"/>
      <c r="AQ2182" s="49"/>
      <c r="AR2182" s="49"/>
      <c r="AS2182" s="49"/>
      <c r="AT2182" s="49"/>
      <c r="AU2182" s="49"/>
      <c r="AV2182" s="49"/>
      <c r="AW2182" s="49"/>
      <c r="AX2182" s="49"/>
      <c r="AY2182" s="49"/>
      <c r="AZ2182" s="49"/>
      <c r="BA2182" s="49"/>
      <c r="BB2182" s="49"/>
      <c r="BC2182" s="49"/>
      <c r="BD2182" s="49"/>
      <c r="BE2182" s="49"/>
      <c r="BF2182" s="49"/>
      <c r="BG2182" s="49"/>
      <c r="BH2182" s="49"/>
      <c r="BI2182" s="49"/>
      <c r="BJ2182" s="49"/>
      <c r="BK2182" s="49"/>
      <c r="BL2182" s="49"/>
      <c r="BM2182" s="49"/>
      <c r="BN2182" s="49"/>
      <c r="BO2182" s="49"/>
    </row>
    <row r="2183" spans="20:67" x14ac:dyDescent="0.3">
      <c r="T2183" s="49"/>
      <c r="V2183" s="49"/>
      <c r="W2183" s="49"/>
      <c r="X2183" s="49"/>
      <c r="Y2183" s="49"/>
      <c r="AA2183" s="49"/>
      <c r="AB2183" s="49"/>
      <c r="AD2183" s="49"/>
      <c r="AE2183" s="49"/>
      <c r="AF2183" s="49"/>
      <c r="AH2183" s="49"/>
      <c r="AI2183" s="49"/>
      <c r="AK2183" s="49"/>
      <c r="AL2183" s="49"/>
      <c r="AM2183" s="49"/>
      <c r="AN2183" s="49"/>
      <c r="AO2183" s="49"/>
      <c r="AP2183" s="49"/>
      <c r="AQ2183" s="49"/>
      <c r="AR2183" s="49"/>
      <c r="AS2183" s="49"/>
      <c r="AT2183" s="49"/>
      <c r="AU2183" s="49"/>
      <c r="AV2183" s="49"/>
      <c r="AW2183" s="49"/>
      <c r="AX2183" s="49"/>
      <c r="AY2183" s="49"/>
      <c r="AZ2183" s="49"/>
      <c r="BA2183" s="49"/>
      <c r="BB2183" s="49"/>
      <c r="BC2183" s="49"/>
      <c r="BD2183" s="49"/>
      <c r="BE2183" s="49"/>
      <c r="BF2183" s="49"/>
      <c r="BG2183" s="49"/>
      <c r="BH2183" s="49"/>
      <c r="BI2183" s="49"/>
      <c r="BJ2183" s="49"/>
      <c r="BK2183" s="49"/>
      <c r="BL2183" s="49"/>
      <c r="BM2183" s="49"/>
      <c r="BN2183" s="49"/>
      <c r="BO2183" s="49"/>
    </row>
    <row r="2184" spans="20:67" x14ac:dyDescent="0.3">
      <c r="T2184" s="49"/>
      <c r="V2184" s="49"/>
      <c r="W2184" s="49"/>
      <c r="X2184" s="49"/>
      <c r="Y2184" s="49"/>
      <c r="AA2184" s="49"/>
      <c r="AB2184" s="49"/>
      <c r="AD2184" s="49"/>
      <c r="AE2184" s="49"/>
      <c r="AF2184" s="49"/>
      <c r="AH2184" s="49"/>
      <c r="AI2184" s="49"/>
      <c r="AK2184" s="49"/>
      <c r="AL2184" s="49"/>
      <c r="AM2184" s="49"/>
      <c r="AN2184" s="49"/>
      <c r="AO2184" s="49"/>
      <c r="AP2184" s="49"/>
      <c r="AQ2184" s="49"/>
      <c r="AR2184" s="49"/>
      <c r="AS2184" s="49"/>
      <c r="AT2184" s="49"/>
      <c r="AU2184" s="49"/>
      <c r="AV2184" s="49"/>
      <c r="AW2184" s="49"/>
      <c r="AX2184" s="49"/>
      <c r="AY2184" s="49"/>
      <c r="AZ2184" s="49"/>
      <c r="BA2184" s="49"/>
      <c r="BB2184" s="49"/>
      <c r="BC2184" s="49"/>
      <c r="BD2184" s="49"/>
      <c r="BE2184" s="49"/>
      <c r="BF2184" s="49"/>
      <c r="BG2184" s="49"/>
      <c r="BH2184" s="49"/>
      <c r="BI2184" s="49"/>
      <c r="BJ2184" s="49"/>
      <c r="BK2184" s="49"/>
      <c r="BL2184" s="49"/>
      <c r="BM2184" s="49"/>
      <c r="BN2184" s="49"/>
      <c r="BO2184" s="49"/>
    </row>
    <row r="2185" spans="20:67" x14ac:dyDescent="0.3">
      <c r="T2185" s="49"/>
      <c r="V2185" s="49"/>
      <c r="W2185" s="49"/>
      <c r="X2185" s="49"/>
      <c r="Y2185" s="49"/>
      <c r="AA2185" s="49"/>
      <c r="AB2185" s="49"/>
      <c r="AD2185" s="49"/>
      <c r="AE2185" s="49"/>
      <c r="AF2185" s="49"/>
      <c r="AH2185" s="49"/>
      <c r="AI2185" s="49"/>
      <c r="AK2185" s="49"/>
      <c r="AL2185" s="49"/>
      <c r="AM2185" s="49"/>
      <c r="AN2185" s="49"/>
      <c r="AO2185" s="49"/>
      <c r="AP2185" s="49"/>
      <c r="AQ2185" s="49"/>
      <c r="AR2185" s="49"/>
      <c r="AS2185" s="49"/>
      <c r="AT2185" s="49"/>
      <c r="AU2185" s="49"/>
      <c r="AV2185" s="49"/>
      <c r="AW2185" s="49"/>
      <c r="AX2185" s="49"/>
      <c r="AY2185" s="49"/>
      <c r="AZ2185" s="49"/>
      <c r="BA2185" s="49"/>
      <c r="BB2185" s="49"/>
      <c r="BC2185" s="49"/>
      <c r="BD2185" s="49"/>
      <c r="BE2185" s="49"/>
      <c r="BF2185" s="49"/>
      <c r="BG2185" s="49"/>
      <c r="BH2185" s="49"/>
      <c r="BI2185" s="49"/>
      <c r="BJ2185" s="49"/>
      <c r="BK2185" s="49"/>
      <c r="BL2185" s="49"/>
      <c r="BM2185" s="49"/>
      <c r="BN2185" s="49"/>
      <c r="BO2185" s="49"/>
    </row>
    <row r="2186" spans="20:67" x14ac:dyDescent="0.3">
      <c r="T2186" s="49"/>
      <c r="V2186" s="49"/>
      <c r="W2186" s="49"/>
      <c r="X2186" s="49"/>
      <c r="Y2186" s="49"/>
      <c r="AA2186" s="49"/>
      <c r="AB2186" s="49"/>
      <c r="AD2186" s="49"/>
      <c r="AE2186" s="49"/>
      <c r="AF2186" s="49"/>
      <c r="AH2186" s="49"/>
      <c r="AI2186" s="49"/>
      <c r="AK2186" s="49"/>
      <c r="AL2186" s="49"/>
      <c r="AM2186" s="49"/>
      <c r="AN2186" s="49"/>
      <c r="AO2186" s="49"/>
      <c r="AP2186" s="49"/>
      <c r="AQ2186" s="49"/>
      <c r="AR2186" s="49"/>
      <c r="AS2186" s="49"/>
      <c r="AT2186" s="49"/>
      <c r="AU2186" s="49"/>
      <c r="AV2186" s="49"/>
      <c r="AW2186" s="49"/>
      <c r="AX2186" s="49"/>
      <c r="AY2186" s="49"/>
      <c r="AZ2186" s="49"/>
      <c r="BA2186" s="49"/>
      <c r="BB2186" s="49"/>
      <c r="BC2186" s="49"/>
      <c r="BD2186" s="49"/>
      <c r="BE2186" s="49"/>
      <c r="BF2186" s="49"/>
      <c r="BG2186" s="49"/>
      <c r="BH2186" s="49"/>
      <c r="BI2186" s="49"/>
      <c r="BJ2186" s="49"/>
      <c r="BK2186" s="49"/>
      <c r="BL2186" s="49"/>
      <c r="BM2186" s="49"/>
      <c r="BN2186" s="49"/>
      <c r="BO2186" s="49"/>
    </row>
    <row r="2187" spans="20:67" x14ac:dyDescent="0.3">
      <c r="T2187" s="49"/>
      <c r="V2187" s="49"/>
      <c r="W2187" s="49"/>
      <c r="X2187" s="49"/>
      <c r="Y2187" s="49"/>
      <c r="AA2187" s="49"/>
      <c r="AB2187" s="49"/>
      <c r="AD2187" s="49"/>
      <c r="AE2187" s="49"/>
      <c r="AF2187" s="49"/>
      <c r="AH2187" s="49"/>
      <c r="AI2187" s="49"/>
      <c r="AK2187" s="49"/>
      <c r="AL2187" s="49"/>
      <c r="AM2187" s="49"/>
      <c r="AN2187" s="49"/>
      <c r="AO2187" s="49"/>
      <c r="AP2187" s="49"/>
      <c r="AQ2187" s="49"/>
      <c r="AR2187" s="49"/>
      <c r="AS2187" s="49"/>
      <c r="AT2187" s="49"/>
      <c r="AU2187" s="49"/>
      <c r="AV2187" s="49"/>
      <c r="AW2187" s="49"/>
      <c r="AX2187" s="49"/>
      <c r="AY2187" s="49"/>
      <c r="AZ2187" s="49"/>
      <c r="BA2187" s="49"/>
      <c r="BB2187" s="49"/>
      <c r="BC2187" s="49"/>
      <c r="BD2187" s="49"/>
      <c r="BE2187" s="49"/>
      <c r="BF2187" s="49"/>
      <c r="BG2187" s="49"/>
      <c r="BH2187" s="49"/>
      <c r="BI2187" s="49"/>
      <c r="BJ2187" s="49"/>
      <c r="BK2187" s="49"/>
      <c r="BL2187" s="49"/>
      <c r="BM2187" s="49"/>
      <c r="BN2187" s="49"/>
      <c r="BO2187" s="49"/>
    </row>
    <row r="2188" spans="20:67" x14ac:dyDescent="0.3">
      <c r="T2188" s="49"/>
      <c r="V2188" s="49"/>
      <c r="W2188" s="49"/>
      <c r="X2188" s="49"/>
      <c r="Y2188" s="49"/>
      <c r="AA2188" s="49"/>
      <c r="AB2188" s="49"/>
      <c r="AD2188" s="49"/>
      <c r="AE2188" s="49"/>
      <c r="AF2188" s="49"/>
      <c r="AH2188" s="49"/>
      <c r="AI2188" s="49"/>
      <c r="AK2188" s="49"/>
      <c r="AL2188" s="49"/>
      <c r="AM2188" s="49"/>
      <c r="AN2188" s="49"/>
      <c r="AO2188" s="49"/>
      <c r="AP2188" s="49"/>
      <c r="AQ2188" s="49"/>
      <c r="AR2188" s="49"/>
      <c r="AS2188" s="49"/>
      <c r="AT2188" s="49"/>
      <c r="AU2188" s="49"/>
      <c r="AV2188" s="49"/>
      <c r="AW2188" s="49"/>
      <c r="AX2188" s="49"/>
      <c r="AY2188" s="49"/>
      <c r="AZ2188" s="49"/>
      <c r="BA2188" s="49"/>
      <c r="BB2188" s="49"/>
      <c r="BC2188" s="49"/>
      <c r="BD2188" s="49"/>
      <c r="BE2188" s="49"/>
      <c r="BF2188" s="49"/>
      <c r="BG2188" s="49"/>
      <c r="BH2188" s="49"/>
      <c r="BI2188" s="49"/>
      <c r="BJ2188" s="49"/>
      <c r="BK2188" s="49"/>
      <c r="BL2188" s="49"/>
      <c r="BM2188" s="49"/>
      <c r="BN2188" s="49"/>
      <c r="BO2188" s="49"/>
    </row>
    <row r="2189" spans="20:67" x14ac:dyDescent="0.3">
      <c r="T2189" s="49"/>
      <c r="V2189" s="49"/>
      <c r="W2189" s="49"/>
      <c r="X2189" s="49"/>
      <c r="Y2189" s="49"/>
      <c r="AA2189" s="49"/>
      <c r="AB2189" s="49"/>
      <c r="AD2189" s="49"/>
      <c r="AE2189" s="49"/>
      <c r="AF2189" s="49"/>
      <c r="AH2189" s="49"/>
      <c r="AI2189" s="49"/>
      <c r="AK2189" s="49"/>
      <c r="AL2189" s="49"/>
      <c r="AM2189" s="49"/>
      <c r="AN2189" s="49"/>
      <c r="AO2189" s="49"/>
      <c r="AP2189" s="49"/>
      <c r="AQ2189" s="49"/>
      <c r="AR2189" s="49"/>
      <c r="AS2189" s="49"/>
      <c r="AT2189" s="49"/>
      <c r="AU2189" s="49"/>
      <c r="AV2189" s="49"/>
      <c r="AW2189" s="49"/>
      <c r="AX2189" s="49"/>
      <c r="AY2189" s="49"/>
      <c r="AZ2189" s="49"/>
      <c r="BA2189" s="49"/>
      <c r="BB2189" s="49"/>
      <c r="BC2189" s="49"/>
      <c r="BD2189" s="49"/>
      <c r="BE2189" s="49"/>
      <c r="BF2189" s="49"/>
      <c r="BG2189" s="49"/>
      <c r="BH2189" s="49"/>
      <c r="BI2189" s="49"/>
      <c r="BJ2189" s="49"/>
      <c r="BK2189" s="49"/>
      <c r="BL2189" s="49"/>
      <c r="BM2189" s="49"/>
      <c r="BN2189" s="49"/>
      <c r="BO2189" s="49"/>
    </row>
    <row r="2190" spans="20:67" x14ac:dyDescent="0.3">
      <c r="T2190" s="49"/>
      <c r="V2190" s="49"/>
      <c r="W2190" s="49"/>
      <c r="X2190" s="49"/>
      <c r="Y2190" s="49"/>
      <c r="AA2190" s="49"/>
      <c r="AB2190" s="49"/>
      <c r="AD2190" s="49"/>
      <c r="AE2190" s="49"/>
      <c r="AF2190" s="49"/>
      <c r="AH2190" s="49"/>
      <c r="AI2190" s="49"/>
      <c r="AK2190" s="49"/>
      <c r="AL2190" s="49"/>
      <c r="AM2190" s="49"/>
      <c r="AN2190" s="49"/>
      <c r="AO2190" s="49"/>
      <c r="AP2190" s="49"/>
      <c r="AQ2190" s="49"/>
      <c r="AR2190" s="49"/>
      <c r="AS2190" s="49"/>
      <c r="AT2190" s="49"/>
      <c r="AU2190" s="49"/>
      <c r="AV2190" s="49"/>
      <c r="AW2190" s="49"/>
      <c r="AX2190" s="49"/>
      <c r="AY2190" s="49"/>
      <c r="AZ2190" s="49"/>
      <c r="BA2190" s="49"/>
      <c r="BB2190" s="49"/>
      <c r="BC2190" s="49"/>
      <c r="BD2190" s="49"/>
      <c r="BE2190" s="49"/>
      <c r="BF2190" s="49"/>
      <c r="BG2190" s="49"/>
      <c r="BH2190" s="49"/>
      <c r="BI2190" s="49"/>
      <c r="BJ2190" s="49"/>
      <c r="BK2190" s="49"/>
      <c r="BL2190" s="49"/>
      <c r="BM2190" s="49"/>
      <c r="BN2190" s="49"/>
      <c r="BO2190" s="49"/>
    </row>
    <row r="2191" spans="20:67" x14ac:dyDescent="0.3">
      <c r="T2191" s="49"/>
      <c r="V2191" s="49"/>
      <c r="W2191" s="49"/>
      <c r="X2191" s="49"/>
      <c r="Y2191" s="49"/>
      <c r="AA2191" s="49"/>
      <c r="AB2191" s="49"/>
      <c r="AD2191" s="49"/>
      <c r="AE2191" s="49"/>
      <c r="AF2191" s="49"/>
      <c r="AH2191" s="49"/>
      <c r="AI2191" s="49"/>
      <c r="AK2191" s="49"/>
      <c r="AL2191" s="49"/>
      <c r="AM2191" s="49"/>
      <c r="AN2191" s="49"/>
      <c r="AO2191" s="49"/>
      <c r="AP2191" s="49"/>
      <c r="AQ2191" s="49"/>
      <c r="AR2191" s="49"/>
      <c r="AS2191" s="49"/>
      <c r="AT2191" s="49"/>
      <c r="AU2191" s="49"/>
      <c r="AV2191" s="49"/>
      <c r="AW2191" s="49"/>
      <c r="AX2191" s="49"/>
      <c r="AY2191" s="49"/>
      <c r="AZ2191" s="49"/>
      <c r="BA2191" s="49"/>
      <c r="BB2191" s="49"/>
      <c r="BC2191" s="49"/>
      <c r="BD2191" s="49"/>
      <c r="BE2191" s="49"/>
      <c r="BF2191" s="49"/>
      <c r="BG2191" s="49"/>
      <c r="BH2191" s="49"/>
      <c r="BI2191" s="49"/>
      <c r="BJ2191" s="49"/>
      <c r="BK2191" s="49"/>
      <c r="BL2191" s="49"/>
      <c r="BM2191" s="49"/>
      <c r="BN2191" s="49"/>
      <c r="BO2191" s="49"/>
    </row>
    <row r="2192" spans="20:67" x14ac:dyDescent="0.3">
      <c r="T2192" s="49"/>
      <c r="V2192" s="49"/>
      <c r="W2192" s="49"/>
      <c r="X2192" s="49"/>
      <c r="Y2192" s="49"/>
      <c r="AA2192" s="49"/>
      <c r="AB2192" s="49"/>
      <c r="AD2192" s="49"/>
      <c r="AE2192" s="49"/>
      <c r="AF2192" s="49"/>
      <c r="AH2192" s="49"/>
      <c r="AI2192" s="49"/>
      <c r="AK2192" s="49"/>
      <c r="AL2192" s="49"/>
      <c r="AM2192" s="49"/>
      <c r="AN2192" s="49"/>
      <c r="AO2192" s="49"/>
      <c r="AP2192" s="49"/>
      <c r="AQ2192" s="49"/>
      <c r="AR2192" s="49"/>
      <c r="AS2192" s="49"/>
      <c r="AT2192" s="49"/>
      <c r="AU2192" s="49"/>
      <c r="AV2192" s="49"/>
      <c r="AW2192" s="49"/>
      <c r="AX2192" s="49"/>
      <c r="AY2192" s="49"/>
      <c r="AZ2192" s="49"/>
      <c r="BA2192" s="49"/>
      <c r="BB2192" s="49"/>
      <c r="BC2192" s="49"/>
      <c r="BD2192" s="49"/>
      <c r="BE2192" s="49"/>
      <c r="BF2192" s="49"/>
      <c r="BG2192" s="49"/>
      <c r="BH2192" s="49"/>
      <c r="BI2192" s="49"/>
      <c r="BJ2192" s="49"/>
      <c r="BK2192" s="49"/>
      <c r="BL2192" s="49"/>
      <c r="BM2192" s="49"/>
      <c r="BN2192" s="49"/>
      <c r="BO2192" s="49"/>
    </row>
    <row r="2193" spans="20:67" x14ac:dyDescent="0.3">
      <c r="T2193" s="49"/>
      <c r="V2193" s="49"/>
      <c r="W2193" s="49"/>
      <c r="X2193" s="49"/>
      <c r="Y2193" s="49"/>
      <c r="AA2193" s="49"/>
      <c r="AB2193" s="49"/>
      <c r="AD2193" s="49"/>
      <c r="AE2193" s="49"/>
      <c r="AF2193" s="49"/>
      <c r="AH2193" s="49"/>
      <c r="AI2193" s="49"/>
      <c r="AK2193" s="49"/>
      <c r="AL2193" s="49"/>
      <c r="AM2193" s="49"/>
      <c r="AN2193" s="49"/>
      <c r="AO2193" s="49"/>
      <c r="AP2193" s="49"/>
      <c r="AQ2193" s="49"/>
      <c r="AR2193" s="49"/>
      <c r="AS2193" s="49"/>
      <c r="AT2193" s="49"/>
      <c r="AU2193" s="49"/>
      <c r="AV2193" s="49"/>
      <c r="AW2193" s="49"/>
      <c r="AX2193" s="49"/>
      <c r="AY2193" s="49"/>
      <c r="AZ2193" s="49"/>
      <c r="BA2193" s="49"/>
      <c r="BB2193" s="49"/>
      <c r="BC2193" s="49"/>
      <c r="BD2193" s="49"/>
      <c r="BE2193" s="49"/>
      <c r="BF2193" s="49"/>
      <c r="BG2193" s="49"/>
      <c r="BH2193" s="49"/>
      <c r="BI2193" s="49"/>
      <c r="BJ2193" s="49"/>
      <c r="BK2193" s="49"/>
      <c r="BL2193" s="49"/>
      <c r="BM2193" s="49"/>
      <c r="BN2193" s="49"/>
      <c r="BO2193" s="49"/>
    </row>
    <row r="2194" spans="20:67" x14ac:dyDescent="0.3">
      <c r="T2194" s="49"/>
      <c r="V2194" s="49"/>
      <c r="W2194" s="49"/>
      <c r="X2194" s="49"/>
      <c r="Y2194" s="49"/>
      <c r="AA2194" s="49"/>
      <c r="AB2194" s="49"/>
      <c r="AD2194" s="49"/>
      <c r="AE2194" s="49"/>
      <c r="AF2194" s="49"/>
      <c r="AH2194" s="49"/>
      <c r="AI2194" s="49"/>
      <c r="AK2194" s="49"/>
      <c r="AL2194" s="49"/>
      <c r="AM2194" s="49"/>
      <c r="AN2194" s="49"/>
      <c r="AO2194" s="49"/>
      <c r="AP2194" s="49"/>
      <c r="AQ2194" s="49"/>
      <c r="AR2194" s="49"/>
      <c r="AS2194" s="49"/>
      <c r="AT2194" s="49"/>
      <c r="AU2194" s="49"/>
      <c r="AV2194" s="49"/>
      <c r="AW2194" s="49"/>
      <c r="AX2194" s="49"/>
      <c r="AY2194" s="49"/>
      <c r="AZ2194" s="49"/>
      <c r="BA2194" s="49"/>
      <c r="BB2194" s="49"/>
      <c r="BC2194" s="49"/>
      <c r="BD2194" s="49"/>
      <c r="BE2194" s="49"/>
      <c r="BF2194" s="49"/>
      <c r="BG2194" s="49"/>
      <c r="BH2194" s="49"/>
      <c r="BI2194" s="49"/>
      <c r="BJ2194" s="49"/>
      <c r="BK2194" s="49"/>
      <c r="BL2194" s="49"/>
      <c r="BM2194" s="49"/>
      <c r="BN2194" s="49"/>
      <c r="BO2194" s="49"/>
    </row>
    <row r="2195" spans="20:67" x14ac:dyDescent="0.3">
      <c r="T2195" s="49"/>
      <c r="V2195" s="49"/>
      <c r="W2195" s="49"/>
      <c r="X2195" s="49"/>
      <c r="Y2195" s="49"/>
      <c r="AA2195" s="49"/>
      <c r="AB2195" s="49"/>
      <c r="AD2195" s="49"/>
      <c r="AE2195" s="49"/>
      <c r="AF2195" s="49"/>
      <c r="AH2195" s="49"/>
      <c r="AI2195" s="49"/>
      <c r="AK2195" s="49"/>
      <c r="AL2195" s="49"/>
      <c r="AM2195" s="49"/>
      <c r="AN2195" s="49"/>
      <c r="AO2195" s="49"/>
      <c r="AP2195" s="49"/>
      <c r="AQ2195" s="49"/>
      <c r="AR2195" s="49"/>
      <c r="AS2195" s="49"/>
      <c r="AT2195" s="49"/>
      <c r="AU2195" s="49"/>
      <c r="AV2195" s="49"/>
      <c r="AW2195" s="49"/>
      <c r="AX2195" s="49"/>
      <c r="AY2195" s="49"/>
      <c r="AZ2195" s="49"/>
      <c r="BA2195" s="49"/>
      <c r="BB2195" s="49"/>
      <c r="BC2195" s="49"/>
      <c r="BD2195" s="49"/>
      <c r="BE2195" s="49"/>
      <c r="BF2195" s="49"/>
      <c r="BG2195" s="49"/>
      <c r="BH2195" s="49"/>
      <c r="BI2195" s="49"/>
      <c r="BJ2195" s="49"/>
      <c r="BK2195" s="49"/>
      <c r="BL2195" s="49"/>
      <c r="BM2195" s="49"/>
      <c r="BN2195" s="49"/>
      <c r="BO2195" s="49"/>
    </row>
    <row r="2196" spans="20:67" x14ac:dyDescent="0.3">
      <c r="T2196" s="49"/>
      <c r="V2196" s="49"/>
      <c r="W2196" s="49"/>
      <c r="X2196" s="49"/>
      <c r="Y2196" s="49"/>
      <c r="AA2196" s="49"/>
      <c r="AB2196" s="49"/>
      <c r="AD2196" s="49"/>
      <c r="AE2196" s="49"/>
      <c r="AF2196" s="49"/>
      <c r="AH2196" s="49"/>
      <c r="AI2196" s="49"/>
      <c r="AK2196" s="49"/>
      <c r="AL2196" s="49"/>
      <c r="AM2196" s="49"/>
      <c r="AN2196" s="49"/>
      <c r="AO2196" s="49"/>
      <c r="AP2196" s="49"/>
      <c r="AQ2196" s="49"/>
      <c r="AR2196" s="49"/>
      <c r="AS2196" s="49"/>
      <c r="AT2196" s="49"/>
      <c r="AU2196" s="49"/>
      <c r="AV2196" s="49"/>
      <c r="AW2196" s="49"/>
      <c r="AX2196" s="49"/>
      <c r="AY2196" s="49"/>
      <c r="AZ2196" s="49"/>
      <c r="BA2196" s="49"/>
      <c r="BB2196" s="49"/>
      <c r="BC2196" s="49"/>
      <c r="BD2196" s="49"/>
      <c r="BE2196" s="49"/>
      <c r="BF2196" s="49"/>
      <c r="BG2196" s="49"/>
      <c r="BH2196" s="49"/>
      <c r="BI2196" s="49"/>
      <c r="BJ2196" s="49"/>
      <c r="BK2196" s="49"/>
      <c r="BL2196" s="49"/>
      <c r="BM2196" s="49"/>
      <c r="BN2196" s="49"/>
      <c r="BO2196" s="49"/>
    </row>
    <row r="2197" spans="20:67" x14ac:dyDescent="0.3">
      <c r="T2197" s="49"/>
      <c r="V2197" s="49"/>
      <c r="W2197" s="49"/>
      <c r="X2197" s="49"/>
      <c r="Y2197" s="49"/>
      <c r="AA2197" s="49"/>
      <c r="AB2197" s="49"/>
      <c r="AD2197" s="49"/>
      <c r="AE2197" s="49"/>
      <c r="AF2197" s="49"/>
      <c r="AH2197" s="49"/>
      <c r="AI2197" s="49"/>
      <c r="AK2197" s="49"/>
      <c r="AL2197" s="49"/>
      <c r="AM2197" s="49"/>
      <c r="AN2197" s="49"/>
      <c r="AO2197" s="49"/>
      <c r="AP2197" s="49"/>
      <c r="AQ2197" s="49"/>
      <c r="AR2197" s="49"/>
      <c r="AS2197" s="49"/>
      <c r="AT2197" s="49"/>
      <c r="AU2197" s="49"/>
      <c r="AV2197" s="49"/>
      <c r="AW2197" s="49"/>
      <c r="AX2197" s="49"/>
      <c r="AY2197" s="49"/>
      <c r="AZ2197" s="49"/>
      <c r="BA2197" s="49"/>
      <c r="BB2197" s="49"/>
      <c r="BC2197" s="49"/>
      <c r="BD2197" s="49"/>
      <c r="BE2197" s="49"/>
      <c r="BF2197" s="49"/>
      <c r="BG2197" s="49"/>
      <c r="BH2197" s="49"/>
      <c r="BI2197" s="49"/>
      <c r="BJ2197" s="49"/>
      <c r="BK2197" s="49"/>
      <c r="BL2197" s="49"/>
      <c r="BM2197" s="49"/>
      <c r="BN2197" s="49"/>
      <c r="BO2197" s="49"/>
    </row>
    <row r="2198" spans="20:67" x14ac:dyDescent="0.3">
      <c r="T2198" s="49"/>
      <c r="V2198" s="49"/>
      <c r="W2198" s="49"/>
      <c r="X2198" s="49"/>
      <c r="Y2198" s="49"/>
      <c r="AA2198" s="49"/>
      <c r="AB2198" s="49"/>
      <c r="AD2198" s="49"/>
      <c r="AE2198" s="49"/>
      <c r="AF2198" s="49"/>
      <c r="AH2198" s="49"/>
      <c r="AI2198" s="49"/>
      <c r="AK2198" s="49"/>
      <c r="AL2198" s="49"/>
      <c r="AM2198" s="49"/>
      <c r="AN2198" s="49"/>
      <c r="AO2198" s="49"/>
      <c r="AP2198" s="49"/>
      <c r="AQ2198" s="49"/>
      <c r="AR2198" s="49"/>
      <c r="AS2198" s="49"/>
      <c r="AT2198" s="49"/>
      <c r="AU2198" s="49"/>
      <c r="AV2198" s="49"/>
      <c r="AW2198" s="49"/>
      <c r="AX2198" s="49"/>
      <c r="AY2198" s="49"/>
      <c r="AZ2198" s="49"/>
      <c r="BA2198" s="49"/>
      <c r="BB2198" s="49"/>
      <c r="BC2198" s="49"/>
      <c r="BD2198" s="49"/>
      <c r="BE2198" s="49"/>
      <c r="BF2198" s="49"/>
      <c r="BG2198" s="49"/>
      <c r="BH2198" s="49"/>
      <c r="BI2198" s="49"/>
      <c r="BJ2198" s="49"/>
      <c r="BK2198" s="49"/>
      <c r="BL2198" s="49"/>
      <c r="BM2198" s="49"/>
      <c r="BN2198" s="49"/>
      <c r="BO2198" s="49"/>
    </row>
    <row r="2199" spans="20:67" x14ac:dyDescent="0.3">
      <c r="T2199" s="49"/>
      <c r="V2199" s="49"/>
      <c r="W2199" s="49"/>
      <c r="X2199" s="49"/>
      <c r="Y2199" s="49"/>
      <c r="AA2199" s="49"/>
      <c r="AB2199" s="49"/>
      <c r="AD2199" s="49"/>
      <c r="AE2199" s="49"/>
      <c r="AF2199" s="49"/>
      <c r="AH2199" s="49"/>
      <c r="AI2199" s="49"/>
      <c r="AK2199" s="49"/>
      <c r="AL2199" s="49"/>
      <c r="AM2199" s="49"/>
      <c r="AN2199" s="49"/>
      <c r="AO2199" s="49"/>
      <c r="AP2199" s="49"/>
      <c r="AQ2199" s="49"/>
      <c r="AR2199" s="49"/>
      <c r="AS2199" s="49"/>
      <c r="AT2199" s="49"/>
      <c r="AU2199" s="49"/>
      <c r="AV2199" s="49"/>
      <c r="AW2199" s="49"/>
      <c r="AX2199" s="49"/>
      <c r="AY2199" s="49"/>
      <c r="AZ2199" s="49"/>
      <c r="BA2199" s="49"/>
      <c r="BB2199" s="49"/>
      <c r="BC2199" s="49"/>
      <c r="BD2199" s="49"/>
      <c r="BE2199" s="49"/>
      <c r="BF2199" s="49"/>
      <c r="BG2199" s="49"/>
      <c r="BH2199" s="49"/>
      <c r="BI2199" s="49"/>
      <c r="BJ2199" s="49"/>
      <c r="BK2199" s="49"/>
      <c r="BL2199" s="49"/>
      <c r="BM2199" s="49"/>
      <c r="BN2199" s="49"/>
      <c r="BO2199" s="49"/>
    </row>
    <row r="2200" spans="20:67" x14ac:dyDescent="0.3">
      <c r="T2200" s="49"/>
      <c r="V2200" s="49"/>
      <c r="W2200" s="49"/>
      <c r="X2200" s="49"/>
      <c r="Y2200" s="49"/>
      <c r="AA2200" s="49"/>
      <c r="AB2200" s="49"/>
      <c r="AD2200" s="49"/>
      <c r="AE2200" s="49"/>
      <c r="AF2200" s="49"/>
      <c r="AH2200" s="49"/>
      <c r="AI2200" s="49"/>
      <c r="AK2200" s="49"/>
      <c r="AL2200" s="49"/>
      <c r="AM2200" s="49"/>
      <c r="AN2200" s="49"/>
      <c r="AO2200" s="49"/>
      <c r="AP2200" s="49"/>
      <c r="AQ2200" s="49"/>
      <c r="AR2200" s="49"/>
      <c r="AS2200" s="49"/>
      <c r="AT2200" s="49"/>
      <c r="AU2200" s="49"/>
      <c r="AV2200" s="49"/>
      <c r="AW2200" s="49"/>
      <c r="AX2200" s="49"/>
      <c r="AY2200" s="49"/>
      <c r="AZ2200" s="49"/>
      <c r="BA2200" s="49"/>
      <c r="BB2200" s="49"/>
      <c r="BC2200" s="49"/>
      <c r="BD2200" s="49"/>
      <c r="BE2200" s="49"/>
      <c r="BF2200" s="49"/>
      <c r="BG2200" s="49"/>
      <c r="BH2200" s="49"/>
      <c r="BI2200" s="49"/>
      <c r="BJ2200" s="49"/>
      <c r="BK2200" s="49"/>
      <c r="BL2200" s="49"/>
      <c r="BM2200" s="49"/>
      <c r="BN2200" s="49"/>
      <c r="BO2200" s="49"/>
    </row>
    <row r="2201" spans="20:67" x14ac:dyDescent="0.3">
      <c r="T2201" s="49"/>
      <c r="V2201" s="49"/>
      <c r="W2201" s="49"/>
      <c r="X2201" s="49"/>
      <c r="Y2201" s="49"/>
      <c r="AA2201" s="49"/>
      <c r="AB2201" s="49"/>
      <c r="AD2201" s="49"/>
      <c r="AE2201" s="49"/>
      <c r="AF2201" s="49"/>
      <c r="AH2201" s="49"/>
      <c r="AI2201" s="49"/>
      <c r="AK2201" s="49"/>
      <c r="AL2201" s="49"/>
      <c r="AM2201" s="49"/>
      <c r="AN2201" s="49"/>
      <c r="AO2201" s="49"/>
      <c r="AP2201" s="49"/>
      <c r="AQ2201" s="49"/>
      <c r="AR2201" s="49"/>
      <c r="AS2201" s="49"/>
      <c r="AT2201" s="49"/>
      <c r="AU2201" s="49"/>
      <c r="AV2201" s="49"/>
      <c r="AW2201" s="49"/>
      <c r="AX2201" s="49"/>
      <c r="AY2201" s="49"/>
      <c r="AZ2201" s="49"/>
      <c r="BA2201" s="49"/>
      <c r="BB2201" s="49"/>
      <c r="BC2201" s="49"/>
      <c r="BD2201" s="49"/>
      <c r="BE2201" s="49"/>
      <c r="BF2201" s="49"/>
      <c r="BG2201" s="49"/>
      <c r="BH2201" s="49"/>
      <c r="BI2201" s="49"/>
      <c r="BJ2201" s="49"/>
      <c r="BK2201" s="49"/>
      <c r="BL2201" s="49"/>
      <c r="BM2201" s="49"/>
      <c r="BN2201" s="49"/>
      <c r="BO2201" s="49"/>
    </row>
    <row r="2202" spans="20:67" x14ac:dyDescent="0.3">
      <c r="T2202" s="49"/>
      <c r="V2202" s="49"/>
      <c r="W2202" s="49"/>
      <c r="X2202" s="49"/>
      <c r="Y2202" s="49"/>
      <c r="AA2202" s="49"/>
      <c r="AB2202" s="49"/>
      <c r="AD2202" s="49"/>
      <c r="AE2202" s="49"/>
      <c r="AF2202" s="49"/>
      <c r="AH2202" s="49"/>
      <c r="AI2202" s="49"/>
      <c r="AK2202" s="49"/>
      <c r="AL2202" s="49"/>
      <c r="AM2202" s="49"/>
      <c r="AN2202" s="49"/>
      <c r="AO2202" s="49"/>
      <c r="AP2202" s="49"/>
      <c r="AQ2202" s="49"/>
      <c r="AR2202" s="49"/>
      <c r="AS2202" s="49"/>
      <c r="AT2202" s="49"/>
      <c r="AU2202" s="49"/>
      <c r="AV2202" s="49"/>
      <c r="AW2202" s="49"/>
      <c r="AX2202" s="49"/>
      <c r="AY2202" s="49"/>
      <c r="AZ2202" s="49"/>
      <c r="BA2202" s="49"/>
      <c r="BB2202" s="49"/>
      <c r="BC2202" s="49"/>
      <c r="BD2202" s="49"/>
      <c r="BE2202" s="49"/>
      <c r="BF2202" s="49"/>
      <c r="BG2202" s="49"/>
      <c r="BH2202" s="49"/>
      <c r="BI2202" s="49"/>
      <c r="BJ2202" s="49"/>
      <c r="BK2202" s="49"/>
      <c r="BL2202" s="49"/>
      <c r="BM2202" s="49"/>
      <c r="BN2202" s="49"/>
      <c r="BO2202" s="49"/>
    </row>
    <row r="2203" spans="20:67" x14ac:dyDescent="0.3">
      <c r="T2203" s="49"/>
      <c r="V2203" s="49"/>
      <c r="W2203" s="49"/>
      <c r="X2203" s="49"/>
      <c r="Y2203" s="49"/>
      <c r="AA2203" s="49"/>
      <c r="AB2203" s="49"/>
      <c r="AD2203" s="49"/>
      <c r="AE2203" s="49"/>
      <c r="AF2203" s="49"/>
      <c r="AH2203" s="49"/>
      <c r="AI2203" s="49"/>
      <c r="AK2203" s="49"/>
      <c r="AL2203" s="49"/>
      <c r="AM2203" s="49"/>
      <c r="AN2203" s="49"/>
      <c r="AO2203" s="49"/>
      <c r="AP2203" s="49"/>
      <c r="AQ2203" s="49"/>
      <c r="AR2203" s="49"/>
      <c r="AS2203" s="49"/>
      <c r="AT2203" s="49"/>
      <c r="AU2203" s="49"/>
      <c r="AV2203" s="49"/>
      <c r="AW2203" s="49"/>
      <c r="AX2203" s="49"/>
      <c r="AY2203" s="49"/>
      <c r="AZ2203" s="49"/>
      <c r="BA2203" s="49"/>
      <c r="BB2203" s="49"/>
      <c r="BC2203" s="49"/>
      <c r="BD2203" s="49"/>
      <c r="BE2203" s="49"/>
      <c r="BF2203" s="49"/>
      <c r="BG2203" s="49"/>
      <c r="BH2203" s="49"/>
      <c r="BI2203" s="49"/>
      <c r="BJ2203" s="49"/>
      <c r="BK2203" s="49"/>
      <c r="BL2203" s="49"/>
      <c r="BM2203" s="49"/>
      <c r="BN2203" s="49"/>
      <c r="BO2203" s="49"/>
    </row>
    <row r="2204" spans="20:67" x14ac:dyDescent="0.3">
      <c r="T2204" s="49"/>
      <c r="V2204" s="49"/>
      <c r="W2204" s="49"/>
      <c r="X2204" s="49"/>
      <c r="Y2204" s="49"/>
      <c r="AA2204" s="49"/>
      <c r="AB2204" s="49"/>
      <c r="AD2204" s="49"/>
      <c r="AE2204" s="49"/>
      <c r="AF2204" s="49"/>
      <c r="AH2204" s="49"/>
      <c r="AI2204" s="49"/>
      <c r="AK2204" s="49"/>
      <c r="AL2204" s="49"/>
      <c r="AM2204" s="49"/>
      <c r="AN2204" s="49"/>
      <c r="AO2204" s="49"/>
      <c r="AP2204" s="49"/>
      <c r="AQ2204" s="49"/>
      <c r="AR2204" s="49"/>
      <c r="AS2204" s="49"/>
      <c r="AT2204" s="49"/>
      <c r="AU2204" s="49"/>
      <c r="AV2204" s="49"/>
      <c r="AW2204" s="49"/>
      <c r="AX2204" s="49"/>
      <c r="AY2204" s="49"/>
      <c r="AZ2204" s="49"/>
      <c r="BA2204" s="49"/>
      <c r="BB2204" s="49"/>
      <c r="BC2204" s="49"/>
      <c r="BD2204" s="49"/>
      <c r="BE2204" s="49"/>
      <c r="BF2204" s="49"/>
      <c r="BG2204" s="49"/>
      <c r="BH2204" s="49"/>
      <c r="BI2204" s="49"/>
      <c r="BJ2204" s="49"/>
      <c r="BK2204" s="49"/>
      <c r="BL2204" s="49"/>
      <c r="BM2204" s="49"/>
      <c r="BN2204" s="49"/>
      <c r="BO2204" s="49"/>
    </row>
    <row r="2205" spans="20:67" x14ac:dyDescent="0.3">
      <c r="T2205" s="49"/>
      <c r="V2205" s="49"/>
      <c r="W2205" s="49"/>
      <c r="X2205" s="49"/>
      <c r="Y2205" s="49"/>
      <c r="AA2205" s="49"/>
      <c r="AB2205" s="49"/>
      <c r="AD2205" s="49"/>
      <c r="AE2205" s="49"/>
      <c r="AF2205" s="49"/>
      <c r="AH2205" s="49"/>
      <c r="AI2205" s="49"/>
      <c r="AK2205" s="49"/>
      <c r="AL2205" s="49"/>
      <c r="AM2205" s="49"/>
      <c r="AN2205" s="49"/>
      <c r="AO2205" s="49"/>
      <c r="AP2205" s="49"/>
      <c r="AQ2205" s="49"/>
      <c r="AR2205" s="49"/>
      <c r="AS2205" s="49"/>
      <c r="AT2205" s="49"/>
      <c r="AU2205" s="49"/>
      <c r="AV2205" s="49"/>
      <c r="AW2205" s="49"/>
      <c r="AX2205" s="49"/>
      <c r="AY2205" s="49"/>
      <c r="AZ2205" s="49"/>
      <c r="BA2205" s="49"/>
      <c r="BB2205" s="49"/>
      <c r="BC2205" s="49"/>
      <c r="BD2205" s="49"/>
      <c r="BE2205" s="49"/>
      <c r="BF2205" s="49"/>
      <c r="BG2205" s="49"/>
      <c r="BH2205" s="49"/>
      <c r="BI2205" s="49"/>
      <c r="BJ2205" s="49"/>
      <c r="BK2205" s="49"/>
      <c r="BL2205" s="49"/>
      <c r="BM2205" s="49"/>
      <c r="BN2205" s="49"/>
      <c r="BO2205" s="49"/>
    </row>
    <row r="2206" spans="20:67" x14ac:dyDescent="0.3">
      <c r="T2206" s="49"/>
      <c r="V2206" s="49"/>
      <c r="W2206" s="49"/>
      <c r="X2206" s="49"/>
      <c r="Y2206" s="49"/>
      <c r="AA2206" s="49"/>
      <c r="AB2206" s="49"/>
      <c r="AD2206" s="49"/>
      <c r="AE2206" s="49"/>
      <c r="AF2206" s="49"/>
      <c r="AH2206" s="49"/>
      <c r="AI2206" s="49"/>
      <c r="AK2206" s="49"/>
      <c r="AL2206" s="49"/>
      <c r="AM2206" s="49"/>
      <c r="AN2206" s="49"/>
      <c r="AO2206" s="49"/>
      <c r="AP2206" s="49"/>
      <c r="AQ2206" s="49"/>
      <c r="AR2206" s="49"/>
      <c r="AS2206" s="49"/>
      <c r="AT2206" s="49"/>
      <c r="AU2206" s="49"/>
      <c r="AV2206" s="49"/>
      <c r="AW2206" s="49"/>
      <c r="AX2206" s="49"/>
      <c r="AY2206" s="49"/>
      <c r="AZ2206" s="49"/>
      <c r="BA2206" s="49"/>
      <c r="BB2206" s="49"/>
      <c r="BC2206" s="49"/>
      <c r="BD2206" s="49"/>
      <c r="BE2206" s="49"/>
      <c r="BF2206" s="49"/>
      <c r="BG2206" s="49"/>
      <c r="BH2206" s="49"/>
      <c r="BI2206" s="49"/>
      <c r="BJ2206" s="49"/>
      <c r="BK2206" s="49"/>
      <c r="BL2206" s="49"/>
      <c r="BM2206" s="49"/>
      <c r="BN2206" s="49"/>
      <c r="BO2206" s="49"/>
    </row>
    <row r="2207" spans="20:67" x14ac:dyDescent="0.3">
      <c r="T2207" s="49"/>
      <c r="V2207" s="49"/>
      <c r="W2207" s="49"/>
      <c r="X2207" s="49"/>
      <c r="Y2207" s="49"/>
      <c r="AA2207" s="49"/>
      <c r="AB2207" s="49"/>
      <c r="AD2207" s="49"/>
      <c r="AE2207" s="49"/>
      <c r="AF2207" s="49"/>
      <c r="AH2207" s="49"/>
      <c r="AI2207" s="49"/>
      <c r="AK2207" s="49"/>
      <c r="AL2207" s="49"/>
      <c r="AM2207" s="49"/>
      <c r="AN2207" s="49"/>
      <c r="AO2207" s="49"/>
      <c r="AP2207" s="49"/>
      <c r="AQ2207" s="49"/>
      <c r="AR2207" s="49"/>
      <c r="AS2207" s="49"/>
      <c r="AT2207" s="49"/>
      <c r="AU2207" s="49"/>
      <c r="AV2207" s="49"/>
      <c r="AW2207" s="49"/>
      <c r="AX2207" s="49"/>
      <c r="AY2207" s="49"/>
      <c r="AZ2207" s="49"/>
      <c r="BA2207" s="49"/>
      <c r="BB2207" s="49"/>
      <c r="BC2207" s="49"/>
      <c r="BD2207" s="49"/>
      <c r="BE2207" s="49"/>
      <c r="BF2207" s="49"/>
      <c r="BG2207" s="49"/>
      <c r="BH2207" s="49"/>
      <c r="BI2207" s="49"/>
      <c r="BJ2207" s="49"/>
      <c r="BK2207" s="49"/>
      <c r="BL2207" s="49"/>
      <c r="BM2207" s="49"/>
      <c r="BN2207" s="49"/>
      <c r="BO2207" s="49"/>
    </row>
    <row r="2208" spans="20:67" x14ac:dyDescent="0.3">
      <c r="T2208" s="49"/>
      <c r="V2208" s="49"/>
      <c r="W2208" s="49"/>
      <c r="X2208" s="49"/>
      <c r="Y2208" s="49"/>
      <c r="AA2208" s="49"/>
      <c r="AB2208" s="49"/>
      <c r="AD2208" s="49"/>
      <c r="AE2208" s="49"/>
      <c r="AF2208" s="49"/>
      <c r="AH2208" s="49"/>
      <c r="AI2208" s="49"/>
      <c r="AK2208" s="49"/>
      <c r="AL2208" s="49"/>
      <c r="AM2208" s="49"/>
      <c r="AN2208" s="49"/>
      <c r="AO2208" s="49"/>
      <c r="AP2208" s="49"/>
      <c r="AQ2208" s="49"/>
      <c r="AR2208" s="49"/>
      <c r="AS2208" s="49"/>
      <c r="AT2208" s="49"/>
      <c r="AU2208" s="49"/>
      <c r="AV2208" s="49"/>
      <c r="AW2208" s="49"/>
      <c r="AX2208" s="49"/>
      <c r="AY2208" s="49"/>
      <c r="AZ2208" s="49"/>
      <c r="BA2208" s="49"/>
      <c r="BB2208" s="49"/>
      <c r="BC2208" s="49"/>
      <c r="BD2208" s="49"/>
      <c r="BE2208" s="49"/>
      <c r="BF2208" s="49"/>
      <c r="BG2208" s="49"/>
      <c r="BH2208" s="49"/>
      <c r="BI2208" s="49"/>
      <c r="BJ2208" s="49"/>
      <c r="BK2208" s="49"/>
      <c r="BL2208" s="49"/>
      <c r="BM2208" s="49"/>
      <c r="BN2208" s="49"/>
      <c r="BO2208" s="49"/>
    </row>
    <row r="2209" spans="20:67" x14ac:dyDescent="0.3">
      <c r="T2209" s="49"/>
      <c r="V2209" s="49"/>
      <c r="W2209" s="49"/>
      <c r="X2209" s="49"/>
      <c r="Y2209" s="49"/>
      <c r="AA2209" s="49"/>
      <c r="AB2209" s="49"/>
      <c r="AD2209" s="49"/>
      <c r="AE2209" s="49"/>
      <c r="AF2209" s="49"/>
      <c r="AH2209" s="49"/>
      <c r="AI2209" s="49"/>
      <c r="AK2209" s="49"/>
      <c r="AL2209" s="49"/>
      <c r="AM2209" s="49"/>
      <c r="AN2209" s="49"/>
      <c r="AO2209" s="49"/>
      <c r="AP2209" s="49"/>
      <c r="AQ2209" s="49"/>
      <c r="AR2209" s="49"/>
      <c r="AS2209" s="49"/>
      <c r="AT2209" s="49"/>
      <c r="AU2209" s="49"/>
      <c r="AV2209" s="49"/>
      <c r="AW2209" s="49"/>
      <c r="AX2209" s="49"/>
      <c r="AY2209" s="49"/>
      <c r="AZ2209" s="49"/>
      <c r="BA2209" s="49"/>
      <c r="BB2209" s="49"/>
      <c r="BC2209" s="49"/>
      <c r="BD2209" s="49"/>
      <c r="BE2209" s="49"/>
      <c r="BF2209" s="49"/>
      <c r="BG2209" s="49"/>
      <c r="BH2209" s="49"/>
      <c r="BI2209" s="49"/>
      <c r="BJ2209" s="49"/>
      <c r="BK2209" s="49"/>
      <c r="BL2209" s="49"/>
      <c r="BM2209" s="49"/>
      <c r="BN2209" s="49"/>
      <c r="BO2209" s="49"/>
    </row>
    <row r="2210" spans="20:67" x14ac:dyDescent="0.3">
      <c r="T2210" s="49"/>
      <c r="V2210" s="49"/>
      <c r="W2210" s="49"/>
      <c r="X2210" s="49"/>
      <c r="Y2210" s="49"/>
      <c r="AA2210" s="49"/>
      <c r="AB2210" s="49"/>
      <c r="AD2210" s="49"/>
      <c r="AE2210" s="49"/>
      <c r="AF2210" s="49"/>
      <c r="AH2210" s="49"/>
      <c r="AI2210" s="49"/>
      <c r="AK2210" s="49"/>
      <c r="AL2210" s="49"/>
      <c r="AM2210" s="49"/>
      <c r="AN2210" s="49"/>
      <c r="AO2210" s="49"/>
      <c r="AP2210" s="49"/>
      <c r="AQ2210" s="49"/>
      <c r="AR2210" s="49"/>
      <c r="AS2210" s="49"/>
      <c r="AT2210" s="49"/>
      <c r="AU2210" s="49"/>
      <c r="AV2210" s="49"/>
      <c r="AW2210" s="49"/>
      <c r="AX2210" s="49"/>
      <c r="AY2210" s="49"/>
      <c r="AZ2210" s="49"/>
      <c r="BA2210" s="49"/>
      <c r="BB2210" s="49"/>
      <c r="BC2210" s="49"/>
      <c r="BD2210" s="49"/>
      <c r="BE2210" s="49"/>
      <c r="BF2210" s="49"/>
      <c r="BG2210" s="49"/>
      <c r="BH2210" s="49"/>
      <c r="BI2210" s="49"/>
      <c r="BJ2210" s="49"/>
      <c r="BK2210" s="49"/>
      <c r="BL2210" s="49"/>
      <c r="BM2210" s="49"/>
      <c r="BN2210" s="49"/>
      <c r="BO2210" s="49"/>
    </row>
    <row r="2211" spans="20:67" x14ac:dyDescent="0.3">
      <c r="T2211" s="49"/>
      <c r="V2211" s="49"/>
      <c r="W2211" s="49"/>
      <c r="X2211" s="49"/>
      <c r="Y2211" s="49"/>
      <c r="AA2211" s="49"/>
      <c r="AB2211" s="49"/>
      <c r="AD2211" s="49"/>
      <c r="AE2211" s="49"/>
      <c r="AF2211" s="49"/>
      <c r="AH2211" s="49"/>
      <c r="AI2211" s="49"/>
      <c r="AK2211" s="49"/>
      <c r="AL2211" s="49"/>
      <c r="AM2211" s="49"/>
      <c r="AN2211" s="49"/>
      <c r="AO2211" s="49"/>
      <c r="AP2211" s="49"/>
      <c r="AQ2211" s="49"/>
      <c r="AR2211" s="49"/>
      <c r="AS2211" s="49"/>
      <c r="AT2211" s="49"/>
      <c r="AU2211" s="49"/>
      <c r="AV2211" s="49"/>
      <c r="AW2211" s="49"/>
      <c r="AX2211" s="49"/>
      <c r="AY2211" s="49"/>
      <c r="AZ2211" s="49"/>
      <c r="BA2211" s="49"/>
      <c r="BB2211" s="49"/>
      <c r="BC2211" s="49"/>
      <c r="BD2211" s="49"/>
      <c r="BE2211" s="49"/>
      <c r="BF2211" s="49"/>
      <c r="BG2211" s="49"/>
      <c r="BH2211" s="49"/>
      <c r="BI2211" s="49"/>
      <c r="BJ2211" s="49"/>
      <c r="BK2211" s="49"/>
      <c r="BL2211" s="49"/>
      <c r="BM2211" s="49"/>
      <c r="BN2211" s="49"/>
      <c r="BO2211" s="49"/>
    </row>
    <row r="2212" spans="20:67" x14ac:dyDescent="0.3">
      <c r="T2212" s="49"/>
      <c r="V2212" s="49"/>
      <c r="W2212" s="49"/>
      <c r="X2212" s="49"/>
      <c r="Y2212" s="49"/>
      <c r="AA2212" s="49"/>
      <c r="AB2212" s="49"/>
      <c r="AD2212" s="49"/>
      <c r="AE2212" s="49"/>
      <c r="AF2212" s="49"/>
      <c r="AH2212" s="49"/>
      <c r="AI2212" s="49"/>
      <c r="AK2212" s="49"/>
      <c r="AL2212" s="49"/>
      <c r="AM2212" s="49"/>
      <c r="AN2212" s="49"/>
      <c r="AO2212" s="49"/>
      <c r="AP2212" s="49"/>
      <c r="AQ2212" s="49"/>
      <c r="AR2212" s="49"/>
      <c r="AS2212" s="49"/>
      <c r="AT2212" s="49"/>
      <c r="AU2212" s="49"/>
      <c r="AV2212" s="49"/>
      <c r="AW2212" s="49"/>
      <c r="AX2212" s="49"/>
      <c r="AY2212" s="49"/>
      <c r="AZ2212" s="49"/>
      <c r="BA2212" s="49"/>
      <c r="BB2212" s="49"/>
      <c r="BC2212" s="49"/>
      <c r="BD2212" s="49"/>
      <c r="BE2212" s="49"/>
      <c r="BF2212" s="49"/>
      <c r="BG2212" s="49"/>
      <c r="BH2212" s="49"/>
      <c r="BI2212" s="49"/>
      <c r="BJ2212" s="49"/>
      <c r="BK2212" s="49"/>
      <c r="BL2212" s="49"/>
      <c r="BM2212" s="49"/>
      <c r="BN2212" s="49"/>
      <c r="BO2212" s="49"/>
    </row>
    <row r="2213" spans="20:67" x14ac:dyDescent="0.3">
      <c r="T2213" s="49"/>
      <c r="V2213" s="49"/>
      <c r="W2213" s="49"/>
      <c r="X2213" s="49"/>
      <c r="Y2213" s="49"/>
      <c r="AA2213" s="49"/>
      <c r="AB2213" s="49"/>
      <c r="AD2213" s="49"/>
      <c r="AE2213" s="49"/>
      <c r="AF2213" s="49"/>
      <c r="AH2213" s="49"/>
      <c r="AI2213" s="49"/>
      <c r="AK2213" s="49"/>
      <c r="AL2213" s="49"/>
      <c r="AM2213" s="49"/>
      <c r="AN2213" s="49"/>
      <c r="AO2213" s="49"/>
      <c r="AP2213" s="49"/>
      <c r="AQ2213" s="49"/>
      <c r="AR2213" s="49"/>
      <c r="AS2213" s="49"/>
      <c r="AT2213" s="49"/>
      <c r="AU2213" s="49"/>
      <c r="AV2213" s="49"/>
      <c r="AW2213" s="49"/>
      <c r="AX2213" s="49"/>
      <c r="AY2213" s="49"/>
      <c r="AZ2213" s="49"/>
      <c r="BA2213" s="49"/>
      <c r="BB2213" s="49"/>
      <c r="BC2213" s="49"/>
      <c r="BD2213" s="49"/>
      <c r="BE2213" s="49"/>
      <c r="BF2213" s="49"/>
      <c r="BG2213" s="49"/>
      <c r="BH2213" s="49"/>
      <c r="BI2213" s="49"/>
      <c r="BJ2213" s="49"/>
      <c r="BK2213" s="49"/>
      <c r="BL2213" s="49"/>
      <c r="BM2213" s="49"/>
      <c r="BN2213" s="49"/>
      <c r="BO2213" s="49"/>
    </row>
    <row r="2214" spans="20:67" x14ac:dyDescent="0.3">
      <c r="T2214" s="49"/>
      <c r="V2214" s="49"/>
      <c r="W2214" s="49"/>
      <c r="X2214" s="49"/>
      <c r="Y2214" s="49"/>
      <c r="AA2214" s="49"/>
      <c r="AB2214" s="49"/>
      <c r="AD2214" s="49"/>
      <c r="AE2214" s="49"/>
      <c r="AF2214" s="49"/>
      <c r="AH2214" s="49"/>
      <c r="AI2214" s="49"/>
      <c r="AK2214" s="49"/>
      <c r="AL2214" s="49"/>
      <c r="AM2214" s="49"/>
      <c r="AN2214" s="49"/>
      <c r="AO2214" s="49"/>
      <c r="AP2214" s="49"/>
      <c r="AQ2214" s="49"/>
      <c r="AR2214" s="49"/>
      <c r="AS2214" s="49"/>
      <c r="AT2214" s="49"/>
      <c r="AU2214" s="49"/>
      <c r="AV2214" s="49"/>
      <c r="AW2214" s="49"/>
      <c r="AX2214" s="49"/>
      <c r="AY2214" s="49"/>
      <c r="AZ2214" s="49"/>
      <c r="BA2214" s="49"/>
      <c r="BB2214" s="49"/>
      <c r="BC2214" s="49"/>
      <c r="BD2214" s="49"/>
      <c r="BE2214" s="49"/>
      <c r="BF2214" s="49"/>
      <c r="BG2214" s="49"/>
      <c r="BH2214" s="49"/>
      <c r="BI2214" s="49"/>
      <c r="BJ2214" s="49"/>
      <c r="BK2214" s="49"/>
      <c r="BL2214" s="49"/>
      <c r="BM2214" s="49"/>
      <c r="BN2214" s="49"/>
      <c r="BO2214" s="49"/>
    </row>
    <row r="2215" spans="20:67" x14ac:dyDescent="0.3">
      <c r="T2215" s="49"/>
      <c r="V2215" s="49"/>
      <c r="W2215" s="49"/>
      <c r="X2215" s="49"/>
      <c r="Y2215" s="49"/>
      <c r="AA2215" s="49"/>
      <c r="AB2215" s="49"/>
      <c r="AD2215" s="49"/>
      <c r="AE2215" s="49"/>
      <c r="AF2215" s="49"/>
      <c r="AH2215" s="49"/>
      <c r="AI2215" s="49"/>
      <c r="AK2215" s="49"/>
      <c r="AL2215" s="49"/>
      <c r="AM2215" s="49"/>
      <c r="AN2215" s="49"/>
      <c r="AO2215" s="49"/>
      <c r="AP2215" s="49"/>
      <c r="AQ2215" s="49"/>
      <c r="AR2215" s="49"/>
      <c r="AS2215" s="49"/>
      <c r="AT2215" s="49"/>
      <c r="AU2215" s="49"/>
      <c r="AV2215" s="49"/>
      <c r="AW2215" s="49"/>
      <c r="AX2215" s="49"/>
      <c r="AY2215" s="49"/>
      <c r="AZ2215" s="49"/>
      <c r="BA2215" s="49"/>
      <c r="BB2215" s="49"/>
      <c r="BC2215" s="49"/>
      <c r="BD2215" s="49"/>
      <c r="BE2215" s="49"/>
      <c r="BF2215" s="49"/>
      <c r="BG2215" s="49"/>
      <c r="BH2215" s="49"/>
      <c r="BI2215" s="49"/>
      <c r="BJ2215" s="49"/>
      <c r="BK2215" s="49"/>
      <c r="BL2215" s="49"/>
      <c r="BM2215" s="49"/>
      <c r="BN2215" s="49"/>
      <c r="BO2215" s="49"/>
    </row>
    <row r="2216" spans="20:67" x14ac:dyDescent="0.3">
      <c r="T2216" s="49"/>
      <c r="V2216" s="49"/>
      <c r="W2216" s="49"/>
      <c r="X2216" s="49"/>
      <c r="Y2216" s="49"/>
      <c r="AA2216" s="49"/>
      <c r="AB2216" s="49"/>
      <c r="AD2216" s="49"/>
      <c r="AE2216" s="49"/>
      <c r="AF2216" s="49"/>
      <c r="AH2216" s="49"/>
      <c r="AI2216" s="49"/>
      <c r="AK2216" s="49"/>
      <c r="AL2216" s="49"/>
      <c r="AM2216" s="49"/>
      <c r="AN2216" s="49"/>
      <c r="AO2216" s="49"/>
      <c r="AP2216" s="49"/>
      <c r="AQ2216" s="49"/>
      <c r="AR2216" s="49"/>
      <c r="AS2216" s="49"/>
      <c r="AT2216" s="49"/>
      <c r="AU2216" s="49"/>
      <c r="AV2216" s="49"/>
      <c r="AW2216" s="49"/>
      <c r="AX2216" s="49"/>
      <c r="AY2216" s="49"/>
      <c r="AZ2216" s="49"/>
      <c r="BA2216" s="49"/>
      <c r="BB2216" s="49"/>
      <c r="BC2216" s="49"/>
      <c r="BD2216" s="49"/>
      <c r="BE2216" s="49"/>
      <c r="BF2216" s="49"/>
      <c r="BG2216" s="49"/>
      <c r="BH2216" s="49"/>
      <c r="BI2216" s="49"/>
      <c r="BJ2216" s="49"/>
      <c r="BK2216" s="49"/>
      <c r="BL2216" s="49"/>
      <c r="BM2216" s="49"/>
      <c r="BN2216" s="49"/>
      <c r="BO2216" s="49"/>
    </row>
    <row r="2217" spans="20:67" x14ac:dyDescent="0.3">
      <c r="T2217" s="49"/>
      <c r="V2217" s="49"/>
      <c r="W2217" s="49"/>
      <c r="X2217" s="49"/>
      <c r="Y2217" s="49"/>
      <c r="AA2217" s="49"/>
      <c r="AB2217" s="49"/>
      <c r="AD2217" s="49"/>
      <c r="AE2217" s="49"/>
      <c r="AF2217" s="49"/>
      <c r="AH2217" s="49"/>
      <c r="AI2217" s="49"/>
      <c r="AK2217" s="49"/>
      <c r="AL2217" s="49"/>
      <c r="AM2217" s="49"/>
      <c r="AN2217" s="49"/>
      <c r="AO2217" s="49"/>
      <c r="AP2217" s="49"/>
      <c r="AQ2217" s="49"/>
      <c r="AR2217" s="49"/>
      <c r="AS2217" s="49"/>
      <c r="AT2217" s="49"/>
      <c r="AU2217" s="49"/>
      <c r="AV2217" s="49"/>
      <c r="AW2217" s="49"/>
      <c r="AX2217" s="49"/>
      <c r="AY2217" s="49"/>
      <c r="AZ2217" s="49"/>
      <c r="BA2217" s="49"/>
      <c r="BB2217" s="49"/>
      <c r="BC2217" s="49"/>
      <c r="BD2217" s="49"/>
      <c r="BE2217" s="49"/>
      <c r="BF2217" s="49"/>
      <c r="BG2217" s="49"/>
      <c r="BH2217" s="49"/>
      <c r="BI2217" s="49"/>
      <c r="BJ2217" s="49"/>
      <c r="BK2217" s="49"/>
      <c r="BL2217" s="49"/>
      <c r="BM2217" s="49"/>
      <c r="BN2217" s="49"/>
      <c r="BO2217" s="49"/>
    </row>
    <row r="2218" spans="20:67" x14ac:dyDescent="0.3">
      <c r="T2218" s="49"/>
      <c r="V2218" s="49"/>
      <c r="W2218" s="49"/>
      <c r="X2218" s="49"/>
      <c r="Y2218" s="49"/>
      <c r="AA2218" s="49"/>
      <c r="AB2218" s="49"/>
      <c r="AD2218" s="49"/>
      <c r="AE2218" s="49"/>
      <c r="AF2218" s="49"/>
      <c r="AH2218" s="49"/>
      <c r="AI2218" s="49"/>
      <c r="AK2218" s="49"/>
      <c r="AL2218" s="49"/>
      <c r="AM2218" s="49"/>
      <c r="AN2218" s="49"/>
      <c r="AO2218" s="49"/>
      <c r="AP2218" s="49"/>
      <c r="AQ2218" s="49"/>
      <c r="AR2218" s="49"/>
      <c r="AS2218" s="49"/>
      <c r="AT2218" s="49"/>
      <c r="AU2218" s="49"/>
      <c r="AV2218" s="49"/>
      <c r="AW2218" s="49"/>
      <c r="AX2218" s="49"/>
      <c r="AY2218" s="49"/>
      <c r="AZ2218" s="49"/>
      <c r="BA2218" s="49"/>
      <c r="BB2218" s="49"/>
      <c r="BC2218" s="49"/>
      <c r="BD2218" s="49"/>
      <c r="BE2218" s="49"/>
      <c r="BF2218" s="49"/>
      <c r="BG2218" s="49"/>
      <c r="BH2218" s="49"/>
      <c r="BI2218" s="49"/>
      <c r="BJ2218" s="49"/>
      <c r="BK2218" s="49"/>
      <c r="BL2218" s="49"/>
      <c r="BM2218" s="49"/>
      <c r="BN2218" s="49"/>
      <c r="BO2218" s="49"/>
    </row>
    <row r="2219" spans="20:67" x14ac:dyDescent="0.3">
      <c r="T2219" s="49"/>
      <c r="V2219" s="49"/>
      <c r="W2219" s="49"/>
      <c r="X2219" s="49"/>
      <c r="Y2219" s="49"/>
      <c r="AA2219" s="49"/>
      <c r="AB2219" s="49"/>
      <c r="AD2219" s="49"/>
      <c r="AE2219" s="49"/>
      <c r="AF2219" s="49"/>
      <c r="AH2219" s="49"/>
      <c r="AI2219" s="49"/>
      <c r="AK2219" s="49"/>
      <c r="AL2219" s="49"/>
      <c r="AM2219" s="49"/>
      <c r="AN2219" s="49"/>
      <c r="AO2219" s="49"/>
      <c r="AP2219" s="49"/>
      <c r="AQ2219" s="49"/>
      <c r="AR2219" s="49"/>
      <c r="AS2219" s="49"/>
      <c r="AT2219" s="49"/>
      <c r="AU2219" s="49"/>
      <c r="AV2219" s="49"/>
      <c r="AW2219" s="49"/>
      <c r="AX2219" s="49"/>
      <c r="AY2219" s="49"/>
      <c r="AZ2219" s="49"/>
      <c r="BA2219" s="49"/>
      <c r="BB2219" s="49"/>
      <c r="BC2219" s="49"/>
      <c r="BD2219" s="49"/>
      <c r="BE2219" s="49"/>
      <c r="BF2219" s="49"/>
      <c r="BG2219" s="49"/>
      <c r="BH2219" s="49"/>
      <c r="BI2219" s="49"/>
      <c r="BJ2219" s="49"/>
      <c r="BK2219" s="49"/>
      <c r="BL2219" s="49"/>
      <c r="BM2219" s="49"/>
      <c r="BN2219" s="49"/>
      <c r="BO2219" s="49"/>
    </row>
    <row r="2220" spans="20:67" x14ac:dyDescent="0.3">
      <c r="T2220" s="49"/>
      <c r="V2220" s="49"/>
      <c r="W2220" s="49"/>
      <c r="X2220" s="49"/>
      <c r="Y2220" s="49"/>
      <c r="AA2220" s="49"/>
      <c r="AB2220" s="49"/>
      <c r="AD2220" s="49"/>
      <c r="AE2220" s="49"/>
      <c r="AF2220" s="49"/>
      <c r="AH2220" s="49"/>
      <c r="AI2220" s="49"/>
      <c r="AK2220" s="49"/>
      <c r="AL2220" s="49"/>
      <c r="AM2220" s="49"/>
      <c r="AN2220" s="49"/>
      <c r="AO2220" s="49"/>
      <c r="AP2220" s="49"/>
      <c r="AQ2220" s="49"/>
      <c r="AR2220" s="49"/>
      <c r="AS2220" s="49"/>
      <c r="AT2220" s="49"/>
      <c r="AU2220" s="49"/>
      <c r="AV2220" s="49"/>
      <c r="AW2220" s="49"/>
      <c r="AX2220" s="49"/>
      <c r="AY2220" s="49"/>
      <c r="AZ2220" s="49"/>
      <c r="BA2220" s="49"/>
      <c r="BB2220" s="49"/>
      <c r="BC2220" s="49"/>
      <c r="BD2220" s="49"/>
      <c r="BE2220" s="49"/>
      <c r="BF2220" s="49"/>
      <c r="BG2220" s="49"/>
      <c r="BH2220" s="49"/>
      <c r="BI2220" s="49"/>
      <c r="BJ2220" s="49"/>
      <c r="BK2220" s="49"/>
      <c r="BL2220" s="49"/>
      <c r="BM2220" s="49"/>
      <c r="BN2220" s="49"/>
      <c r="BO2220" s="49"/>
    </row>
    <row r="2221" spans="20:67" x14ac:dyDescent="0.3">
      <c r="T2221" s="49"/>
      <c r="V2221" s="49"/>
      <c r="W2221" s="49"/>
      <c r="X2221" s="49"/>
      <c r="Y2221" s="49"/>
      <c r="AA2221" s="49"/>
      <c r="AB2221" s="49"/>
      <c r="AD2221" s="49"/>
      <c r="AE2221" s="49"/>
      <c r="AF2221" s="49"/>
      <c r="AH2221" s="49"/>
      <c r="AI2221" s="49"/>
      <c r="AK2221" s="49"/>
      <c r="AL2221" s="49"/>
      <c r="AM2221" s="49"/>
      <c r="AN2221" s="49"/>
      <c r="AO2221" s="49"/>
      <c r="AP2221" s="49"/>
      <c r="AQ2221" s="49"/>
      <c r="AR2221" s="49"/>
      <c r="AS2221" s="49"/>
      <c r="AT2221" s="49"/>
      <c r="AU2221" s="49"/>
      <c r="AV2221" s="49"/>
      <c r="AW2221" s="49"/>
      <c r="AX2221" s="49"/>
      <c r="AY2221" s="49"/>
      <c r="AZ2221" s="49"/>
      <c r="BA2221" s="49"/>
      <c r="BB2221" s="49"/>
      <c r="BC2221" s="49"/>
      <c r="BD2221" s="49"/>
      <c r="BE2221" s="49"/>
      <c r="BF2221" s="49"/>
      <c r="BG2221" s="49"/>
      <c r="BH2221" s="49"/>
      <c r="BI2221" s="49"/>
      <c r="BJ2221" s="49"/>
      <c r="BK2221" s="49"/>
      <c r="BL2221" s="49"/>
      <c r="BM2221" s="49"/>
      <c r="BN2221" s="49"/>
      <c r="BO2221" s="49"/>
    </row>
    <row r="2222" spans="20:67" x14ac:dyDescent="0.3">
      <c r="T2222" s="49"/>
      <c r="V2222" s="49"/>
      <c r="W2222" s="49"/>
      <c r="X2222" s="49"/>
      <c r="Y2222" s="49"/>
      <c r="AA2222" s="49"/>
      <c r="AB2222" s="49"/>
      <c r="AD2222" s="49"/>
      <c r="AE2222" s="49"/>
      <c r="AF2222" s="49"/>
      <c r="AH2222" s="49"/>
      <c r="AI2222" s="49"/>
      <c r="AK2222" s="49"/>
      <c r="AL2222" s="49"/>
      <c r="AM2222" s="49"/>
      <c r="AN2222" s="49"/>
      <c r="AO2222" s="49"/>
      <c r="AP2222" s="49"/>
      <c r="AQ2222" s="49"/>
      <c r="AR2222" s="49"/>
      <c r="AS2222" s="49"/>
      <c r="AT2222" s="49"/>
      <c r="AU2222" s="49"/>
      <c r="AV2222" s="49"/>
      <c r="AW2222" s="49"/>
      <c r="AX2222" s="49"/>
      <c r="AY2222" s="49"/>
      <c r="AZ2222" s="49"/>
      <c r="BA2222" s="49"/>
      <c r="BB2222" s="49"/>
      <c r="BC2222" s="49"/>
      <c r="BD2222" s="49"/>
      <c r="BE2222" s="49"/>
      <c r="BF2222" s="49"/>
      <c r="BG2222" s="49"/>
      <c r="BH2222" s="49"/>
      <c r="BI2222" s="49"/>
      <c r="BJ2222" s="49"/>
      <c r="BK2222" s="49"/>
      <c r="BL2222" s="49"/>
      <c r="BM2222" s="49"/>
      <c r="BN2222" s="49"/>
      <c r="BO2222" s="49"/>
    </row>
    <row r="2223" spans="20:67" x14ac:dyDescent="0.3">
      <c r="T2223" s="49"/>
      <c r="V2223" s="49"/>
      <c r="W2223" s="49"/>
      <c r="X2223" s="49"/>
      <c r="Y2223" s="49"/>
      <c r="AA2223" s="49"/>
      <c r="AB2223" s="49"/>
      <c r="AD2223" s="49"/>
      <c r="AE2223" s="49"/>
      <c r="AF2223" s="49"/>
      <c r="AH2223" s="49"/>
      <c r="AI2223" s="49"/>
      <c r="AK2223" s="49"/>
      <c r="AL2223" s="49"/>
      <c r="AM2223" s="49"/>
      <c r="AN2223" s="49"/>
      <c r="AO2223" s="49"/>
      <c r="AP2223" s="49"/>
      <c r="AQ2223" s="49"/>
      <c r="AR2223" s="49"/>
      <c r="AS2223" s="49"/>
      <c r="AT2223" s="49"/>
      <c r="AU2223" s="49"/>
      <c r="AV2223" s="49"/>
      <c r="AW2223" s="49"/>
      <c r="AX2223" s="49"/>
      <c r="AY2223" s="49"/>
      <c r="AZ2223" s="49"/>
      <c r="BA2223" s="49"/>
      <c r="BB2223" s="49"/>
      <c r="BC2223" s="49"/>
      <c r="BD2223" s="49"/>
      <c r="BE2223" s="49"/>
      <c r="BF2223" s="49"/>
      <c r="BG2223" s="49"/>
      <c r="BH2223" s="49"/>
      <c r="BI2223" s="49"/>
      <c r="BJ2223" s="49"/>
      <c r="BK2223" s="49"/>
      <c r="BL2223" s="49"/>
      <c r="BM2223" s="49"/>
      <c r="BN2223" s="49"/>
      <c r="BO2223" s="49"/>
    </row>
    <row r="2224" spans="20:67" x14ac:dyDescent="0.3">
      <c r="T2224" s="49"/>
      <c r="V2224" s="49"/>
      <c r="W2224" s="49"/>
      <c r="X2224" s="49"/>
      <c r="Y2224" s="49"/>
      <c r="AA2224" s="49"/>
      <c r="AB2224" s="49"/>
      <c r="AD2224" s="49"/>
      <c r="AE2224" s="49"/>
      <c r="AF2224" s="49"/>
      <c r="AH2224" s="49"/>
      <c r="AI2224" s="49"/>
      <c r="AK2224" s="49"/>
      <c r="AL2224" s="49"/>
      <c r="AM2224" s="49"/>
      <c r="AN2224" s="49"/>
      <c r="AO2224" s="49"/>
      <c r="AP2224" s="49"/>
      <c r="AQ2224" s="49"/>
      <c r="AR2224" s="49"/>
      <c r="AS2224" s="49"/>
      <c r="AT2224" s="49"/>
      <c r="AU2224" s="49"/>
      <c r="AV2224" s="49"/>
      <c r="AW2224" s="49"/>
      <c r="AX2224" s="49"/>
      <c r="AY2224" s="49"/>
      <c r="AZ2224" s="49"/>
      <c r="BA2224" s="49"/>
      <c r="BB2224" s="49"/>
      <c r="BC2224" s="49"/>
      <c r="BD2224" s="49"/>
      <c r="BE2224" s="49"/>
      <c r="BF2224" s="49"/>
      <c r="BG2224" s="49"/>
      <c r="BH2224" s="49"/>
      <c r="BI2224" s="49"/>
      <c r="BJ2224" s="49"/>
      <c r="BK2224" s="49"/>
      <c r="BL2224" s="49"/>
      <c r="BM2224" s="49"/>
      <c r="BN2224" s="49"/>
      <c r="BO2224" s="49"/>
    </row>
    <row r="2225" spans="20:67" x14ac:dyDescent="0.3">
      <c r="T2225" s="49"/>
      <c r="V2225" s="49"/>
      <c r="W2225" s="49"/>
      <c r="X2225" s="49"/>
      <c r="Y2225" s="49"/>
      <c r="AA2225" s="49"/>
      <c r="AB2225" s="49"/>
      <c r="AD2225" s="49"/>
      <c r="AE2225" s="49"/>
      <c r="AF2225" s="49"/>
      <c r="AH2225" s="49"/>
      <c r="AI2225" s="49"/>
      <c r="AK2225" s="49"/>
      <c r="AL2225" s="49"/>
      <c r="AM2225" s="49"/>
      <c r="AN2225" s="49"/>
      <c r="AO2225" s="49"/>
      <c r="AP2225" s="49"/>
      <c r="AQ2225" s="49"/>
      <c r="AR2225" s="49"/>
      <c r="AS2225" s="49"/>
      <c r="AT2225" s="49"/>
      <c r="AU2225" s="49"/>
      <c r="AV2225" s="49"/>
      <c r="AW2225" s="49"/>
      <c r="AX2225" s="49"/>
      <c r="AY2225" s="49"/>
      <c r="AZ2225" s="49"/>
      <c r="BA2225" s="49"/>
      <c r="BB2225" s="49"/>
      <c r="BC2225" s="49"/>
      <c r="BD2225" s="49"/>
      <c r="BE2225" s="49"/>
      <c r="BF2225" s="49"/>
      <c r="BG2225" s="49"/>
      <c r="BH2225" s="49"/>
      <c r="BI2225" s="49"/>
      <c r="BJ2225" s="49"/>
      <c r="BK2225" s="49"/>
      <c r="BL2225" s="49"/>
      <c r="BM2225" s="49"/>
      <c r="BN2225" s="49"/>
      <c r="BO2225" s="49"/>
    </row>
    <row r="2226" spans="20:67" x14ac:dyDescent="0.3">
      <c r="T2226" s="49"/>
      <c r="V2226" s="49"/>
      <c r="W2226" s="49"/>
      <c r="X2226" s="49"/>
      <c r="Y2226" s="49"/>
      <c r="AA2226" s="49"/>
      <c r="AB2226" s="49"/>
      <c r="AD2226" s="49"/>
      <c r="AE2226" s="49"/>
      <c r="AF2226" s="49"/>
      <c r="AH2226" s="49"/>
      <c r="AI2226" s="49"/>
      <c r="AK2226" s="49"/>
      <c r="AL2226" s="49"/>
      <c r="AM2226" s="49"/>
      <c r="AN2226" s="49"/>
      <c r="AO2226" s="49"/>
      <c r="AP2226" s="49"/>
      <c r="AQ2226" s="49"/>
      <c r="AR2226" s="49"/>
      <c r="AS2226" s="49"/>
      <c r="AT2226" s="49"/>
      <c r="AU2226" s="49"/>
      <c r="AV2226" s="49"/>
      <c r="AW2226" s="49"/>
      <c r="AX2226" s="49"/>
      <c r="AY2226" s="49"/>
      <c r="AZ2226" s="49"/>
      <c r="BA2226" s="49"/>
      <c r="BB2226" s="49"/>
      <c r="BC2226" s="49"/>
      <c r="BD2226" s="49"/>
      <c r="BE2226" s="49"/>
      <c r="BF2226" s="49"/>
      <c r="BG2226" s="49"/>
      <c r="BH2226" s="49"/>
      <c r="BI2226" s="49"/>
      <c r="BJ2226" s="49"/>
      <c r="BK2226" s="49"/>
      <c r="BL2226" s="49"/>
      <c r="BM2226" s="49"/>
      <c r="BN2226" s="49"/>
      <c r="BO2226" s="49"/>
    </row>
    <row r="2227" spans="20:67" x14ac:dyDescent="0.3">
      <c r="T2227" s="49"/>
      <c r="V2227" s="49"/>
      <c r="W2227" s="49"/>
      <c r="X2227" s="49"/>
      <c r="Y2227" s="49"/>
      <c r="AA2227" s="49"/>
      <c r="AB2227" s="49"/>
      <c r="AD2227" s="49"/>
      <c r="AE2227" s="49"/>
      <c r="AF2227" s="49"/>
      <c r="AH2227" s="49"/>
      <c r="AI2227" s="49"/>
      <c r="AK2227" s="49"/>
      <c r="AL2227" s="49"/>
      <c r="AM2227" s="49"/>
      <c r="AN2227" s="49"/>
      <c r="AO2227" s="49"/>
      <c r="AP2227" s="49"/>
      <c r="AQ2227" s="49"/>
      <c r="AR2227" s="49"/>
      <c r="AS2227" s="49"/>
      <c r="AT2227" s="49"/>
      <c r="AU2227" s="49"/>
      <c r="AV2227" s="49"/>
      <c r="AW2227" s="49"/>
      <c r="AX2227" s="49"/>
      <c r="AY2227" s="49"/>
      <c r="AZ2227" s="49"/>
      <c r="BA2227" s="49"/>
      <c r="BB2227" s="49"/>
      <c r="BC2227" s="49"/>
      <c r="BD2227" s="49"/>
      <c r="BE2227" s="49"/>
      <c r="BF2227" s="49"/>
      <c r="BG2227" s="49"/>
      <c r="BH2227" s="49"/>
      <c r="BI2227" s="49"/>
      <c r="BJ2227" s="49"/>
      <c r="BK2227" s="49"/>
      <c r="BL2227" s="49"/>
      <c r="BM2227" s="49"/>
      <c r="BN2227" s="49"/>
      <c r="BO2227" s="49"/>
    </row>
    <row r="2228" spans="20:67" x14ac:dyDescent="0.3">
      <c r="T2228" s="49"/>
      <c r="V2228" s="49"/>
      <c r="W2228" s="49"/>
      <c r="X2228" s="49"/>
      <c r="Y2228" s="49"/>
      <c r="AA2228" s="49"/>
      <c r="AB2228" s="49"/>
      <c r="AD2228" s="49"/>
      <c r="AE2228" s="49"/>
      <c r="AF2228" s="49"/>
      <c r="AH2228" s="49"/>
      <c r="AI2228" s="49"/>
      <c r="AK2228" s="49"/>
      <c r="AL2228" s="49"/>
      <c r="AM2228" s="49"/>
      <c r="AN2228" s="49"/>
      <c r="AO2228" s="49"/>
      <c r="AP2228" s="49"/>
      <c r="AQ2228" s="49"/>
      <c r="AR2228" s="49"/>
      <c r="AS2228" s="49"/>
      <c r="AT2228" s="49"/>
      <c r="AU2228" s="49"/>
      <c r="AV2228" s="49"/>
      <c r="AW2228" s="49"/>
      <c r="AX2228" s="49"/>
      <c r="AY2228" s="49"/>
      <c r="AZ2228" s="49"/>
      <c r="BA2228" s="49"/>
      <c r="BB2228" s="49"/>
      <c r="BC2228" s="49"/>
      <c r="BD2228" s="49"/>
      <c r="BE2228" s="49"/>
      <c r="BF2228" s="49"/>
      <c r="BG2228" s="49"/>
      <c r="BH2228" s="49"/>
      <c r="BI2228" s="49"/>
      <c r="BJ2228" s="49"/>
      <c r="BK2228" s="49"/>
      <c r="BL2228" s="49"/>
      <c r="BM2228" s="49"/>
      <c r="BN2228" s="49"/>
      <c r="BO2228" s="49"/>
    </row>
    <row r="2229" spans="20:67" x14ac:dyDescent="0.3">
      <c r="T2229" s="49"/>
      <c r="V2229" s="49"/>
      <c r="W2229" s="49"/>
      <c r="X2229" s="49"/>
      <c r="Y2229" s="49"/>
      <c r="AA2229" s="49"/>
      <c r="AB2229" s="49"/>
      <c r="AD2229" s="49"/>
      <c r="AE2229" s="49"/>
      <c r="AF2229" s="49"/>
      <c r="AH2229" s="49"/>
      <c r="AI2229" s="49"/>
      <c r="AK2229" s="49"/>
      <c r="AL2229" s="49"/>
      <c r="AM2229" s="49"/>
      <c r="AN2229" s="49"/>
      <c r="AO2229" s="49"/>
      <c r="AP2229" s="49"/>
      <c r="AQ2229" s="49"/>
      <c r="AR2229" s="49"/>
      <c r="AS2229" s="49"/>
      <c r="AT2229" s="49"/>
      <c r="AU2229" s="49"/>
      <c r="AV2229" s="49"/>
      <c r="AW2229" s="49"/>
      <c r="AX2229" s="49"/>
      <c r="AY2229" s="49"/>
      <c r="AZ2229" s="49"/>
      <c r="BA2229" s="49"/>
      <c r="BB2229" s="49"/>
      <c r="BC2229" s="49"/>
      <c r="BD2229" s="49"/>
      <c r="BE2229" s="49"/>
      <c r="BF2229" s="49"/>
      <c r="BG2229" s="49"/>
      <c r="BH2229" s="49"/>
      <c r="BI2229" s="49"/>
      <c r="BJ2229" s="49"/>
      <c r="BK2229" s="49"/>
      <c r="BL2229" s="49"/>
      <c r="BM2229" s="49"/>
      <c r="BN2229" s="49"/>
      <c r="BO2229" s="49"/>
    </row>
    <row r="2230" spans="20:67" x14ac:dyDescent="0.3">
      <c r="T2230" s="49"/>
      <c r="V2230" s="49"/>
      <c r="W2230" s="49"/>
      <c r="X2230" s="49"/>
      <c r="Y2230" s="49"/>
      <c r="AA2230" s="49"/>
      <c r="AB2230" s="49"/>
      <c r="AD2230" s="49"/>
      <c r="AE2230" s="49"/>
      <c r="AF2230" s="49"/>
      <c r="AH2230" s="49"/>
      <c r="AI2230" s="49"/>
      <c r="AK2230" s="49"/>
      <c r="AL2230" s="49"/>
      <c r="AM2230" s="49"/>
      <c r="AN2230" s="49"/>
      <c r="AO2230" s="49"/>
      <c r="AP2230" s="49"/>
      <c r="AQ2230" s="49"/>
      <c r="AR2230" s="49"/>
      <c r="AS2230" s="49"/>
      <c r="AT2230" s="49"/>
      <c r="AU2230" s="49"/>
      <c r="AV2230" s="49"/>
      <c r="AW2230" s="49"/>
      <c r="AX2230" s="49"/>
      <c r="AY2230" s="49"/>
      <c r="AZ2230" s="49"/>
      <c r="BA2230" s="49"/>
      <c r="BB2230" s="49"/>
      <c r="BC2230" s="49"/>
      <c r="BD2230" s="49"/>
      <c r="BE2230" s="49"/>
      <c r="BF2230" s="49"/>
      <c r="BG2230" s="49"/>
      <c r="BH2230" s="49"/>
      <c r="BI2230" s="49"/>
      <c r="BJ2230" s="49"/>
      <c r="BK2230" s="49"/>
      <c r="BL2230" s="49"/>
      <c r="BM2230" s="49"/>
      <c r="BN2230" s="49"/>
      <c r="BO2230" s="49"/>
    </row>
    <row r="2231" spans="20:67" x14ac:dyDescent="0.3">
      <c r="T2231" s="49"/>
      <c r="V2231" s="49"/>
      <c r="W2231" s="49"/>
      <c r="X2231" s="49"/>
      <c r="Y2231" s="49"/>
      <c r="AA2231" s="49"/>
      <c r="AB2231" s="49"/>
      <c r="AD2231" s="49"/>
      <c r="AE2231" s="49"/>
      <c r="AF2231" s="49"/>
      <c r="AH2231" s="49"/>
      <c r="AI2231" s="49"/>
      <c r="AK2231" s="49"/>
      <c r="AL2231" s="49"/>
      <c r="AM2231" s="49"/>
      <c r="AN2231" s="49"/>
      <c r="AO2231" s="49"/>
      <c r="AP2231" s="49"/>
      <c r="AQ2231" s="49"/>
      <c r="AR2231" s="49"/>
      <c r="AS2231" s="49"/>
      <c r="AT2231" s="49"/>
      <c r="AU2231" s="49"/>
      <c r="AV2231" s="49"/>
      <c r="AW2231" s="49"/>
      <c r="AX2231" s="49"/>
      <c r="AY2231" s="49"/>
      <c r="AZ2231" s="49"/>
      <c r="BA2231" s="49"/>
      <c r="BB2231" s="49"/>
      <c r="BC2231" s="49"/>
      <c r="BD2231" s="49"/>
      <c r="BE2231" s="49"/>
      <c r="BF2231" s="49"/>
      <c r="BG2231" s="49"/>
      <c r="BH2231" s="49"/>
      <c r="BI2231" s="49"/>
      <c r="BJ2231" s="49"/>
      <c r="BK2231" s="49"/>
      <c r="BL2231" s="49"/>
      <c r="BM2231" s="49"/>
      <c r="BN2231" s="49"/>
      <c r="BO2231" s="49"/>
    </row>
    <row r="2232" spans="20:67" x14ac:dyDescent="0.3">
      <c r="T2232" s="49"/>
      <c r="V2232" s="49"/>
      <c r="W2232" s="49"/>
      <c r="X2232" s="49"/>
      <c r="Y2232" s="49"/>
      <c r="AA2232" s="49"/>
      <c r="AB2232" s="49"/>
      <c r="AD2232" s="49"/>
      <c r="AE2232" s="49"/>
      <c r="AF2232" s="49"/>
      <c r="AH2232" s="49"/>
      <c r="AI2232" s="49"/>
      <c r="AK2232" s="49"/>
      <c r="AL2232" s="49"/>
      <c r="AM2232" s="49"/>
      <c r="AN2232" s="49"/>
      <c r="AO2232" s="49"/>
      <c r="AP2232" s="49"/>
      <c r="AQ2232" s="49"/>
      <c r="AR2232" s="49"/>
      <c r="AS2232" s="49"/>
      <c r="AT2232" s="49"/>
      <c r="AU2232" s="49"/>
      <c r="AV2232" s="49"/>
      <c r="AW2232" s="49"/>
      <c r="AX2232" s="49"/>
      <c r="AY2232" s="49"/>
      <c r="AZ2232" s="49"/>
      <c r="BA2232" s="49"/>
      <c r="BB2232" s="49"/>
      <c r="BC2232" s="49"/>
      <c r="BD2232" s="49"/>
      <c r="BE2232" s="49"/>
      <c r="BF2232" s="49"/>
      <c r="BG2232" s="49"/>
      <c r="BH2232" s="49"/>
      <c r="BI2232" s="49"/>
      <c r="BJ2232" s="49"/>
      <c r="BK2232" s="49"/>
      <c r="BL2232" s="49"/>
      <c r="BM2232" s="49"/>
      <c r="BN2232" s="49"/>
      <c r="BO2232" s="49"/>
    </row>
    <row r="2233" spans="20:67" x14ac:dyDescent="0.3">
      <c r="T2233" s="49"/>
      <c r="V2233" s="49"/>
      <c r="W2233" s="49"/>
      <c r="X2233" s="49"/>
      <c r="Y2233" s="49"/>
      <c r="AA2233" s="49"/>
      <c r="AB2233" s="49"/>
      <c r="AD2233" s="49"/>
      <c r="AE2233" s="49"/>
      <c r="AF2233" s="49"/>
      <c r="AH2233" s="49"/>
      <c r="AI2233" s="49"/>
      <c r="AK2233" s="49"/>
      <c r="AL2233" s="49"/>
      <c r="AM2233" s="49"/>
      <c r="AN2233" s="49"/>
      <c r="AO2233" s="49"/>
      <c r="AP2233" s="49"/>
      <c r="AQ2233" s="49"/>
      <c r="AR2233" s="49"/>
      <c r="AS2233" s="49"/>
      <c r="AT2233" s="49"/>
      <c r="AU2233" s="49"/>
      <c r="AV2233" s="49"/>
      <c r="AW2233" s="49"/>
      <c r="AX2233" s="49"/>
      <c r="AY2233" s="49"/>
      <c r="AZ2233" s="49"/>
      <c r="BA2233" s="49"/>
      <c r="BB2233" s="49"/>
      <c r="BC2233" s="49"/>
      <c r="BD2233" s="49"/>
      <c r="BE2233" s="49"/>
      <c r="BF2233" s="49"/>
      <c r="BG2233" s="49"/>
      <c r="BH2233" s="49"/>
      <c r="BI2233" s="49"/>
      <c r="BJ2233" s="49"/>
      <c r="BK2233" s="49"/>
      <c r="BL2233" s="49"/>
      <c r="BM2233" s="49"/>
      <c r="BN2233" s="49"/>
      <c r="BO2233" s="49"/>
    </row>
    <row r="2234" spans="20:67" x14ac:dyDescent="0.3">
      <c r="T2234" s="49"/>
      <c r="V2234" s="49"/>
      <c r="W2234" s="49"/>
      <c r="X2234" s="49"/>
      <c r="Y2234" s="49"/>
      <c r="AA2234" s="49"/>
      <c r="AB2234" s="49"/>
      <c r="AD2234" s="49"/>
      <c r="AE2234" s="49"/>
      <c r="AF2234" s="49"/>
      <c r="AH2234" s="49"/>
      <c r="AI2234" s="49"/>
      <c r="AK2234" s="49"/>
      <c r="AL2234" s="49"/>
      <c r="AM2234" s="49"/>
      <c r="AN2234" s="49"/>
      <c r="AO2234" s="49"/>
      <c r="AP2234" s="49"/>
      <c r="AQ2234" s="49"/>
      <c r="AR2234" s="49"/>
      <c r="AS2234" s="49"/>
      <c r="AT2234" s="49"/>
      <c r="AU2234" s="49"/>
      <c r="AV2234" s="49"/>
      <c r="AW2234" s="49"/>
      <c r="AX2234" s="49"/>
      <c r="AY2234" s="49"/>
      <c r="AZ2234" s="49"/>
      <c r="BA2234" s="49"/>
      <c r="BB2234" s="49"/>
      <c r="BC2234" s="49"/>
      <c r="BD2234" s="49"/>
      <c r="BE2234" s="49"/>
      <c r="BF2234" s="49"/>
      <c r="BG2234" s="49"/>
      <c r="BH2234" s="49"/>
      <c r="BI2234" s="49"/>
      <c r="BJ2234" s="49"/>
      <c r="BK2234" s="49"/>
      <c r="BL2234" s="49"/>
      <c r="BM2234" s="49"/>
      <c r="BN2234" s="49"/>
      <c r="BO2234" s="49"/>
    </row>
    <row r="2235" spans="20:67" x14ac:dyDescent="0.3">
      <c r="T2235" s="49"/>
      <c r="V2235" s="49"/>
      <c r="W2235" s="49"/>
      <c r="X2235" s="49"/>
      <c r="Y2235" s="49"/>
      <c r="AA2235" s="49"/>
      <c r="AB2235" s="49"/>
      <c r="AD2235" s="49"/>
      <c r="AE2235" s="49"/>
      <c r="AF2235" s="49"/>
      <c r="AH2235" s="49"/>
      <c r="AI2235" s="49"/>
      <c r="AK2235" s="49"/>
      <c r="AL2235" s="49"/>
      <c r="AM2235" s="49"/>
      <c r="AN2235" s="49"/>
      <c r="AO2235" s="49"/>
      <c r="AP2235" s="49"/>
      <c r="AQ2235" s="49"/>
      <c r="AR2235" s="49"/>
      <c r="AS2235" s="49"/>
      <c r="AT2235" s="49"/>
      <c r="AU2235" s="49"/>
      <c r="AV2235" s="49"/>
      <c r="AW2235" s="49"/>
      <c r="AX2235" s="49"/>
      <c r="AY2235" s="49"/>
      <c r="AZ2235" s="49"/>
      <c r="BA2235" s="49"/>
      <c r="BB2235" s="49"/>
      <c r="BC2235" s="49"/>
      <c r="BD2235" s="49"/>
      <c r="BE2235" s="49"/>
      <c r="BF2235" s="49"/>
      <c r="BG2235" s="49"/>
      <c r="BH2235" s="49"/>
      <c r="BI2235" s="49"/>
      <c r="BJ2235" s="49"/>
      <c r="BK2235" s="49"/>
      <c r="BL2235" s="49"/>
      <c r="BM2235" s="49"/>
      <c r="BN2235" s="49"/>
      <c r="BO2235" s="49"/>
    </row>
    <row r="2236" spans="20:67" x14ac:dyDescent="0.3">
      <c r="T2236" s="49"/>
      <c r="V2236" s="49"/>
      <c r="W2236" s="49"/>
      <c r="X2236" s="49"/>
      <c r="Y2236" s="49"/>
      <c r="AA2236" s="49"/>
      <c r="AB2236" s="49"/>
      <c r="AD2236" s="49"/>
      <c r="AE2236" s="49"/>
      <c r="AF2236" s="49"/>
      <c r="AH2236" s="49"/>
      <c r="AI2236" s="49"/>
      <c r="AK2236" s="49"/>
      <c r="AL2236" s="49"/>
      <c r="AM2236" s="49"/>
      <c r="AN2236" s="49"/>
      <c r="AO2236" s="49"/>
      <c r="AP2236" s="49"/>
      <c r="AQ2236" s="49"/>
      <c r="AR2236" s="49"/>
      <c r="AS2236" s="49"/>
      <c r="AT2236" s="49"/>
      <c r="AU2236" s="49"/>
      <c r="AV2236" s="49"/>
      <c r="AW2236" s="49"/>
      <c r="AX2236" s="49"/>
      <c r="AY2236" s="49"/>
      <c r="AZ2236" s="49"/>
      <c r="BA2236" s="49"/>
      <c r="BB2236" s="49"/>
      <c r="BC2236" s="49"/>
      <c r="BD2236" s="49"/>
      <c r="BE2236" s="49"/>
      <c r="BF2236" s="49"/>
      <c r="BG2236" s="49"/>
      <c r="BH2236" s="49"/>
      <c r="BI2236" s="49"/>
      <c r="BJ2236" s="49"/>
      <c r="BK2236" s="49"/>
      <c r="BL2236" s="49"/>
      <c r="BM2236" s="49"/>
      <c r="BN2236" s="49"/>
      <c r="BO2236" s="49"/>
    </row>
    <row r="2237" spans="20:67" x14ac:dyDescent="0.3">
      <c r="T2237" s="49"/>
      <c r="V2237" s="49"/>
      <c r="W2237" s="49"/>
      <c r="X2237" s="49"/>
      <c r="Y2237" s="49"/>
      <c r="AA2237" s="49"/>
      <c r="AB2237" s="49"/>
      <c r="AD2237" s="49"/>
      <c r="AE2237" s="49"/>
      <c r="AF2237" s="49"/>
      <c r="AH2237" s="49"/>
      <c r="AI2237" s="49"/>
      <c r="AK2237" s="49"/>
      <c r="AL2237" s="49"/>
      <c r="AM2237" s="49"/>
      <c r="AN2237" s="49"/>
      <c r="AO2237" s="49"/>
      <c r="AP2237" s="49"/>
      <c r="AQ2237" s="49"/>
      <c r="AR2237" s="49"/>
      <c r="AS2237" s="49"/>
      <c r="AT2237" s="49"/>
      <c r="AU2237" s="49"/>
      <c r="AV2237" s="49"/>
      <c r="AW2237" s="49"/>
      <c r="AX2237" s="49"/>
      <c r="AY2237" s="49"/>
      <c r="AZ2237" s="49"/>
      <c r="BA2237" s="49"/>
      <c r="BB2237" s="49"/>
      <c r="BC2237" s="49"/>
      <c r="BD2237" s="49"/>
      <c r="BE2237" s="49"/>
      <c r="BF2237" s="49"/>
      <c r="BG2237" s="49"/>
      <c r="BH2237" s="49"/>
      <c r="BI2237" s="49"/>
      <c r="BJ2237" s="49"/>
      <c r="BK2237" s="49"/>
      <c r="BL2237" s="49"/>
      <c r="BM2237" s="49"/>
      <c r="BN2237" s="49"/>
      <c r="BO2237" s="49"/>
    </row>
    <row r="2238" spans="20:67" x14ac:dyDescent="0.3">
      <c r="T2238" s="49"/>
      <c r="V2238" s="49"/>
      <c r="W2238" s="49"/>
      <c r="X2238" s="49"/>
      <c r="Y2238" s="49"/>
      <c r="AA2238" s="49"/>
      <c r="AB2238" s="49"/>
      <c r="AD2238" s="49"/>
      <c r="AE2238" s="49"/>
      <c r="AF2238" s="49"/>
      <c r="AH2238" s="49"/>
      <c r="AI2238" s="49"/>
      <c r="AK2238" s="49"/>
      <c r="AL2238" s="49"/>
      <c r="AM2238" s="49"/>
      <c r="AN2238" s="49"/>
      <c r="AO2238" s="49"/>
      <c r="AP2238" s="49"/>
      <c r="AQ2238" s="49"/>
      <c r="AR2238" s="49"/>
      <c r="AS2238" s="49"/>
      <c r="AT2238" s="49"/>
      <c r="AU2238" s="49"/>
      <c r="AV2238" s="49"/>
      <c r="AW2238" s="49"/>
      <c r="AX2238" s="49"/>
      <c r="AY2238" s="49"/>
      <c r="AZ2238" s="49"/>
      <c r="BA2238" s="49"/>
      <c r="BB2238" s="49"/>
      <c r="BC2238" s="49"/>
      <c r="BD2238" s="49"/>
      <c r="BE2238" s="49"/>
      <c r="BF2238" s="49"/>
      <c r="BG2238" s="49"/>
      <c r="BH2238" s="49"/>
      <c r="BI2238" s="49"/>
      <c r="BJ2238" s="49"/>
      <c r="BK2238" s="49"/>
      <c r="BL2238" s="49"/>
      <c r="BM2238" s="49"/>
      <c r="BN2238" s="49"/>
      <c r="BO2238" s="49"/>
    </row>
    <row r="2239" spans="20:67" x14ac:dyDescent="0.3">
      <c r="T2239" s="49"/>
      <c r="V2239" s="49"/>
      <c r="W2239" s="49"/>
      <c r="X2239" s="49"/>
      <c r="Y2239" s="49"/>
      <c r="AA2239" s="49"/>
      <c r="AB2239" s="49"/>
      <c r="AD2239" s="49"/>
      <c r="AE2239" s="49"/>
      <c r="AF2239" s="49"/>
      <c r="AH2239" s="49"/>
      <c r="AI2239" s="49"/>
      <c r="AK2239" s="49"/>
      <c r="AL2239" s="49"/>
      <c r="AM2239" s="49"/>
      <c r="AN2239" s="49"/>
      <c r="AO2239" s="49"/>
      <c r="AP2239" s="49"/>
      <c r="AQ2239" s="49"/>
      <c r="AR2239" s="49"/>
      <c r="AS2239" s="49"/>
      <c r="AT2239" s="49"/>
      <c r="AU2239" s="49"/>
      <c r="AV2239" s="49"/>
      <c r="AW2239" s="49"/>
      <c r="AX2239" s="49"/>
      <c r="AY2239" s="49"/>
      <c r="AZ2239" s="49"/>
      <c r="BA2239" s="49"/>
      <c r="BB2239" s="49"/>
      <c r="BC2239" s="49"/>
      <c r="BD2239" s="49"/>
      <c r="BE2239" s="49"/>
      <c r="BF2239" s="49"/>
      <c r="BG2239" s="49"/>
      <c r="BH2239" s="49"/>
      <c r="BI2239" s="49"/>
      <c r="BJ2239" s="49"/>
      <c r="BK2239" s="49"/>
      <c r="BL2239" s="49"/>
      <c r="BM2239" s="49"/>
      <c r="BN2239" s="49"/>
      <c r="BO2239" s="49"/>
    </row>
    <row r="2240" spans="20:67" x14ac:dyDescent="0.3">
      <c r="T2240" s="49"/>
      <c r="V2240" s="49"/>
      <c r="W2240" s="49"/>
      <c r="X2240" s="49"/>
      <c r="Y2240" s="49"/>
      <c r="AA2240" s="49"/>
      <c r="AB2240" s="49"/>
      <c r="AD2240" s="49"/>
      <c r="AE2240" s="49"/>
      <c r="AF2240" s="49"/>
      <c r="AH2240" s="49"/>
      <c r="AI2240" s="49"/>
      <c r="AK2240" s="49"/>
      <c r="AL2240" s="49"/>
      <c r="AM2240" s="49"/>
      <c r="AN2240" s="49"/>
      <c r="AO2240" s="49"/>
      <c r="AP2240" s="49"/>
      <c r="AQ2240" s="49"/>
      <c r="AR2240" s="49"/>
      <c r="AS2240" s="49"/>
      <c r="AT2240" s="49"/>
      <c r="AU2240" s="49"/>
      <c r="AV2240" s="49"/>
      <c r="AW2240" s="49"/>
      <c r="AX2240" s="49"/>
      <c r="AY2240" s="49"/>
      <c r="AZ2240" s="49"/>
      <c r="BA2240" s="49"/>
      <c r="BB2240" s="49"/>
      <c r="BC2240" s="49"/>
      <c r="BD2240" s="49"/>
      <c r="BE2240" s="49"/>
      <c r="BF2240" s="49"/>
      <c r="BG2240" s="49"/>
      <c r="BH2240" s="49"/>
      <c r="BI2240" s="49"/>
      <c r="BJ2240" s="49"/>
      <c r="BK2240" s="49"/>
      <c r="BL2240" s="49"/>
      <c r="BM2240" s="49"/>
      <c r="BN2240" s="49"/>
      <c r="BO2240" s="49"/>
    </row>
    <row r="2241" spans="20:67" x14ac:dyDescent="0.3">
      <c r="T2241" s="49"/>
      <c r="V2241" s="49"/>
      <c r="W2241" s="49"/>
      <c r="X2241" s="49"/>
      <c r="Y2241" s="49"/>
      <c r="AA2241" s="49"/>
      <c r="AB2241" s="49"/>
      <c r="AD2241" s="49"/>
      <c r="AE2241" s="49"/>
      <c r="AF2241" s="49"/>
      <c r="AH2241" s="49"/>
      <c r="AI2241" s="49"/>
      <c r="AK2241" s="49"/>
      <c r="AL2241" s="49"/>
      <c r="AM2241" s="49"/>
      <c r="AN2241" s="49"/>
      <c r="AO2241" s="49"/>
      <c r="AP2241" s="49"/>
      <c r="AQ2241" s="49"/>
      <c r="AR2241" s="49"/>
      <c r="AS2241" s="49"/>
      <c r="AT2241" s="49"/>
      <c r="AU2241" s="49"/>
      <c r="AV2241" s="49"/>
      <c r="AW2241" s="49"/>
      <c r="AX2241" s="49"/>
      <c r="AY2241" s="49"/>
      <c r="AZ2241" s="49"/>
      <c r="BA2241" s="49"/>
      <c r="BB2241" s="49"/>
      <c r="BC2241" s="49"/>
      <c r="BD2241" s="49"/>
      <c r="BE2241" s="49"/>
      <c r="BF2241" s="49"/>
      <c r="BG2241" s="49"/>
      <c r="BH2241" s="49"/>
      <c r="BI2241" s="49"/>
      <c r="BJ2241" s="49"/>
      <c r="BK2241" s="49"/>
      <c r="BL2241" s="49"/>
      <c r="BM2241" s="49"/>
      <c r="BN2241" s="49"/>
      <c r="BO2241" s="49"/>
    </row>
    <row r="2242" spans="20:67" x14ac:dyDescent="0.3">
      <c r="T2242" s="49"/>
      <c r="V2242" s="49"/>
      <c r="W2242" s="49"/>
      <c r="X2242" s="49"/>
      <c r="Y2242" s="49"/>
      <c r="AA2242" s="49"/>
      <c r="AB2242" s="49"/>
      <c r="AD2242" s="49"/>
      <c r="AE2242" s="49"/>
      <c r="AF2242" s="49"/>
      <c r="AH2242" s="49"/>
      <c r="AI2242" s="49"/>
      <c r="AK2242" s="49"/>
      <c r="AL2242" s="49"/>
      <c r="AM2242" s="49"/>
      <c r="AN2242" s="49"/>
      <c r="AO2242" s="49"/>
      <c r="AP2242" s="49"/>
      <c r="AQ2242" s="49"/>
      <c r="AR2242" s="49"/>
      <c r="AS2242" s="49"/>
      <c r="AT2242" s="49"/>
      <c r="AU2242" s="49"/>
      <c r="AV2242" s="49"/>
      <c r="AW2242" s="49"/>
      <c r="AX2242" s="49"/>
      <c r="AY2242" s="49"/>
      <c r="AZ2242" s="49"/>
      <c r="BA2242" s="49"/>
      <c r="BB2242" s="49"/>
      <c r="BC2242" s="49"/>
      <c r="BD2242" s="49"/>
      <c r="BE2242" s="49"/>
      <c r="BF2242" s="49"/>
      <c r="BG2242" s="49"/>
      <c r="BH2242" s="49"/>
      <c r="BI2242" s="49"/>
      <c r="BJ2242" s="49"/>
      <c r="BK2242" s="49"/>
      <c r="BL2242" s="49"/>
      <c r="BM2242" s="49"/>
      <c r="BN2242" s="49"/>
      <c r="BO2242" s="49"/>
    </row>
    <row r="2243" spans="20:67" x14ac:dyDescent="0.3">
      <c r="T2243" s="49"/>
      <c r="V2243" s="49"/>
      <c r="W2243" s="49"/>
      <c r="X2243" s="49"/>
      <c r="Y2243" s="49"/>
      <c r="AA2243" s="49"/>
      <c r="AB2243" s="49"/>
      <c r="AD2243" s="49"/>
      <c r="AE2243" s="49"/>
      <c r="AF2243" s="49"/>
      <c r="AH2243" s="49"/>
      <c r="AI2243" s="49"/>
      <c r="AK2243" s="49"/>
      <c r="AL2243" s="49"/>
      <c r="AM2243" s="49"/>
      <c r="AN2243" s="49"/>
      <c r="AO2243" s="49"/>
      <c r="AP2243" s="49"/>
      <c r="AQ2243" s="49"/>
      <c r="AR2243" s="49"/>
      <c r="AS2243" s="49"/>
      <c r="AT2243" s="49"/>
      <c r="AU2243" s="49"/>
      <c r="AV2243" s="49"/>
      <c r="AW2243" s="49"/>
      <c r="AX2243" s="49"/>
      <c r="AY2243" s="49"/>
      <c r="AZ2243" s="49"/>
      <c r="BA2243" s="49"/>
      <c r="BB2243" s="49"/>
      <c r="BC2243" s="49"/>
      <c r="BD2243" s="49"/>
      <c r="BE2243" s="49"/>
      <c r="BF2243" s="49"/>
      <c r="BG2243" s="49"/>
      <c r="BH2243" s="49"/>
      <c r="BI2243" s="49"/>
      <c r="BJ2243" s="49"/>
      <c r="BK2243" s="49"/>
      <c r="BL2243" s="49"/>
      <c r="BM2243" s="49"/>
      <c r="BN2243" s="49"/>
      <c r="BO2243" s="49"/>
    </row>
    <row r="2244" spans="20:67" x14ac:dyDescent="0.3">
      <c r="T2244" s="49"/>
      <c r="V2244" s="49"/>
      <c r="W2244" s="49"/>
      <c r="X2244" s="49"/>
      <c r="Y2244" s="49"/>
      <c r="AA2244" s="49"/>
      <c r="AB2244" s="49"/>
      <c r="AD2244" s="49"/>
      <c r="AE2244" s="49"/>
      <c r="AF2244" s="49"/>
      <c r="AH2244" s="49"/>
      <c r="AI2244" s="49"/>
      <c r="AK2244" s="49"/>
      <c r="AL2244" s="49"/>
      <c r="AM2244" s="49"/>
      <c r="AN2244" s="49"/>
      <c r="AO2244" s="49"/>
      <c r="AP2244" s="49"/>
      <c r="AQ2244" s="49"/>
      <c r="AR2244" s="49"/>
      <c r="AS2244" s="49"/>
      <c r="AT2244" s="49"/>
      <c r="AU2244" s="49"/>
      <c r="AV2244" s="49"/>
      <c r="AW2244" s="49"/>
      <c r="AX2244" s="49"/>
      <c r="AY2244" s="49"/>
      <c r="AZ2244" s="49"/>
      <c r="BA2244" s="49"/>
      <c r="BB2244" s="49"/>
      <c r="BC2244" s="49"/>
      <c r="BD2244" s="49"/>
      <c r="BE2244" s="49"/>
      <c r="BF2244" s="49"/>
      <c r="BG2244" s="49"/>
      <c r="BH2244" s="49"/>
      <c r="BI2244" s="49"/>
      <c r="BJ2244" s="49"/>
      <c r="BK2244" s="49"/>
      <c r="BL2244" s="49"/>
      <c r="BM2244" s="49"/>
      <c r="BN2244" s="49"/>
      <c r="BO2244" s="49"/>
    </row>
    <row r="2245" spans="20:67" x14ac:dyDescent="0.3">
      <c r="T2245" s="49"/>
      <c r="V2245" s="49"/>
      <c r="W2245" s="49"/>
      <c r="X2245" s="49"/>
      <c r="Y2245" s="49"/>
      <c r="AA2245" s="49"/>
      <c r="AB2245" s="49"/>
      <c r="AD2245" s="49"/>
      <c r="AE2245" s="49"/>
      <c r="AF2245" s="49"/>
      <c r="AH2245" s="49"/>
      <c r="AI2245" s="49"/>
      <c r="AK2245" s="49"/>
      <c r="AL2245" s="49"/>
      <c r="AM2245" s="49"/>
      <c r="AN2245" s="49"/>
      <c r="AO2245" s="49"/>
      <c r="AP2245" s="49"/>
      <c r="AQ2245" s="49"/>
      <c r="AR2245" s="49"/>
      <c r="AS2245" s="49"/>
      <c r="AT2245" s="49"/>
      <c r="AU2245" s="49"/>
      <c r="AV2245" s="49"/>
      <c r="AW2245" s="49"/>
      <c r="AX2245" s="49"/>
      <c r="AY2245" s="49"/>
      <c r="AZ2245" s="49"/>
      <c r="BA2245" s="49"/>
      <c r="BB2245" s="49"/>
      <c r="BC2245" s="49"/>
      <c r="BD2245" s="49"/>
      <c r="BE2245" s="49"/>
      <c r="BF2245" s="49"/>
      <c r="BG2245" s="49"/>
      <c r="BH2245" s="49"/>
      <c r="BI2245" s="49"/>
      <c r="BJ2245" s="49"/>
      <c r="BK2245" s="49"/>
      <c r="BL2245" s="49"/>
      <c r="BM2245" s="49"/>
      <c r="BN2245" s="49"/>
      <c r="BO2245" s="49"/>
    </row>
    <row r="2246" spans="20:67" x14ac:dyDescent="0.3">
      <c r="T2246" s="49"/>
      <c r="V2246" s="49"/>
      <c r="W2246" s="49"/>
      <c r="X2246" s="49"/>
      <c r="Y2246" s="49"/>
      <c r="AA2246" s="49"/>
      <c r="AB2246" s="49"/>
      <c r="AD2246" s="49"/>
      <c r="AE2246" s="49"/>
      <c r="AF2246" s="49"/>
      <c r="AH2246" s="49"/>
      <c r="AI2246" s="49"/>
      <c r="AK2246" s="49"/>
      <c r="AL2246" s="49"/>
      <c r="AM2246" s="49"/>
      <c r="AN2246" s="49"/>
      <c r="AO2246" s="49"/>
      <c r="AP2246" s="49"/>
      <c r="AQ2246" s="49"/>
      <c r="AR2246" s="49"/>
      <c r="AS2246" s="49"/>
      <c r="AT2246" s="49"/>
      <c r="AU2246" s="49"/>
      <c r="AV2246" s="49"/>
      <c r="AW2246" s="49"/>
      <c r="AX2246" s="49"/>
      <c r="AY2246" s="49"/>
      <c r="AZ2246" s="49"/>
      <c r="BA2246" s="49"/>
      <c r="BB2246" s="49"/>
      <c r="BC2246" s="49"/>
      <c r="BD2246" s="49"/>
      <c r="BE2246" s="49"/>
      <c r="BF2246" s="49"/>
      <c r="BG2246" s="49"/>
      <c r="BH2246" s="49"/>
      <c r="BI2246" s="49"/>
      <c r="BJ2246" s="49"/>
      <c r="BK2246" s="49"/>
      <c r="BL2246" s="49"/>
      <c r="BM2246" s="49"/>
      <c r="BN2246" s="49"/>
      <c r="BO2246" s="49"/>
    </row>
    <row r="2247" spans="20:67" x14ac:dyDescent="0.3">
      <c r="T2247" s="49"/>
      <c r="V2247" s="49"/>
      <c r="W2247" s="49"/>
      <c r="X2247" s="49"/>
      <c r="Y2247" s="49"/>
      <c r="AA2247" s="49"/>
      <c r="AB2247" s="49"/>
      <c r="AD2247" s="49"/>
      <c r="AE2247" s="49"/>
      <c r="AF2247" s="49"/>
      <c r="AH2247" s="49"/>
      <c r="AI2247" s="49"/>
      <c r="AK2247" s="49"/>
      <c r="AL2247" s="49"/>
      <c r="AM2247" s="49"/>
      <c r="AN2247" s="49"/>
      <c r="AO2247" s="49"/>
      <c r="AP2247" s="49"/>
      <c r="AQ2247" s="49"/>
      <c r="AR2247" s="49"/>
      <c r="AS2247" s="49"/>
      <c r="AT2247" s="49"/>
      <c r="AU2247" s="49"/>
      <c r="AV2247" s="49"/>
      <c r="AW2247" s="49"/>
      <c r="AX2247" s="49"/>
      <c r="AY2247" s="49"/>
      <c r="AZ2247" s="49"/>
      <c r="BA2247" s="49"/>
      <c r="BB2247" s="49"/>
      <c r="BC2247" s="49"/>
      <c r="BD2247" s="49"/>
      <c r="BE2247" s="49"/>
      <c r="BF2247" s="49"/>
      <c r="BG2247" s="49"/>
      <c r="BH2247" s="49"/>
      <c r="BI2247" s="49"/>
      <c r="BJ2247" s="49"/>
      <c r="BK2247" s="49"/>
      <c r="BL2247" s="49"/>
      <c r="BM2247" s="49"/>
      <c r="BN2247" s="49"/>
      <c r="BO2247" s="49"/>
    </row>
    <row r="2248" spans="20:67" x14ac:dyDescent="0.3">
      <c r="T2248" s="49"/>
      <c r="V2248" s="49"/>
      <c r="W2248" s="49"/>
      <c r="X2248" s="49"/>
      <c r="Y2248" s="49"/>
      <c r="AA2248" s="49"/>
      <c r="AB2248" s="49"/>
      <c r="AD2248" s="49"/>
      <c r="AE2248" s="49"/>
      <c r="AF2248" s="49"/>
      <c r="AH2248" s="49"/>
      <c r="AI2248" s="49"/>
      <c r="AK2248" s="49"/>
      <c r="AL2248" s="49"/>
      <c r="AM2248" s="49"/>
      <c r="AN2248" s="49"/>
      <c r="AO2248" s="49"/>
      <c r="AP2248" s="49"/>
      <c r="AQ2248" s="49"/>
      <c r="AR2248" s="49"/>
      <c r="AS2248" s="49"/>
      <c r="AT2248" s="49"/>
      <c r="AU2248" s="49"/>
      <c r="AV2248" s="49"/>
      <c r="AW2248" s="49"/>
      <c r="AX2248" s="49"/>
      <c r="AY2248" s="49"/>
      <c r="AZ2248" s="49"/>
      <c r="BA2248" s="49"/>
      <c r="BB2248" s="49"/>
      <c r="BC2248" s="49"/>
      <c r="BD2248" s="49"/>
      <c r="BE2248" s="49"/>
      <c r="BF2248" s="49"/>
      <c r="BG2248" s="49"/>
      <c r="BH2248" s="49"/>
      <c r="BI2248" s="49"/>
      <c r="BJ2248" s="49"/>
      <c r="BK2248" s="49"/>
      <c r="BL2248" s="49"/>
      <c r="BM2248" s="49"/>
      <c r="BN2248" s="49"/>
      <c r="BO2248" s="49"/>
    </row>
    <row r="2249" spans="20:67" x14ac:dyDescent="0.3">
      <c r="T2249" s="49"/>
      <c r="V2249" s="49"/>
      <c r="W2249" s="49"/>
      <c r="X2249" s="49"/>
      <c r="Y2249" s="49"/>
      <c r="AA2249" s="49"/>
      <c r="AB2249" s="49"/>
      <c r="AD2249" s="49"/>
      <c r="AE2249" s="49"/>
      <c r="AF2249" s="49"/>
      <c r="AH2249" s="49"/>
      <c r="AI2249" s="49"/>
      <c r="AK2249" s="49"/>
      <c r="AL2249" s="49"/>
      <c r="AM2249" s="49"/>
      <c r="AN2249" s="49"/>
      <c r="AO2249" s="49"/>
      <c r="AP2249" s="49"/>
      <c r="AQ2249" s="49"/>
      <c r="AR2249" s="49"/>
      <c r="AS2249" s="49"/>
      <c r="AT2249" s="49"/>
      <c r="AU2249" s="49"/>
      <c r="AV2249" s="49"/>
      <c r="AW2249" s="49"/>
      <c r="AX2249" s="49"/>
      <c r="AY2249" s="49"/>
      <c r="AZ2249" s="49"/>
      <c r="BA2249" s="49"/>
      <c r="BB2249" s="49"/>
      <c r="BC2249" s="49"/>
      <c r="BD2249" s="49"/>
      <c r="BE2249" s="49"/>
      <c r="BF2249" s="49"/>
      <c r="BG2249" s="49"/>
      <c r="BH2249" s="49"/>
      <c r="BI2249" s="49"/>
      <c r="BJ2249" s="49"/>
      <c r="BK2249" s="49"/>
      <c r="BL2249" s="49"/>
      <c r="BM2249" s="49"/>
      <c r="BN2249" s="49"/>
      <c r="BO2249" s="49"/>
    </row>
    <row r="2250" spans="20:67" x14ac:dyDescent="0.3">
      <c r="T2250" s="49"/>
      <c r="V2250" s="49"/>
      <c r="W2250" s="49"/>
      <c r="X2250" s="49"/>
      <c r="Y2250" s="49"/>
      <c r="AA2250" s="49"/>
      <c r="AB2250" s="49"/>
      <c r="AD2250" s="49"/>
      <c r="AE2250" s="49"/>
      <c r="AF2250" s="49"/>
      <c r="AH2250" s="49"/>
      <c r="AI2250" s="49"/>
      <c r="AK2250" s="49"/>
      <c r="AL2250" s="49"/>
      <c r="AM2250" s="49"/>
      <c r="AN2250" s="49"/>
      <c r="AO2250" s="49"/>
      <c r="AP2250" s="49"/>
      <c r="AQ2250" s="49"/>
      <c r="AR2250" s="49"/>
      <c r="AS2250" s="49"/>
      <c r="AT2250" s="49"/>
      <c r="AU2250" s="49"/>
      <c r="AV2250" s="49"/>
      <c r="AW2250" s="49"/>
      <c r="AX2250" s="49"/>
      <c r="AY2250" s="49"/>
      <c r="AZ2250" s="49"/>
      <c r="BA2250" s="49"/>
      <c r="BB2250" s="49"/>
      <c r="BC2250" s="49"/>
      <c r="BD2250" s="49"/>
      <c r="BE2250" s="49"/>
      <c r="BF2250" s="49"/>
      <c r="BG2250" s="49"/>
      <c r="BH2250" s="49"/>
      <c r="BI2250" s="49"/>
      <c r="BJ2250" s="49"/>
      <c r="BK2250" s="49"/>
      <c r="BL2250" s="49"/>
      <c r="BM2250" s="49"/>
      <c r="BN2250" s="49"/>
      <c r="BO2250" s="49"/>
    </row>
    <row r="2251" spans="20:67" x14ac:dyDescent="0.3">
      <c r="T2251" s="49"/>
      <c r="V2251" s="49"/>
      <c r="W2251" s="49"/>
      <c r="X2251" s="49"/>
      <c r="Y2251" s="49"/>
      <c r="AA2251" s="49"/>
      <c r="AB2251" s="49"/>
      <c r="AD2251" s="49"/>
      <c r="AE2251" s="49"/>
      <c r="AF2251" s="49"/>
      <c r="AH2251" s="49"/>
      <c r="AI2251" s="49"/>
      <c r="AK2251" s="49"/>
      <c r="AL2251" s="49"/>
      <c r="AM2251" s="49"/>
      <c r="AN2251" s="49"/>
      <c r="AO2251" s="49"/>
      <c r="AP2251" s="49"/>
      <c r="AQ2251" s="49"/>
      <c r="AR2251" s="49"/>
      <c r="AS2251" s="49"/>
      <c r="AT2251" s="49"/>
      <c r="AU2251" s="49"/>
      <c r="AV2251" s="49"/>
      <c r="AW2251" s="49"/>
      <c r="AX2251" s="49"/>
      <c r="AY2251" s="49"/>
      <c r="AZ2251" s="49"/>
      <c r="BA2251" s="49"/>
      <c r="BB2251" s="49"/>
      <c r="BC2251" s="49"/>
      <c r="BD2251" s="49"/>
      <c r="BE2251" s="49"/>
      <c r="BF2251" s="49"/>
      <c r="BG2251" s="49"/>
      <c r="BH2251" s="49"/>
      <c r="BI2251" s="49"/>
      <c r="BJ2251" s="49"/>
      <c r="BK2251" s="49"/>
      <c r="BL2251" s="49"/>
      <c r="BM2251" s="49"/>
      <c r="BN2251" s="49"/>
      <c r="BO2251" s="49"/>
    </row>
    <row r="2252" spans="20:67" x14ac:dyDescent="0.3">
      <c r="T2252" s="49"/>
      <c r="V2252" s="49"/>
      <c r="W2252" s="49"/>
      <c r="X2252" s="49"/>
      <c r="Y2252" s="49"/>
      <c r="AA2252" s="49"/>
      <c r="AB2252" s="49"/>
      <c r="AD2252" s="49"/>
      <c r="AE2252" s="49"/>
      <c r="AF2252" s="49"/>
      <c r="AH2252" s="49"/>
      <c r="AI2252" s="49"/>
      <c r="AK2252" s="49"/>
      <c r="AL2252" s="49"/>
      <c r="AM2252" s="49"/>
      <c r="AN2252" s="49"/>
      <c r="AO2252" s="49"/>
      <c r="AP2252" s="49"/>
      <c r="AQ2252" s="49"/>
      <c r="AR2252" s="49"/>
      <c r="AS2252" s="49"/>
      <c r="AT2252" s="49"/>
      <c r="AU2252" s="49"/>
      <c r="AV2252" s="49"/>
      <c r="AW2252" s="49"/>
      <c r="AX2252" s="49"/>
      <c r="AY2252" s="49"/>
      <c r="AZ2252" s="49"/>
      <c r="BA2252" s="49"/>
      <c r="BB2252" s="49"/>
      <c r="BC2252" s="49"/>
      <c r="BD2252" s="49"/>
      <c r="BE2252" s="49"/>
      <c r="BF2252" s="49"/>
      <c r="BG2252" s="49"/>
      <c r="BH2252" s="49"/>
      <c r="BI2252" s="49"/>
      <c r="BJ2252" s="49"/>
      <c r="BK2252" s="49"/>
      <c r="BL2252" s="49"/>
      <c r="BM2252" s="49"/>
      <c r="BN2252" s="49"/>
      <c r="BO2252" s="49"/>
    </row>
    <row r="2253" spans="20:67" x14ac:dyDescent="0.3">
      <c r="T2253" s="49"/>
      <c r="V2253" s="49"/>
      <c r="W2253" s="49"/>
      <c r="X2253" s="49"/>
      <c r="Y2253" s="49"/>
      <c r="AA2253" s="49"/>
      <c r="AB2253" s="49"/>
      <c r="AD2253" s="49"/>
      <c r="AE2253" s="49"/>
      <c r="AF2253" s="49"/>
      <c r="AH2253" s="49"/>
      <c r="AI2253" s="49"/>
      <c r="AK2253" s="49"/>
      <c r="AL2253" s="49"/>
      <c r="AM2253" s="49"/>
      <c r="AN2253" s="49"/>
      <c r="AO2253" s="49"/>
      <c r="AP2253" s="49"/>
      <c r="AQ2253" s="49"/>
      <c r="AR2253" s="49"/>
      <c r="AS2253" s="49"/>
      <c r="AT2253" s="49"/>
      <c r="AU2253" s="49"/>
      <c r="AV2253" s="49"/>
      <c r="AW2253" s="49"/>
      <c r="AX2253" s="49"/>
      <c r="AY2253" s="49"/>
      <c r="AZ2253" s="49"/>
      <c r="BA2253" s="49"/>
      <c r="BB2253" s="49"/>
      <c r="BC2253" s="49"/>
      <c r="BD2253" s="49"/>
      <c r="BE2253" s="49"/>
      <c r="BF2253" s="49"/>
      <c r="BG2253" s="49"/>
      <c r="BH2253" s="49"/>
      <c r="BI2253" s="49"/>
      <c r="BJ2253" s="49"/>
      <c r="BK2253" s="49"/>
      <c r="BL2253" s="49"/>
      <c r="BM2253" s="49"/>
      <c r="BN2253" s="49"/>
      <c r="BO2253" s="49"/>
    </row>
    <row r="2254" spans="20:67" x14ac:dyDescent="0.3">
      <c r="T2254" s="49"/>
      <c r="V2254" s="49"/>
      <c r="W2254" s="49"/>
      <c r="X2254" s="49"/>
      <c r="Y2254" s="49"/>
      <c r="AA2254" s="49"/>
      <c r="AB2254" s="49"/>
      <c r="AD2254" s="49"/>
      <c r="AE2254" s="49"/>
      <c r="AF2254" s="49"/>
      <c r="AH2254" s="49"/>
      <c r="AI2254" s="49"/>
      <c r="AK2254" s="49"/>
      <c r="AL2254" s="49"/>
      <c r="AM2254" s="49"/>
      <c r="AN2254" s="49"/>
      <c r="AO2254" s="49"/>
      <c r="AP2254" s="49"/>
      <c r="AQ2254" s="49"/>
      <c r="AR2254" s="49"/>
      <c r="AS2254" s="49"/>
      <c r="AT2254" s="49"/>
      <c r="AU2254" s="49"/>
      <c r="AV2254" s="49"/>
      <c r="AW2254" s="49"/>
      <c r="AX2254" s="49"/>
      <c r="AY2254" s="49"/>
      <c r="AZ2254" s="49"/>
      <c r="BA2254" s="49"/>
      <c r="BB2254" s="49"/>
      <c r="BC2254" s="49"/>
      <c r="BD2254" s="49"/>
      <c r="BE2254" s="49"/>
      <c r="BF2254" s="49"/>
      <c r="BG2254" s="49"/>
      <c r="BH2254" s="49"/>
      <c r="BI2254" s="49"/>
      <c r="BJ2254" s="49"/>
      <c r="BK2254" s="49"/>
      <c r="BL2254" s="49"/>
      <c r="BM2254" s="49"/>
      <c r="BN2254" s="49"/>
      <c r="BO2254" s="49"/>
    </row>
    <row r="2255" spans="20:67" x14ac:dyDescent="0.3">
      <c r="T2255" s="49"/>
      <c r="V2255" s="49"/>
      <c r="W2255" s="49"/>
      <c r="X2255" s="49"/>
      <c r="Y2255" s="49"/>
      <c r="AA2255" s="49"/>
      <c r="AB2255" s="49"/>
      <c r="AD2255" s="49"/>
      <c r="AE2255" s="49"/>
      <c r="AF2255" s="49"/>
      <c r="AH2255" s="49"/>
      <c r="AI2255" s="49"/>
      <c r="AK2255" s="49"/>
      <c r="AL2255" s="49"/>
      <c r="AM2255" s="49"/>
      <c r="AN2255" s="49"/>
      <c r="AO2255" s="49"/>
      <c r="AP2255" s="49"/>
      <c r="AQ2255" s="49"/>
      <c r="AR2255" s="49"/>
      <c r="AS2255" s="49"/>
      <c r="AT2255" s="49"/>
      <c r="AU2255" s="49"/>
      <c r="AV2255" s="49"/>
      <c r="AW2255" s="49"/>
      <c r="AX2255" s="49"/>
      <c r="AY2255" s="49"/>
      <c r="AZ2255" s="49"/>
      <c r="BA2255" s="49"/>
      <c r="BB2255" s="49"/>
      <c r="BC2255" s="49"/>
      <c r="BD2255" s="49"/>
      <c r="BE2255" s="49"/>
      <c r="BF2255" s="49"/>
      <c r="BG2255" s="49"/>
      <c r="BH2255" s="49"/>
      <c r="BI2255" s="49"/>
      <c r="BJ2255" s="49"/>
      <c r="BK2255" s="49"/>
      <c r="BL2255" s="49"/>
      <c r="BM2255" s="49"/>
      <c r="BN2255" s="49"/>
      <c r="BO2255" s="49"/>
    </row>
    <row r="2256" spans="20:67" x14ac:dyDescent="0.3">
      <c r="T2256" s="49"/>
      <c r="V2256" s="49"/>
      <c r="W2256" s="49"/>
      <c r="X2256" s="49"/>
      <c r="Y2256" s="49"/>
      <c r="AA2256" s="49"/>
      <c r="AB2256" s="49"/>
      <c r="AD2256" s="49"/>
      <c r="AE2256" s="49"/>
      <c r="AF2256" s="49"/>
      <c r="AH2256" s="49"/>
      <c r="AI2256" s="49"/>
      <c r="AK2256" s="49"/>
      <c r="AL2256" s="49"/>
      <c r="AM2256" s="49"/>
      <c r="AN2256" s="49"/>
      <c r="AO2256" s="49"/>
      <c r="AP2256" s="49"/>
      <c r="AQ2256" s="49"/>
      <c r="AR2256" s="49"/>
      <c r="AS2256" s="49"/>
      <c r="AT2256" s="49"/>
      <c r="AU2256" s="49"/>
      <c r="AV2256" s="49"/>
      <c r="AW2256" s="49"/>
      <c r="AX2256" s="49"/>
      <c r="AY2256" s="49"/>
      <c r="AZ2256" s="49"/>
      <c r="BA2256" s="49"/>
      <c r="BB2256" s="49"/>
      <c r="BC2256" s="49"/>
      <c r="BD2256" s="49"/>
      <c r="BE2256" s="49"/>
      <c r="BF2256" s="49"/>
      <c r="BG2256" s="49"/>
      <c r="BH2256" s="49"/>
      <c r="BI2256" s="49"/>
      <c r="BJ2256" s="49"/>
      <c r="BK2256" s="49"/>
      <c r="BL2256" s="49"/>
      <c r="BM2256" s="49"/>
      <c r="BN2256" s="49"/>
      <c r="BO2256" s="49"/>
    </row>
    <row r="2257" spans="20:67" x14ac:dyDescent="0.3">
      <c r="T2257" s="49"/>
      <c r="V2257" s="49"/>
      <c r="W2257" s="49"/>
      <c r="X2257" s="49"/>
      <c r="Y2257" s="49"/>
      <c r="AA2257" s="49"/>
      <c r="AB2257" s="49"/>
      <c r="AD2257" s="49"/>
      <c r="AE2257" s="49"/>
      <c r="AF2257" s="49"/>
      <c r="AH2257" s="49"/>
      <c r="AI2257" s="49"/>
      <c r="AK2257" s="49"/>
      <c r="AL2257" s="49"/>
      <c r="AM2257" s="49"/>
      <c r="AN2257" s="49"/>
      <c r="AO2257" s="49"/>
      <c r="AP2257" s="49"/>
      <c r="AQ2257" s="49"/>
      <c r="AR2257" s="49"/>
      <c r="AS2257" s="49"/>
      <c r="AT2257" s="49"/>
      <c r="AU2257" s="49"/>
      <c r="AV2257" s="49"/>
      <c r="AW2257" s="49"/>
      <c r="AX2257" s="49"/>
      <c r="AY2257" s="49"/>
      <c r="AZ2257" s="49"/>
      <c r="BA2257" s="49"/>
      <c r="BB2257" s="49"/>
      <c r="BC2257" s="49"/>
      <c r="BD2257" s="49"/>
      <c r="BE2257" s="49"/>
      <c r="BF2257" s="49"/>
      <c r="BG2257" s="49"/>
      <c r="BH2257" s="49"/>
      <c r="BI2257" s="49"/>
      <c r="BJ2257" s="49"/>
      <c r="BK2257" s="49"/>
      <c r="BL2257" s="49"/>
      <c r="BM2257" s="49"/>
      <c r="BN2257" s="49"/>
      <c r="BO2257" s="49"/>
    </row>
    <row r="2258" spans="20:67" x14ac:dyDescent="0.3">
      <c r="T2258" s="49"/>
      <c r="V2258" s="49"/>
      <c r="W2258" s="49"/>
      <c r="X2258" s="49"/>
      <c r="Y2258" s="49"/>
      <c r="AA2258" s="49"/>
      <c r="AB2258" s="49"/>
      <c r="AD2258" s="49"/>
      <c r="AE2258" s="49"/>
      <c r="AF2258" s="49"/>
      <c r="AH2258" s="49"/>
      <c r="AI2258" s="49"/>
      <c r="AK2258" s="49"/>
      <c r="AL2258" s="49"/>
      <c r="AM2258" s="49"/>
      <c r="AN2258" s="49"/>
      <c r="AO2258" s="49"/>
      <c r="AP2258" s="49"/>
      <c r="AQ2258" s="49"/>
      <c r="AR2258" s="49"/>
      <c r="AS2258" s="49"/>
      <c r="AT2258" s="49"/>
      <c r="AU2258" s="49"/>
      <c r="AV2258" s="49"/>
      <c r="AW2258" s="49"/>
      <c r="AX2258" s="49"/>
      <c r="AY2258" s="49"/>
      <c r="AZ2258" s="49"/>
      <c r="BA2258" s="49"/>
      <c r="BB2258" s="49"/>
      <c r="BC2258" s="49"/>
      <c r="BD2258" s="49"/>
      <c r="BE2258" s="49"/>
      <c r="BF2258" s="49"/>
      <c r="BG2258" s="49"/>
      <c r="BH2258" s="49"/>
      <c r="BI2258" s="49"/>
      <c r="BJ2258" s="49"/>
      <c r="BK2258" s="49"/>
      <c r="BL2258" s="49"/>
      <c r="BM2258" s="49"/>
      <c r="BN2258" s="49"/>
      <c r="BO2258" s="49"/>
    </row>
    <row r="2259" spans="20:67" x14ac:dyDescent="0.3">
      <c r="T2259" s="49"/>
      <c r="V2259" s="49"/>
      <c r="W2259" s="49"/>
      <c r="X2259" s="49"/>
      <c r="Y2259" s="49"/>
      <c r="AA2259" s="49"/>
      <c r="AB2259" s="49"/>
      <c r="AD2259" s="49"/>
      <c r="AE2259" s="49"/>
      <c r="AF2259" s="49"/>
      <c r="AH2259" s="49"/>
      <c r="AI2259" s="49"/>
      <c r="AK2259" s="49"/>
      <c r="AL2259" s="49"/>
      <c r="AM2259" s="49"/>
      <c r="AN2259" s="49"/>
      <c r="AO2259" s="49"/>
      <c r="AP2259" s="49"/>
      <c r="AQ2259" s="49"/>
      <c r="AR2259" s="49"/>
      <c r="AS2259" s="49"/>
      <c r="AT2259" s="49"/>
      <c r="AU2259" s="49"/>
      <c r="AV2259" s="49"/>
      <c r="AW2259" s="49"/>
      <c r="AX2259" s="49"/>
      <c r="AY2259" s="49"/>
      <c r="AZ2259" s="49"/>
      <c r="BA2259" s="49"/>
      <c r="BB2259" s="49"/>
      <c r="BC2259" s="49"/>
      <c r="BD2259" s="49"/>
      <c r="BE2259" s="49"/>
      <c r="BF2259" s="49"/>
      <c r="BG2259" s="49"/>
      <c r="BH2259" s="49"/>
      <c r="BI2259" s="49"/>
      <c r="BJ2259" s="49"/>
      <c r="BK2259" s="49"/>
      <c r="BL2259" s="49"/>
      <c r="BM2259" s="49"/>
      <c r="BN2259" s="49"/>
      <c r="BO2259" s="49"/>
    </row>
    <row r="2260" spans="20:67" x14ac:dyDescent="0.3">
      <c r="T2260" s="49"/>
      <c r="V2260" s="49"/>
      <c r="W2260" s="49"/>
      <c r="X2260" s="49"/>
      <c r="Y2260" s="49"/>
      <c r="AA2260" s="49"/>
      <c r="AB2260" s="49"/>
      <c r="AD2260" s="49"/>
      <c r="AE2260" s="49"/>
      <c r="AF2260" s="49"/>
      <c r="AH2260" s="49"/>
      <c r="AI2260" s="49"/>
      <c r="AK2260" s="49"/>
      <c r="AL2260" s="49"/>
      <c r="AM2260" s="49"/>
      <c r="AN2260" s="49"/>
      <c r="AO2260" s="49"/>
      <c r="AP2260" s="49"/>
      <c r="AQ2260" s="49"/>
      <c r="AR2260" s="49"/>
      <c r="AS2260" s="49"/>
      <c r="AT2260" s="49"/>
      <c r="AU2260" s="49"/>
      <c r="AV2260" s="49"/>
      <c r="AW2260" s="49"/>
      <c r="AX2260" s="49"/>
      <c r="AY2260" s="49"/>
      <c r="AZ2260" s="49"/>
      <c r="BA2260" s="49"/>
      <c r="BB2260" s="49"/>
      <c r="BC2260" s="49"/>
      <c r="BD2260" s="49"/>
      <c r="BE2260" s="49"/>
      <c r="BF2260" s="49"/>
      <c r="BG2260" s="49"/>
      <c r="BH2260" s="49"/>
      <c r="BI2260" s="49"/>
      <c r="BJ2260" s="49"/>
      <c r="BK2260" s="49"/>
      <c r="BL2260" s="49"/>
      <c r="BM2260" s="49"/>
      <c r="BN2260" s="49"/>
      <c r="BO2260" s="49"/>
    </row>
    <row r="2261" spans="20:67" x14ac:dyDescent="0.3">
      <c r="T2261" s="49"/>
      <c r="V2261" s="49"/>
      <c r="W2261" s="49"/>
      <c r="X2261" s="49"/>
      <c r="Y2261" s="49"/>
      <c r="AA2261" s="49"/>
      <c r="AB2261" s="49"/>
      <c r="AD2261" s="49"/>
      <c r="AE2261" s="49"/>
      <c r="AF2261" s="49"/>
      <c r="AH2261" s="49"/>
      <c r="AI2261" s="49"/>
      <c r="AK2261" s="49"/>
      <c r="AL2261" s="49"/>
      <c r="AM2261" s="49"/>
      <c r="AN2261" s="49"/>
      <c r="AO2261" s="49"/>
      <c r="AP2261" s="49"/>
      <c r="AQ2261" s="49"/>
      <c r="AR2261" s="49"/>
      <c r="AS2261" s="49"/>
      <c r="AT2261" s="49"/>
      <c r="AU2261" s="49"/>
      <c r="AV2261" s="49"/>
      <c r="AW2261" s="49"/>
      <c r="AX2261" s="49"/>
      <c r="AY2261" s="49"/>
      <c r="AZ2261" s="49"/>
      <c r="BA2261" s="49"/>
      <c r="BB2261" s="49"/>
      <c r="BC2261" s="49"/>
      <c r="BD2261" s="49"/>
      <c r="BE2261" s="49"/>
      <c r="BF2261" s="49"/>
      <c r="BG2261" s="49"/>
      <c r="BH2261" s="49"/>
      <c r="BI2261" s="49"/>
      <c r="BJ2261" s="49"/>
      <c r="BK2261" s="49"/>
      <c r="BL2261" s="49"/>
      <c r="BM2261" s="49"/>
      <c r="BN2261" s="49"/>
      <c r="BO2261" s="49"/>
    </row>
    <row r="2262" spans="20:67" x14ac:dyDescent="0.3">
      <c r="T2262" s="49"/>
      <c r="V2262" s="49"/>
      <c r="W2262" s="49"/>
      <c r="X2262" s="49"/>
      <c r="Y2262" s="49"/>
      <c r="AA2262" s="49"/>
      <c r="AB2262" s="49"/>
      <c r="AD2262" s="49"/>
      <c r="AE2262" s="49"/>
      <c r="AF2262" s="49"/>
      <c r="AH2262" s="49"/>
      <c r="AI2262" s="49"/>
      <c r="AK2262" s="49"/>
      <c r="AL2262" s="49"/>
      <c r="AM2262" s="49"/>
      <c r="AN2262" s="49"/>
      <c r="AO2262" s="49"/>
      <c r="AP2262" s="49"/>
      <c r="AQ2262" s="49"/>
      <c r="AR2262" s="49"/>
      <c r="AS2262" s="49"/>
      <c r="AT2262" s="49"/>
      <c r="AU2262" s="49"/>
      <c r="AV2262" s="49"/>
      <c r="AW2262" s="49"/>
      <c r="AX2262" s="49"/>
      <c r="AY2262" s="49"/>
      <c r="AZ2262" s="49"/>
      <c r="BA2262" s="49"/>
      <c r="BB2262" s="49"/>
      <c r="BC2262" s="49"/>
      <c r="BD2262" s="49"/>
      <c r="BE2262" s="49"/>
      <c r="BF2262" s="49"/>
      <c r="BG2262" s="49"/>
      <c r="BH2262" s="49"/>
      <c r="BI2262" s="49"/>
      <c r="BJ2262" s="49"/>
      <c r="BK2262" s="49"/>
      <c r="BL2262" s="49"/>
      <c r="BM2262" s="49"/>
      <c r="BN2262" s="49"/>
      <c r="BO2262" s="49"/>
    </row>
    <row r="2263" spans="20:67" x14ac:dyDescent="0.3">
      <c r="T2263" s="49"/>
      <c r="V2263" s="49"/>
      <c r="W2263" s="49"/>
      <c r="X2263" s="49"/>
      <c r="Y2263" s="49"/>
      <c r="AA2263" s="49"/>
      <c r="AB2263" s="49"/>
      <c r="AD2263" s="49"/>
      <c r="AE2263" s="49"/>
      <c r="AF2263" s="49"/>
      <c r="AH2263" s="49"/>
      <c r="AI2263" s="49"/>
      <c r="AK2263" s="49"/>
      <c r="AL2263" s="49"/>
      <c r="AM2263" s="49"/>
      <c r="AN2263" s="49"/>
      <c r="AO2263" s="49"/>
      <c r="AP2263" s="49"/>
      <c r="AQ2263" s="49"/>
      <c r="AR2263" s="49"/>
      <c r="AS2263" s="49"/>
      <c r="AT2263" s="49"/>
      <c r="AU2263" s="49"/>
      <c r="AV2263" s="49"/>
      <c r="AW2263" s="49"/>
      <c r="AX2263" s="49"/>
      <c r="AY2263" s="49"/>
      <c r="AZ2263" s="49"/>
      <c r="BA2263" s="49"/>
      <c r="BB2263" s="49"/>
      <c r="BC2263" s="49"/>
      <c r="BD2263" s="49"/>
      <c r="BE2263" s="49"/>
      <c r="BF2263" s="49"/>
      <c r="BG2263" s="49"/>
      <c r="BH2263" s="49"/>
      <c r="BI2263" s="49"/>
      <c r="BJ2263" s="49"/>
      <c r="BK2263" s="49"/>
      <c r="BL2263" s="49"/>
      <c r="BM2263" s="49"/>
      <c r="BN2263" s="49"/>
      <c r="BO2263" s="49"/>
    </row>
    <row r="2264" spans="20:67" x14ac:dyDescent="0.3">
      <c r="T2264" s="49"/>
      <c r="V2264" s="49"/>
      <c r="W2264" s="49"/>
      <c r="X2264" s="49"/>
      <c r="Y2264" s="49"/>
      <c r="AA2264" s="49"/>
      <c r="AB2264" s="49"/>
      <c r="AD2264" s="49"/>
      <c r="AE2264" s="49"/>
      <c r="AF2264" s="49"/>
      <c r="AH2264" s="49"/>
      <c r="AI2264" s="49"/>
      <c r="AK2264" s="49"/>
      <c r="AL2264" s="49"/>
      <c r="AM2264" s="49"/>
      <c r="AN2264" s="49"/>
      <c r="AO2264" s="49"/>
      <c r="AP2264" s="49"/>
      <c r="AQ2264" s="49"/>
      <c r="AR2264" s="49"/>
      <c r="AS2264" s="49"/>
      <c r="AT2264" s="49"/>
      <c r="AU2264" s="49"/>
      <c r="AV2264" s="49"/>
      <c r="AW2264" s="49"/>
      <c r="AX2264" s="49"/>
      <c r="AY2264" s="49"/>
      <c r="AZ2264" s="49"/>
      <c r="BA2264" s="49"/>
      <c r="BB2264" s="49"/>
      <c r="BC2264" s="49"/>
      <c r="BD2264" s="49"/>
      <c r="BE2264" s="49"/>
      <c r="BF2264" s="49"/>
      <c r="BG2264" s="49"/>
      <c r="BH2264" s="49"/>
      <c r="BI2264" s="49"/>
      <c r="BJ2264" s="49"/>
      <c r="BK2264" s="49"/>
      <c r="BL2264" s="49"/>
      <c r="BM2264" s="49"/>
      <c r="BN2264" s="49"/>
      <c r="BO2264" s="49"/>
    </row>
    <row r="2265" spans="20:67" x14ac:dyDescent="0.3">
      <c r="T2265" s="49"/>
      <c r="V2265" s="49"/>
      <c r="W2265" s="49"/>
      <c r="X2265" s="49"/>
      <c r="Y2265" s="49"/>
      <c r="AA2265" s="49"/>
      <c r="AB2265" s="49"/>
      <c r="AD2265" s="49"/>
      <c r="AE2265" s="49"/>
      <c r="AF2265" s="49"/>
      <c r="AH2265" s="49"/>
      <c r="AI2265" s="49"/>
      <c r="AK2265" s="49"/>
      <c r="AL2265" s="49"/>
      <c r="AM2265" s="49"/>
      <c r="AN2265" s="49"/>
      <c r="AO2265" s="49"/>
      <c r="AP2265" s="49"/>
      <c r="AQ2265" s="49"/>
      <c r="AR2265" s="49"/>
      <c r="AS2265" s="49"/>
      <c r="AT2265" s="49"/>
      <c r="AU2265" s="49"/>
      <c r="AV2265" s="49"/>
      <c r="AW2265" s="49"/>
      <c r="AX2265" s="49"/>
      <c r="AY2265" s="49"/>
      <c r="AZ2265" s="49"/>
      <c r="BA2265" s="49"/>
      <c r="BB2265" s="49"/>
      <c r="BC2265" s="49"/>
      <c r="BD2265" s="49"/>
      <c r="BE2265" s="49"/>
      <c r="BF2265" s="49"/>
      <c r="BG2265" s="49"/>
      <c r="BH2265" s="49"/>
      <c r="BI2265" s="49"/>
      <c r="BJ2265" s="49"/>
      <c r="BK2265" s="49"/>
      <c r="BL2265" s="49"/>
      <c r="BM2265" s="49"/>
      <c r="BN2265" s="49"/>
      <c r="BO2265" s="49"/>
    </row>
    <row r="2266" spans="20:67" x14ac:dyDescent="0.3">
      <c r="T2266" s="49"/>
      <c r="V2266" s="49"/>
      <c r="W2266" s="49"/>
      <c r="X2266" s="49"/>
      <c r="Y2266" s="49"/>
      <c r="AA2266" s="49"/>
      <c r="AB2266" s="49"/>
      <c r="AD2266" s="49"/>
      <c r="AE2266" s="49"/>
      <c r="AF2266" s="49"/>
      <c r="AH2266" s="49"/>
      <c r="AI2266" s="49"/>
      <c r="AK2266" s="49"/>
      <c r="AL2266" s="49"/>
      <c r="AM2266" s="49"/>
      <c r="AN2266" s="49"/>
      <c r="AO2266" s="49"/>
      <c r="AP2266" s="49"/>
      <c r="AQ2266" s="49"/>
      <c r="AR2266" s="49"/>
      <c r="AS2266" s="49"/>
      <c r="AT2266" s="49"/>
      <c r="AU2266" s="49"/>
      <c r="AV2266" s="49"/>
      <c r="AW2266" s="49"/>
      <c r="AX2266" s="49"/>
      <c r="AY2266" s="49"/>
      <c r="AZ2266" s="49"/>
      <c r="BA2266" s="49"/>
      <c r="BB2266" s="49"/>
      <c r="BC2266" s="49"/>
      <c r="BD2266" s="49"/>
      <c r="BE2266" s="49"/>
      <c r="BF2266" s="49"/>
      <c r="BG2266" s="49"/>
      <c r="BH2266" s="49"/>
      <c r="BI2266" s="49"/>
      <c r="BJ2266" s="49"/>
      <c r="BK2266" s="49"/>
      <c r="BL2266" s="49"/>
      <c r="BM2266" s="49"/>
      <c r="BN2266" s="49"/>
      <c r="BO2266" s="49"/>
    </row>
    <row r="2267" spans="20:67" x14ac:dyDescent="0.3">
      <c r="T2267" s="49"/>
      <c r="V2267" s="49"/>
      <c r="W2267" s="49"/>
      <c r="X2267" s="49"/>
      <c r="Y2267" s="49"/>
      <c r="AA2267" s="49"/>
      <c r="AB2267" s="49"/>
      <c r="AD2267" s="49"/>
      <c r="AE2267" s="49"/>
      <c r="AF2267" s="49"/>
      <c r="AH2267" s="49"/>
      <c r="AI2267" s="49"/>
      <c r="AK2267" s="49"/>
      <c r="AL2267" s="49"/>
      <c r="AM2267" s="49"/>
      <c r="AN2267" s="49"/>
      <c r="AO2267" s="49"/>
      <c r="AP2267" s="49"/>
      <c r="AQ2267" s="49"/>
      <c r="AR2267" s="49"/>
      <c r="AS2267" s="49"/>
      <c r="AT2267" s="49"/>
      <c r="AU2267" s="49"/>
      <c r="AV2267" s="49"/>
      <c r="AW2267" s="49"/>
      <c r="AX2267" s="49"/>
      <c r="AY2267" s="49"/>
      <c r="AZ2267" s="49"/>
      <c r="BA2267" s="49"/>
      <c r="BB2267" s="49"/>
      <c r="BC2267" s="49"/>
      <c r="BD2267" s="49"/>
      <c r="BE2267" s="49"/>
      <c r="BF2267" s="49"/>
      <c r="BG2267" s="49"/>
      <c r="BH2267" s="49"/>
      <c r="BI2267" s="49"/>
      <c r="BJ2267" s="49"/>
      <c r="BK2267" s="49"/>
      <c r="BL2267" s="49"/>
      <c r="BM2267" s="49"/>
      <c r="BN2267" s="49"/>
      <c r="BO2267" s="49"/>
    </row>
    <row r="2268" spans="20:67" x14ac:dyDescent="0.3">
      <c r="T2268" s="49"/>
      <c r="V2268" s="49"/>
      <c r="W2268" s="49"/>
      <c r="X2268" s="49"/>
      <c r="Y2268" s="49"/>
      <c r="AA2268" s="49"/>
      <c r="AB2268" s="49"/>
      <c r="AD2268" s="49"/>
      <c r="AE2268" s="49"/>
      <c r="AF2268" s="49"/>
      <c r="AH2268" s="49"/>
      <c r="AI2268" s="49"/>
      <c r="AK2268" s="49"/>
      <c r="AL2268" s="49"/>
      <c r="AM2268" s="49"/>
      <c r="AN2268" s="49"/>
      <c r="AO2268" s="49"/>
      <c r="AP2268" s="49"/>
      <c r="AQ2268" s="49"/>
      <c r="AR2268" s="49"/>
      <c r="AS2268" s="49"/>
      <c r="AT2268" s="49"/>
      <c r="AU2268" s="49"/>
      <c r="AV2268" s="49"/>
      <c r="AW2268" s="49"/>
      <c r="AX2268" s="49"/>
      <c r="AY2268" s="49"/>
      <c r="AZ2268" s="49"/>
      <c r="BA2268" s="49"/>
      <c r="BB2268" s="49"/>
      <c r="BC2268" s="49"/>
      <c r="BD2268" s="49"/>
      <c r="BE2268" s="49"/>
      <c r="BF2268" s="49"/>
      <c r="BG2268" s="49"/>
      <c r="BH2268" s="49"/>
      <c r="BI2268" s="49"/>
      <c r="BJ2268" s="49"/>
      <c r="BK2268" s="49"/>
      <c r="BL2268" s="49"/>
      <c r="BM2268" s="49"/>
      <c r="BN2268" s="49"/>
      <c r="BO2268" s="49"/>
    </row>
    <row r="2269" spans="20:67" x14ac:dyDescent="0.3">
      <c r="T2269" s="49"/>
      <c r="V2269" s="49"/>
      <c r="W2269" s="49"/>
      <c r="X2269" s="49"/>
      <c r="Y2269" s="49"/>
      <c r="AA2269" s="49"/>
      <c r="AB2269" s="49"/>
      <c r="AD2269" s="49"/>
      <c r="AE2269" s="49"/>
      <c r="AF2269" s="49"/>
      <c r="AH2269" s="49"/>
      <c r="AI2269" s="49"/>
      <c r="AK2269" s="49"/>
      <c r="AL2269" s="49"/>
      <c r="AM2269" s="49"/>
      <c r="AN2269" s="49"/>
      <c r="AO2269" s="49"/>
      <c r="AP2269" s="49"/>
      <c r="AQ2269" s="49"/>
      <c r="AR2269" s="49"/>
      <c r="AS2269" s="49"/>
      <c r="AT2269" s="49"/>
      <c r="AU2269" s="49"/>
      <c r="AV2269" s="49"/>
      <c r="AW2269" s="49"/>
      <c r="AX2269" s="49"/>
      <c r="AY2269" s="49"/>
      <c r="AZ2269" s="49"/>
      <c r="BA2269" s="49"/>
      <c r="BB2269" s="49"/>
      <c r="BC2269" s="49"/>
      <c r="BD2269" s="49"/>
      <c r="BE2269" s="49"/>
      <c r="BF2269" s="49"/>
      <c r="BG2269" s="49"/>
      <c r="BH2269" s="49"/>
      <c r="BI2269" s="49"/>
      <c r="BJ2269" s="49"/>
      <c r="BK2269" s="49"/>
      <c r="BL2269" s="49"/>
      <c r="BM2269" s="49"/>
      <c r="BN2269" s="49"/>
      <c r="BO2269" s="49"/>
    </row>
    <row r="2270" spans="20:67" x14ac:dyDescent="0.3">
      <c r="T2270" s="49"/>
      <c r="V2270" s="49"/>
      <c r="W2270" s="49"/>
      <c r="X2270" s="49"/>
      <c r="Y2270" s="49"/>
      <c r="AA2270" s="49"/>
      <c r="AB2270" s="49"/>
      <c r="AD2270" s="49"/>
      <c r="AE2270" s="49"/>
      <c r="AF2270" s="49"/>
      <c r="AH2270" s="49"/>
      <c r="AI2270" s="49"/>
      <c r="AK2270" s="49"/>
      <c r="AL2270" s="49"/>
      <c r="AM2270" s="49"/>
      <c r="AN2270" s="49"/>
      <c r="AO2270" s="49"/>
      <c r="AP2270" s="49"/>
      <c r="AQ2270" s="49"/>
      <c r="AR2270" s="49"/>
      <c r="AS2270" s="49"/>
      <c r="AT2270" s="49"/>
      <c r="AU2270" s="49"/>
      <c r="AV2270" s="49"/>
      <c r="AW2270" s="49"/>
      <c r="AX2270" s="49"/>
      <c r="AY2270" s="49"/>
      <c r="AZ2270" s="49"/>
      <c r="BA2270" s="49"/>
      <c r="BB2270" s="49"/>
      <c r="BC2270" s="49"/>
      <c r="BD2270" s="49"/>
      <c r="BE2270" s="49"/>
      <c r="BF2270" s="49"/>
      <c r="BG2270" s="49"/>
      <c r="BH2270" s="49"/>
      <c r="BI2270" s="49"/>
      <c r="BJ2270" s="49"/>
      <c r="BK2270" s="49"/>
      <c r="BL2270" s="49"/>
      <c r="BM2270" s="49"/>
      <c r="BN2270" s="49"/>
      <c r="BO2270" s="49"/>
    </row>
    <row r="2271" spans="20:67" x14ac:dyDescent="0.3">
      <c r="T2271" s="49"/>
      <c r="V2271" s="49"/>
      <c r="W2271" s="49"/>
      <c r="X2271" s="49"/>
      <c r="Y2271" s="49"/>
      <c r="AA2271" s="49"/>
      <c r="AB2271" s="49"/>
      <c r="AD2271" s="49"/>
      <c r="AE2271" s="49"/>
      <c r="AF2271" s="49"/>
      <c r="AH2271" s="49"/>
      <c r="AI2271" s="49"/>
      <c r="AK2271" s="49"/>
      <c r="AL2271" s="49"/>
      <c r="AM2271" s="49"/>
      <c r="AN2271" s="49"/>
      <c r="AO2271" s="49"/>
      <c r="AP2271" s="49"/>
      <c r="AQ2271" s="49"/>
      <c r="AR2271" s="49"/>
      <c r="AS2271" s="49"/>
      <c r="AT2271" s="49"/>
      <c r="AU2271" s="49"/>
      <c r="AV2271" s="49"/>
      <c r="AW2271" s="49"/>
      <c r="AX2271" s="49"/>
      <c r="AY2271" s="49"/>
      <c r="AZ2271" s="49"/>
      <c r="BA2271" s="49"/>
      <c r="BB2271" s="49"/>
      <c r="BC2271" s="49"/>
      <c r="BD2271" s="49"/>
      <c r="BE2271" s="49"/>
      <c r="BF2271" s="49"/>
      <c r="BG2271" s="49"/>
      <c r="BH2271" s="49"/>
      <c r="BI2271" s="49"/>
      <c r="BJ2271" s="49"/>
      <c r="BK2271" s="49"/>
      <c r="BL2271" s="49"/>
      <c r="BM2271" s="49"/>
      <c r="BN2271" s="49"/>
      <c r="BO2271" s="49"/>
    </row>
    <row r="2272" spans="20:67" x14ac:dyDescent="0.3">
      <c r="T2272" s="49"/>
      <c r="V2272" s="49"/>
      <c r="W2272" s="49"/>
      <c r="X2272" s="49"/>
      <c r="Y2272" s="49"/>
      <c r="AA2272" s="49"/>
      <c r="AB2272" s="49"/>
      <c r="AD2272" s="49"/>
      <c r="AE2272" s="49"/>
      <c r="AF2272" s="49"/>
      <c r="AH2272" s="49"/>
      <c r="AI2272" s="49"/>
      <c r="AK2272" s="49"/>
      <c r="AL2272" s="49"/>
      <c r="AM2272" s="49"/>
      <c r="AN2272" s="49"/>
      <c r="AO2272" s="49"/>
      <c r="AP2272" s="49"/>
      <c r="AQ2272" s="49"/>
      <c r="AR2272" s="49"/>
      <c r="AS2272" s="49"/>
      <c r="AT2272" s="49"/>
      <c r="AU2272" s="49"/>
      <c r="AV2272" s="49"/>
      <c r="AW2272" s="49"/>
      <c r="AX2272" s="49"/>
      <c r="AY2272" s="49"/>
      <c r="AZ2272" s="49"/>
      <c r="BA2272" s="49"/>
      <c r="BB2272" s="49"/>
      <c r="BC2272" s="49"/>
      <c r="BD2272" s="49"/>
      <c r="BE2272" s="49"/>
      <c r="BF2272" s="49"/>
      <c r="BG2272" s="49"/>
      <c r="BH2272" s="49"/>
      <c r="BI2272" s="49"/>
      <c r="BJ2272" s="49"/>
      <c r="BK2272" s="49"/>
      <c r="BL2272" s="49"/>
      <c r="BM2272" s="49"/>
      <c r="BN2272" s="49"/>
      <c r="BO2272" s="49"/>
    </row>
    <row r="2273" spans="20:67" x14ac:dyDescent="0.3">
      <c r="T2273" s="49"/>
      <c r="V2273" s="49"/>
      <c r="W2273" s="49"/>
      <c r="X2273" s="49"/>
      <c r="Y2273" s="49"/>
      <c r="AA2273" s="49"/>
      <c r="AB2273" s="49"/>
      <c r="AD2273" s="49"/>
      <c r="AE2273" s="49"/>
      <c r="AF2273" s="49"/>
      <c r="AH2273" s="49"/>
      <c r="AI2273" s="49"/>
      <c r="AK2273" s="49"/>
      <c r="AL2273" s="49"/>
      <c r="AM2273" s="49"/>
      <c r="AN2273" s="49"/>
      <c r="AO2273" s="49"/>
      <c r="AP2273" s="49"/>
      <c r="AQ2273" s="49"/>
      <c r="AR2273" s="49"/>
      <c r="AS2273" s="49"/>
      <c r="AT2273" s="49"/>
      <c r="AU2273" s="49"/>
      <c r="AV2273" s="49"/>
      <c r="AW2273" s="49"/>
      <c r="AX2273" s="49"/>
      <c r="AY2273" s="49"/>
      <c r="AZ2273" s="49"/>
      <c r="BA2273" s="49"/>
      <c r="BB2273" s="49"/>
      <c r="BC2273" s="49"/>
      <c r="BD2273" s="49"/>
      <c r="BE2273" s="49"/>
      <c r="BF2273" s="49"/>
      <c r="BG2273" s="49"/>
      <c r="BH2273" s="49"/>
      <c r="BI2273" s="49"/>
      <c r="BJ2273" s="49"/>
      <c r="BK2273" s="49"/>
      <c r="BL2273" s="49"/>
      <c r="BM2273" s="49"/>
      <c r="BN2273" s="49"/>
      <c r="BO2273" s="49"/>
    </row>
    <row r="2274" spans="20:67" x14ac:dyDescent="0.3">
      <c r="T2274" s="49"/>
      <c r="V2274" s="49"/>
      <c r="W2274" s="49"/>
      <c r="X2274" s="49"/>
      <c r="Y2274" s="49"/>
      <c r="AA2274" s="49"/>
      <c r="AB2274" s="49"/>
      <c r="AD2274" s="49"/>
      <c r="AE2274" s="49"/>
      <c r="AF2274" s="49"/>
      <c r="AH2274" s="49"/>
      <c r="AI2274" s="49"/>
      <c r="AK2274" s="49"/>
      <c r="AL2274" s="49"/>
      <c r="AM2274" s="49"/>
      <c r="AN2274" s="49"/>
      <c r="AO2274" s="49"/>
      <c r="AP2274" s="49"/>
      <c r="AQ2274" s="49"/>
      <c r="AR2274" s="49"/>
      <c r="AS2274" s="49"/>
      <c r="AT2274" s="49"/>
      <c r="AU2274" s="49"/>
      <c r="AV2274" s="49"/>
      <c r="AW2274" s="49"/>
      <c r="AX2274" s="49"/>
      <c r="AY2274" s="49"/>
      <c r="AZ2274" s="49"/>
      <c r="BA2274" s="49"/>
      <c r="BB2274" s="49"/>
      <c r="BC2274" s="49"/>
      <c r="BD2274" s="49"/>
      <c r="BE2274" s="49"/>
      <c r="BF2274" s="49"/>
      <c r="BG2274" s="49"/>
      <c r="BH2274" s="49"/>
      <c r="BI2274" s="49"/>
      <c r="BJ2274" s="49"/>
      <c r="BK2274" s="49"/>
      <c r="BL2274" s="49"/>
      <c r="BM2274" s="49"/>
      <c r="BN2274" s="49"/>
      <c r="BO2274" s="49"/>
    </row>
    <row r="2275" spans="20:67" x14ac:dyDescent="0.3">
      <c r="T2275" s="49"/>
      <c r="V2275" s="49"/>
      <c r="W2275" s="49"/>
      <c r="X2275" s="49"/>
      <c r="Y2275" s="49"/>
      <c r="AA2275" s="49"/>
      <c r="AB2275" s="49"/>
      <c r="AD2275" s="49"/>
      <c r="AE2275" s="49"/>
      <c r="AF2275" s="49"/>
      <c r="AH2275" s="49"/>
      <c r="AI2275" s="49"/>
      <c r="AK2275" s="49"/>
      <c r="AL2275" s="49"/>
      <c r="AM2275" s="49"/>
      <c r="AN2275" s="49"/>
      <c r="AO2275" s="49"/>
      <c r="AP2275" s="49"/>
      <c r="AQ2275" s="49"/>
      <c r="AR2275" s="49"/>
      <c r="AS2275" s="49"/>
      <c r="AT2275" s="49"/>
      <c r="AU2275" s="49"/>
      <c r="AV2275" s="49"/>
      <c r="AW2275" s="49"/>
      <c r="AX2275" s="49"/>
      <c r="AY2275" s="49"/>
      <c r="AZ2275" s="49"/>
      <c r="BA2275" s="49"/>
      <c r="BB2275" s="49"/>
      <c r="BC2275" s="49"/>
      <c r="BD2275" s="49"/>
      <c r="BE2275" s="49"/>
      <c r="BF2275" s="49"/>
      <c r="BG2275" s="49"/>
      <c r="BH2275" s="49"/>
      <c r="BI2275" s="49"/>
      <c r="BJ2275" s="49"/>
      <c r="BK2275" s="49"/>
      <c r="BL2275" s="49"/>
      <c r="BM2275" s="49"/>
      <c r="BN2275" s="49"/>
      <c r="BO2275" s="49"/>
    </row>
    <row r="2276" spans="20:67" x14ac:dyDescent="0.3">
      <c r="T2276" s="49"/>
      <c r="V2276" s="49"/>
      <c r="W2276" s="49"/>
      <c r="X2276" s="49"/>
      <c r="Y2276" s="49"/>
      <c r="AA2276" s="49"/>
      <c r="AB2276" s="49"/>
      <c r="AD2276" s="49"/>
      <c r="AE2276" s="49"/>
      <c r="AF2276" s="49"/>
      <c r="AH2276" s="49"/>
      <c r="AI2276" s="49"/>
      <c r="AK2276" s="49"/>
      <c r="AL2276" s="49"/>
      <c r="AM2276" s="49"/>
      <c r="AN2276" s="49"/>
      <c r="AO2276" s="49"/>
      <c r="AP2276" s="49"/>
      <c r="AQ2276" s="49"/>
      <c r="AR2276" s="49"/>
      <c r="AS2276" s="49"/>
      <c r="AT2276" s="49"/>
      <c r="AU2276" s="49"/>
      <c r="AV2276" s="49"/>
      <c r="AW2276" s="49"/>
      <c r="AX2276" s="49"/>
      <c r="AY2276" s="49"/>
      <c r="AZ2276" s="49"/>
      <c r="BA2276" s="49"/>
      <c r="BB2276" s="49"/>
      <c r="BC2276" s="49"/>
      <c r="BD2276" s="49"/>
      <c r="BE2276" s="49"/>
      <c r="BF2276" s="49"/>
      <c r="BG2276" s="49"/>
      <c r="BH2276" s="49"/>
      <c r="BI2276" s="49"/>
      <c r="BJ2276" s="49"/>
      <c r="BK2276" s="49"/>
      <c r="BL2276" s="49"/>
      <c r="BM2276" s="49"/>
      <c r="BN2276" s="49"/>
      <c r="BO2276" s="49"/>
    </row>
    <row r="2277" spans="20:67" x14ac:dyDescent="0.3">
      <c r="T2277" s="49"/>
      <c r="V2277" s="49"/>
      <c r="W2277" s="49"/>
      <c r="X2277" s="49"/>
      <c r="Y2277" s="49"/>
      <c r="AA2277" s="49"/>
      <c r="AB2277" s="49"/>
      <c r="AD2277" s="49"/>
      <c r="AE2277" s="49"/>
      <c r="AF2277" s="49"/>
      <c r="AH2277" s="49"/>
      <c r="AI2277" s="49"/>
      <c r="AK2277" s="49"/>
      <c r="AL2277" s="49"/>
      <c r="AM2277" s="49"/>
      <c r="AN2277" s="49"/>
      <c r="AO2277" s="49"/>
      <c r="AP2277" s="49"/>
      <c r="AQ2277" s="49"/>
      <c r="AR2277" s="49"/>
      <c r="AS2277" s="49"/>
      <c r="AT2277" s="49"/>
      <c r="AU2277" s="49"/>
      <c r="AV2277" s="49"/>
      <c r="AW2277" s="49"/>
      <c r="AX2277" s="49"/>
      <c r="AY2277" s="49"/>
      <c r="AZ2277" s="49"/>
      <c r="BA2277" s="49"/>
      <c r="BB2277" s="49"/>
      <c r="BC2277" s="49"/>
      <c r="BD2277" s="49"/>
      <c r="BE2277" s="49"/>
      <c r="BF2277" s="49"/>
      <c r="BG2277" s="49"/>
      <c r="BH2277" s="49"/>
      <c r="BI2277" s="49"/>
      <c r="BJ2277" s="49"/>
      <c r="BK2277" s="49"/>
      <c r="BL2277" s="49"/>
      <c r="BM2277" s="49"/>
      <c r="BN2277" s="49"/>
      <c r="BO2277" s="49"/>
    </row>
    <row r="2278" spans="20:67" x14ac:dyDescent="0.3">
      <c r="T2278" s="49"/>
      <c r="V2278" s="49"/>
      <c r="W2278" s="49"/>
      <c r="X2278" s="49"/>
      <c r="Y2278" s="49"/>
      <c r="AA2278" s="49"/>
      <c r="AB2278" s="49"/>
      <c r="AD2278" s="49"/>
      <c r="AE2278" s="49"/>
      <c r="AF2278" s="49"/>
      <c r="AH2278" s="49"/>
      <c r="AI2278" s="49"/>
      <c r="AK2278" s="49"/>
      <c r="AL2278" s="49"/>
      <c r="AM2278" s="49"/>
      <c r="AN2278" s="49"/>
      <c r="AO2278" s="49"/>
      <c r="AP2278" s="49"/>
      <c r="AQ2278" s="49"/>
      <c r="AR2278" s="49"/>
      <c r="AS2278" s="49"/>
      <c r="AT2278" s="49"/>
      <c r="AU2278" s="49"/>
      <c r="AV2278" s="49"/>
      <c r="AW2278" s="49"/>
      <c r="AX2278" s="49"/>
      <c r="AY2278" s="49"/>
      <c r="AZ2278" s="49"/>
      <c r="BA2278" s="49"/>
      <c r="BB2278" s="49"/>
      <c r="BC2278" s="49"/>
      <c r="BD2278" s="49"/>
      <c r="BE2278" s="49"/>
      <c r="BF2278" s="49"/>
      <c r="BG2278" s="49"/>
      <c r="BH2278" s="49"/>
      <c r="BI2278" s="49"/>
      <c r="BJ2278" s="49"/>
      <c r="BK2278" s="49"/>
      <c r="BL2278" s="49"/>
      <c r="BM2278" s="49"/>
      <c r="BN2278" s="49"/>
      <c r="BO2278" s="49"/>
    </row>
    <row r="2279" spans="20:67" x14ac:dyDescent="0.3">
      <c r="T2279" s="49"/>
      <c r="V2279" s="49"/>
      <c r="W2279" s="49"/>
      <c r="X2279" s="49"/>
      <c r="Y2279" s="49"/>
      <c r="AA2279" s="49"/>
      <c r="AB2279" s="49"/>
      <c r="AD2279" s="49"/>
      <c r="AE2279" s="49"/>
      <c r="AF2279" s="49"/>
      <c r="AH2279" s="49"/>
      <c r="AI2279" s="49"/>
      <c r="AK2279" s="49"/>
      <c r="AL2279" s="49"/>
      <c r="AM2279" s="49"/>
      <c r="AN2279" s="49"/>
      <c r="AO2279" s="49"/>
      <c r="AP2279" s="49"/>
      <c r="AQ2279" s="49"/>
      <c r="AR2279" s="49"/>
      <c r="AS2279" s="49"/>
      <c r="AT2279" s="49"/>
      <c r="AU2279" s="49"/>
      <c r="AV2279" s="49"/>
      <c r="AW2279" s="49"/>
      <c r="AX2279" s="49"/>
      <c r="AY2279" s="49"/>
      <c r="AZ2279" s="49"/>
      <c r="BA2279" s="49"/>
      <c r="BB2279" s="49"/>
      <c r="BC2279" s="49"/>
      <c r="BD2279" s="49"/>
      <c r="BE2279" s="49"/>
      <c r="BF2279" s="49"/>
      <c r="BG2279" s="49"/>
      <c r="BH2279" s="49"/>
      <c r="BI2279" s="49"/>
      <c r="BJ2279" s="49"/>
      <c r="BK2279" s="49"/>
      <c r="BL2279" s="49"/>
      <c r="BM2279" s="49"/>
      <c r="BN2279" s="49"/>
      <c r="BO2279" s="49"/>
    </row>
    <row r="2280" spans="20:67" x14ac:dyDescent="0.3">
      <c r="T2280" s="49"/>
      <c r="V2280" s="49"/>
      <c r="W2280" s="49"/>
      <c r="X2280" s="49"/>
      <c r="Y2280" s="49"/>
      <c r="AA2280" s="49"/>
      <c r="AB2280" s="49"/>
      <c r="AD2280" s="49"/>
      <c r="AE2280" s="49"/>
      <c r="AF2280" s="49"/>
      <c r="AH2280" s="49"/>
      <c r="AI2280" s="49"/>
      <c r="AK2280" s="49"/>
      <c r="AL2280" s="49"/>
      <c r="AM2280" s="49"/>
      <c r="AN2280" s="49"/>
      <c r="AO2280" s="49"/>
      <c r="AP2280" s="49"/>
      <c r="AQ2280" s="49"/>
      <c r="AR2280" s="49"/>
      <c r="AS2280" s="49"/>
      <c r="AT2280" s="49"/>
      <c r="AU2280" s="49"/>
      <c r="AV2280" s="49"/>
      <c r="AW2280" s="49"/>
      <c r="AX2280" s="49"/>
      <c r="AY2280" s="49"/>
      <c r="AZ2280" s="49"/>
      <c r="BA2280" s="49"/>
      <c r="BB2280" s="49"/>
      <c r="BC2280" s="49"/>
      <c r="BD2280" s="49"/>
      <c r="BE2280" s="49"/>
      <c r="BF2280" s="49"/>
      <c r="BG2280" s="49"/>
      <c r="BH2280" s="49"/>
      <c r="BI2280" s="49"/>
      <c r="BJ2280" s="49"/>
      <c r="BK2280" s="49"/>
      <c r="BL2280" s="49"/>
      <c r="BM2280" s="49"/>
      <c r="BN2280" s="49"/>
      <c r="BO2280" s="49"/>
    </row>
    <row r="2281" spans="20:67" x14ac:dyDescent="0.3">
      <c r="T2281" s="49"/>
      <c r="V2281" s="49"/>
      <c r="W2281" s="49"/>
      <c r="X2281" s="49"/>
      <c r="Y2281" s="49"/>
      <c r="AA2281" s="49"/>
      <c r="AB2281" s="49"/>
      <c r="AD2281" s="49"/>
      <c r="AE2281" s="49"/>
      <c r="AF2281" s="49"/>
      <c r="AH2281" s="49"/>
      <c r="AI2281" s="49"/>
      <c r="AK2281" s="49"/>
      <c r="AL2281" s="49"/>
      <c r="AM2281" s="49"/>
      <c r="AN2281" s="49"/>
      <c r="AO2281" s="49"/>
      <c r="AP2281" s="49"/>
      <c r="AQ2281" s="49"/>
      <c r="AR2281" s="49"/>
      <c r="AS2281" s="49"/>
      <c r="AT2281" s="49"/>
      <c r="AU2281" s="49"/>
      <c r="AV2281" s="49"/>
      <c r="AW2281" s="49"/>
      <c r="AX2281" s="49"/>
      <c r="AY2281" s="49"/>
      <c r="AZ2281" s="49"/>
      <c r="BA2281" s="49"/>
      <c r="BB2281" s="49"/>
      <c r="BC2281" s="49"/>
      <c r="BD2281" s="49"/>
      <c r="BE2281" s="49"/>
      <c r="BF2281" s="49"/>
      <c r="BG2281" s="49"/>
      <c r="BH2281" s="49"/>
      <c r="BI2281" s="49"/>
      <c r="BJ2281" s="49"/>
      <c r="BK2281" s="49"/>
      <c r="BL2281" s="49"/>
      <c r="BM2281" s="49"/>
      <c r="BN2281" s="49"/>
      <c r="BO2281" s="49"/>
    </row>
    <row r="2282" spans="20:67" x14ac:dyDescent="0.3">
      <c r="T2282" s="49"/>
      <c r="V2282" s="49"/>
      <c r="W2282" s="49"/>
      <c r="X2282" s="49"/>
      <c r="Y2282" s="49"/>
      <c r="AA2282" s="49"/>
      <c r="AB2282" s="49"/>
      <c r="AD2282" s="49"/>
      <c r="AE2282" s="49"/>
      <c r="AF2282" s="49"/>
      <c r="AH2282" s="49"/>
      <c r="AI2282" s="49"/>
      <c r="AK2282" s="49"/>
      <c r="AL2282" s="49"/>
      <c r="AM2282" s="49"/>
      <c r="AN2282" s="49"/>
      <c r="AO2282" s="49"/>
      <c r="AP2282" s="49"/>
      <c r="AQ2282" s="49"/>
      <c r="AR2282" s="49"/>
      <c r="AS2282" s="49"/>
      <c r="AT2282" s="49"/>
      <c r="AU2282" s="49"/>
      <c r="AV2282" s="49"/>
      <c r="AW2282" s="49"/>
      <c r="AX2282" s="49"/>
      <c r="AY2282" s="49"/>
      <c r="AZ2282" s="49"/>
      <c r="BA2282" s="49"/>
      <c r="BB2282" s="49"/>
      <c r="BC2282" s="49"/>
      <c r="BD2282" s="49"/>
      <c r="BE2282" s="49"/>
      <c r="BF2282" s="49"/>
      <c r="BG2282" s="49"/>
      <c r="BH2282" s="49"/>
      <c r="BI2282" s="49"/>
      <c r="BJ2282" s="49"/>
      <c r="BK2282" s="49"/>
      <c r="BL2282" s="49"/>
      <c r="BM2282" s="49"/>
      <c r="BN2282" s="49"/>
      <c r="BO2282" s="49"/>
    </row>
    <row r="2283" spans="20:67" x14ac:dyDescent="0.3">
      <c r="T2283" s="49"/>
      <c r="V2283" s="49"/>
      <c r="W2283" s="49"/>
      <c r="X2283" s="49"/>
      <c r="Y2283" s="49"/>
      <c r="AA2283" s="49"/>
      <c r="AB2283" s="49"/>
      <c r="AD2283" s="49"/>
      <c r="AE2283" s="49"/>
      <c r="AF2283" s="49"/>
      <c r="AH2283" s="49"/>
      <c r="AI2283" s="49"/>
      <c r="AK2283" s="49"/>
      <c r="AL2283" s="49"/>
      <c r="AM2283" s="49"/>
      <c r="AN2283" s="49"/>
      <c r="AO2283" s="49"/>
      <c r="AP2283" s="49"/>
      <c r="AQ2283" s="49"/>
      <c r="AR2283" s="49"/>
      <c r="AS2283" s="49"/>
      <c r="AT2283" s="49"/>
      <c r="AU2283" s="49"/>
      <c r="AV2283" s="49"/>
      <c r="AW2283" s="49"/>
      <c r="AX2283" s="49"/>
      <c r="AY2283" s="49"/>
      <c r="AZ2283" s="49"/>
      <c r="BA2283" s="49"/>
      <c r="BB2283" s="49"/>
      <c r="BC2283" s="49"/>
      <c r="BD2283" s="49"/>
      <c r="BE2283" s="49"/>
      <c r="BF2283" s="49"/>
      <c r="BG2283" s="49"/>
      <c r="BH2283" s="49"/>
      <c r="BI2283" s="49"/>
      <c r="BJ2283" s="49"/>
      <c r="BK2283" s="49"/>
      <c r="BL2283" s="49"/>
      <c r="BM2283" s="49"/>
      <c r="BN2283" s="49"/>
      <c r="BO2283" s="49"/>
    </row>
    <row r="2284" spans="20:67" x14ac:dyDescent="0.3">
      <c r="T2284" s="49"/>
      <c r="V2284" s="49"/>
      <c r="W2284" s="49"/>
      <c r="X2284" s="49"/>
      <c r="Y2284" s="49"/>
      <c r="AA2284" s="49"/>
      <c r="AB2284" s="49"/>
      <c r="AD2284" s="49"/>
      <c r="AE2284" s="49"/>
      <c r="AF2284" s="49"/>
      <c r="AH2284" s="49"/>
      <c r="AI2284" s="49"/>
      <c r="AK2284" s="49"/>
      <c r="AL2284" s="49"/>
      <c r="AM2284" s="49"/>
      <c r="AN2284" s="49"/>
      <c r="AO2284" s="49"/>
      <c r="AP2284" s="49"/>
      <c r="AQ2284" s="49"/>
      <c r="AR2284" s="49"/>
      <c r="AS2284" s="49"/>
      <c r="AT2284" s="49"/>
      <c r="AU2284" s="49"/>
      <c r="AV2284" s="49"/>
      <c r="AW2284" s="49"/>
      <c r="AX2284" s="49"/>
      <c r="AY2284" s="49"/>
      <c r="AZ2284" s="49"/>
      <c r="BA2284" s="49"/>
      <c r="BB2284" s="49"/>
      <c r="BC2284" s="49"/>
      <c r="BD2284" s="49"/>
      <c r="BE2284" s="49"/>
      <c r="BF2284" s="49"/>
      <c r="BG2284" s="49"/>
      <c r="BH2284" s="49"/>
      <c r="BI2284" s="49"/>
      <c r="BJ2284" s="49"/>
      <c r="BK2284" s="49"/>
      <c r="BL2284" s="49"/>
      <c r="BM2284" s="49"/>
      <c r="BN2284" s="49"/>
      <c r="BO2284" s="49"/>
    </row>
    <row r="2285" spans="20:67" x14ac:dyDescent="0.3">
      <c r="T2285" s="49"/>
      <c r="V2285" s="49"/>
      <c r="W2285" s="49"/>
      <c r="X2285" s="49"/>
      <c r="Y2285" s="49"/>
      <c r="AA2285" s="49"/>
      <c r="AB2285" s="49"/>
      <c r="AD2285" s="49"/>
      <c r="AE2285" s="49"/>
      <c r="AF2285" s="49"/>
      <c r="AH2285" s="49"/>
      <c r="AI2285" s="49"/>
      <c r="AK2285" s="49"/>
      <c r="AL2285" s="49"/>
      <c r="AM2285" s="49"/>
      <c r="AN2285" s="49"/>
      <c r="AO2285" s="49"/>
      <c r="AP2285" s="49"/>
      <c r="AQ2285" s="49"/>
      <c r="AR2285" s="49"/>
      <c r="AS2285" s="49"/>
      <c r="AT2285" s="49"/>
      <c r="AU2285" s="49"/>
      <c r="AV2285" s="49"/>
      <c r="AW2285" s="49"/>
      <c r="AX2285" s="49"/>
      <c r="AY2285" s="49"/>
      <c r="AZ2285" s="49"/>
      <c r="BA2285" s="49"/>
      <c r="BB2285" s="49"/>
      <c r="BC2285" s="49"/>
      <c r="BD2285" s="49"/>
      <c r="BE2285" s="49"/>
      <c r="BF2285" s="49"/>
      <c r="BG2285" s="49"/>
      <c r="BH2285" s="49"/>
      <c r="BI2285" s="49"/>
      <c r="BJ2285" s="49"/>
      <c r="BK2285" s="49"/>
      <c r="BL2285" s="49"/>
      <c r="BM2285" s="49"/>
      <c r="BN2285" s="49"/>
      <c r="BO2285" s="49"/>
    </row>
    <row r="2286" spans="20:67" x14ac:dyDescent="0.3">
      <c r="T2286" s="49"/>
      <c r="V2286" s="49"/>
      <c r="W2286" s="49"/>
      <c r="X2286" s="49"/>
      <c r="Y2286" s="49"/>
      <c r="AA2286" s="49"/>
      <c r="AB2286" s="49"/>
      <c r="AD2286" s="49"/>
      <c r="AE2286" s="49"/>
      <c r="AF2286" s="49"/>
      <c r="AH2286" s="49"/>
      <c r="AI2286" s="49"/>
      <c r="AK2286" s="49"/>
      <c r="AL2286" s="49"/>
      <c r="AM2286" s="49"/>
      <c r="AN2286" s="49"/>
      <c r="AO2286" s="49"/>
      <c r="AP2286" s="49"/>
      <c r="AQ2286" s="49"/>
      <c r="AR2286" s="49"/>
      <c r="AS2286" s="49"/>
      <c r="AT2286" s="49"/>
      <c r="AU2286" s="49"/>
      <c r="AV2286" s="49"/>
      <c r="AW2286" s="49"/>
      <c r="AX2286" s="49"/>
      <c r="AY2286" s="49"/>
      <c r="AZ2286" s="49"/>
      <c r="BA2286" s="49"/>
      <c r="BB2286" s="49"/>
      <c r="BC2286" s="49"/>
      <c r="BD2286" s="49"/>
      <c r="BE2286" s="49"/>
      <c r="BF2286" s="49"/>
      <c r="BG2286" s="49"/>
      <c r="BH2286" s="49"/>
      <c r="BI2286" s="49"/>
      <c r="BJ2286" s="49"/>
      <c r="BK2286" s="49"/>
      <c r="BL2286" s="49"/>
      <c r="BM2286" s="49"/>
      <c r="BN2286" s="49"/>
      <c r="BO2286" s="49"/>
    </row>
    <row r="2287" spans="20:67" x14ac:dyDescent="0.3">
      <c r="T2287" s="49"/>
      <c r="V2287" s="49"/>
      <c r="W2287" s="49"/>
      <c r="X2287" s="49"/>
      <c r="Y2287" s="49"/>
      <c r="AA2287" s="49"/>
      <c r="AB2287" s="49"/>
      <c r="AD2287" s="49"/>
      <c r="AE2287" s="49"/>
      <c r="AF2287" s="49"/>
      <c r="AH2287" s="49"/>
      <c r="AI2287" s="49"/>
      <c r="AK2287" s="49"/>
      <c r="AL2287" s="49"/>
      <c r="AM2287" s="49"/>
      <c r="AN2287" s="49"/>
      <c r="AO2287" s="49"/>
      <c r="AP2287" s="49"/>
      <c r="AQ2287" s="49"/>
      <c r="AR2287" s="49"/>
      <c r="AS2287" s="49"/>
      <c r="AT2287" s="49"/>
      <c r="AU2287" s="49"/>
      <c r="AV2287" s="49"/>
      <c r="AW2287" s="49"/>
      <c r="AX2287" s="49"/>
      <c r="AY2287" s="49"/>
      <c r="AZ2287" s="49"/>
      <c r="BA2287" s="49"/>
      <c r="BB2287" s="49"/>
      <c r="BC2287" s="49"/>
      <c r="BD2287" s="49"/>
      <c r="BE2287" s="49"/>
      <c r="BF2287" s="49"/>
      <c r="BG2287" s="49"/>
      <c r="BH2287" s="49"/>
      <c r="BI2287" s="49"/>
      <c r="BJ2287" s="49"/>
      <c r="BK2287" s="49"/>
      <c r="BL2287" s="49"/>
      <c r="BM2287" s="49"/>
      <c r="BN2287" s="49"/>
      <c r="BO2287" s="49"/>
    </row>
    <row r="2288" spans="20:67" x14ac:dyDescent="0.3">
      <c r="T2288" s="49"/>
      <c r="V2288" s="49"/>
      <c r="W2288" s="49"/>
      <c r="X2288" s="49"/>
      <c r="Y2288" s="49"/>
      <c r="AA2288" s="49"/>
      <c r="AB2288" s="49"/>
      <c r="AD2288" s="49"/>
      <c r="AE2288" s="49"/>
      <c r="AF2288" s="49"/>
      <c r="AH2288" s="49"/>
      <c r="AI2288" s="49"/>
      <c r="AK2288" s="49"/>
      <c r="AL2288" s="49"/>
      <c r="AM2288" s="49"/>
      <c r="AN2288" s="49"/>
      <c r="AO2288" s="49"/>
      <c r="AP2288" s="49"/>
      <c r="AQ2288" s="49"/>
      <c r="AR2288" s="49"/>
      <c r="AS2288" s="49"/>
      <c r="AT2288" s="49"/>
      <c r="AU2288" s="49"/>
      <c r="AV2288" s="49"/>
      <c r="AW2288" s="49"/>
      <c r="AX2288" s="49"/>
      <c r="AY2288" s="49"/>
      <c r="AZ2288" s="49"/>
      <c r="BA2288" s="49"/>
      <c r="BB2288" s="49"/>
      <c r="BC2288" s="49"/>
      <c r="BD2288" s="49"/>
      <c r="BE2288" s="49"/>
      <c r="BF2288" s="49"/>
      <c r="BG2288" s="49"/>
      <c r="BH2288" s="49"/>
      <c r="BI2288" s="49"/>
      <c r="BJ2288" s="49"/>
      <c r="BK2288" s="49"/>
      <c r="BL2288" s="49"/>
      <c r="BM2288" s="49"/>
      <c r="BN2288" s="49"/>
      <c r="BO2288" s="49"/>
    </row>
    <row r="2289" spans="20:67" x14ac:dyDescent="0.3">
      <c r="T2289" s="49"/>
      <c r="V2289" s="49"/>
      <c r="W2289" s="49"/>
      <c r="X2289" s="49"/>
      <c r="Y2289" s="49"/>
      <c r="AA2289" s="49"/>
      <c r="AB2289" s="49"/>
      <c r="AD2289" s="49"/>
      <c r="AE2289" s="49"/>
      <c r="AF2289" s="49"/>
      <c r="AH2289" s="49"/>
      <c r="AI2289" s="49"/>
      <c r="AK2289" s="49"/>
      <c r="AL2289" s="49"/>
      <c r="AM2289" s="49"/>
      <c r="AN2289" s="49"/>
      <c r="AO2289" s="49"/>
      <c r="AP2289" s="49"/>
      <c r="AQ2289" s="49"/>
      <c r="AR2289" s="49"/>
      <c r="AS2289" s="49"/>
      <c r="AT2289" s="49"/>
      <c r="AU2289" s="49"/>
      <c r="AV2289" s="49"/>
      <c r="AW2289" s="49"/>
      <c r="AX2289" s="49"/>
      <c r="AY2289" s="49"/>
      <c r="AZ2289" s="49"/>
      <c r="BA2289" s="49"/>
      <c r="BB2289" s="49"/>
      <c r="BC2289" s="49"/>
      <c r="BD2289" s="49"/>
      <c r="BE2289" s="49"/>
      <c r="BF2289" s="49"/>
      <c r="BG2289" s="49"/>
      <c r="BH2289" s="49"/>
      <c r="BI2289" s="49"/>
      <c r="BJ2289" s="49"/>
      <c r="BK2289" s="49"/>
      <c r="BL2289" s="49"/>
      <c r="BM2289" s="49"/>
      <c r="BN2289" s="49"/>
      <c r="BO2289" s="49"/>
    </row>
    <row r="2290" spans="20:67" x14ac:dyDescent="0.3">
      <c r="T2290" s="49"/>
      <c r="V2290" s="49"/>
      <c r="W2290" s="49"/>
      <c r="X2290" s="49"/>
      <c r="Y2290" s="49"/>
      <c r="AA2290" s="49"/>
      <c r="AB2290" s="49"/>
      <c r="AD2290" s="49"/>
      <c r="AE2290" s="49"/>
      <c r="AF2290" s="49"/>
      <c r="AH2290" s="49"/>
      <c r="AI2290" s="49"/>
      <c r="AK2290" s="49"/>
      <c r="AL2290" s="49"/>
      <c r="AM2290" s="49"/>
      <c r="AN2290" s="49"/>
      <c r="AO2290" s="49"/>
      <c r="AP2290" s="49"/>
      <c r="AQ2290" s="49"/>
      <c r="AR2290" s="49"/>
      <c r="AS2290" s="49"/>
      <c r="AT2290" s="49"/>
      <c r="AU2290" s="49"/>
      <c r="AV2290" s="49"/>
      <c r="AW2290" s="49"/>
      <c r="AX2290" s="49"/>
      <c r="AY2290" s="49"/>
      <c r="AZ2290" s="49"/>
      <c r="BA2290" s="49"/>
      <c r="BB2290" s="49"/>
      <c r="BC2290" s="49"/>
      <c r="BD2290" s="49"/>
      <c r="BE2290" s="49"/>
      <c r="BF2290" s="49"/>
      <c r="BG2290" s="49"/>
      <c r="BH2290" s="49"/>
      <c r="BI2290" s="49"/>
      <c r="BJ2290" s="49"/>
      <c r="BK2290" s="49"/>
      <c r="BL2290" s="49"/>
      <c r="BM2290" s="49"/>
      <c r="BN2290" s="49"/>
      <c r="BO2290" s="49"/>
    </row>
    <row r="2291" spans="20:67" x14ac:dyDescent="0.3">
      <c r="T2291" s="49"/>
      <c r="V2291" s="49"/>
      <c r="W2291" s="49"/>
      <c r="X2291" s="49"/>
      <c r="Y2291" s="49"/>
      <c r="AA2291" s="49"/>
      <c r="AB2291" s="49"/>
      <c r="AD2291" s="49"/>
      <c r="AE2291" s="49"/>
      <c r="AF2291" s="49"/>
      <c r="AH2291" s="49"/>
      <c r="AI2291" s="49"/>
      <c r="AK2291" s="49"/>
      <c r="AL2291" s="49"/>
      <c r="AM2291" s="49"/>
      <c r="AN2291" s="49"/>
      <c r="AO2291" s="49"/>
      <c r="AP2291" s="49"/>
      <c r="AQ2291" s="49"/>
      <c r="AR2291" s="49"/>
      <c r="AS2291" s="49"/>
      <c r="AT2291" s="49"/>
      <c r="AU2291" s="49"/>
      <c r="AV2291" s="49"/>
      <c r="AW2291" s="49"/>
      <c r="AX2291" s="49"/>
      <c r="AY2291" s="49"/>
      <c r="AZ2291" s="49"/>
      <c r="BA2291" s="49"/>
      <c r="BB2291" s="49"/>
      <c r="BC2291" s="49"/>
      <c r="BD2291" s="49"/>
      <c r="BE2291" s="49"/>
      <c r="BF2291" s="49"/>
      <c r="BG2291" s="49"/>
      <c r="BH2291" s="49"/>
      <c r="BI2291" s="49"/>
      <c r="BJ2291" s="49"/>
      <c r="BK2291" s="49"/>
      <c r="BL2291" s="49"/>
      <c r="BM2291" s="49"/>
      <c r="BN2291" s="49"/>
      <c r="BO2291" s="49"/>
    </row>
    <row r="2292" spans="20:67" x14ac:dyDescent="0.3">
      <c r="T2292" s="49"/>
      <c r="V2292" s="49"/>
      <c r="W2292" s="49"/>
      <c r="X2292" s="49"/>
      <c r="Y2292" s="49"/>
      <c r="AA2292" s="49"/>
      <c r="AB2292" s="49"/>
      <c r="AD2292" s="49"/>
      <c r="AE2292" s="49"/>
      <c r="AF2292" s="49"/>
      <c r="AH2292" s="49"/>
      <c r="AI2292" s="49"/>
      <c r="AK2292" s="49"/>
      <c r="AL2292" s="49"/>
      <c r="AM2292" s="49"/>
      <c r="AN2292" s="49"/>
      <c r="AO2292" s="49"/>
      <c r="AP2292" s="49"/>
      <c r="AQ2292" s="49"/>
      <c r="AR2292" s="49"/>
      <c r="AS2292" s="49"/>
      <c r="AT2292" s="49"/>
      <c r="AU2292" s="49"/>
      <c r="AV2292" s="49"/>
      <c r="AW2292" s="49"/>
      <c r="AX2292" s="49"/>
      <c r="AY2292" s="49"/>
      <c r="AZ2292" s="49"/>
      <c r="BA2292" s="49"/>
      <c r="BB2292" s="49"/>
      <c r="BC2292" s="49"/>
      <c r="BD2292" s="49"/>
      <c r="BE2292" s="49"/>
      <c r="BF2292" s="49"/>
      <c r="BG2292" s="49"/>
      <c r="BH2292" s="49"/>
      <c r="BI2292" s="49"/>
      <c r="BJ2292" s="49"/>
      <c r="BK2292" s="49"/>
      <c r="BL2292" s="49"/>
      <c r="BM2292" s="49"/>
      <c r="BN2292" s="49"/>
      <c r="BO2292" s="49"/>
    </row>
    <row r="2293" spans="20:67" x14ac:dyDescent="0.3">
      <c r="T2293" s="49"/>
      <c r="V2293" s="49"/>
      <c r="W2293" s="49"/>
      <c r="X2293" s="49"/>
      <c r="Y2293" s="49"/>
      <c r="AA2293" s="49"/>
      <c r="AB2293" s="49"/>
      <c r="AD2293" s="49"/>
      <c r="AE2293" s="49"/>
      <c r="AF2293" s="49"/>
      <c r="AH2293" s="49"/>
      <c r="AI2293" s="49"/>
      <c r="AK2293" s="49"/>
      <c r="AL2293" s="49"/>
      <c r="AM2293" s="49"/>
      <c r="AN2293" s="49"/>
      <c r="AO2293" s="49"/>
      <c r="AP2293" s="49"/>
      <c r="AQ2293" s="49"/>
      <c r="AR2293" s="49"/>
      <c r="AS2293" s="49"/>
      <c r="AT2293" s="49"/>
      <c r="AU2293" s="49"/>
      <c r="AV2293" s="49"/>
      <c r="AW2293" s="49"/>
      <c r="AX2293" s="49"/>
      <c r="AY2293" s="49"/>
      <c r="AZ2293" s="49"/>
      <c r="BA2293" s="49"/>
      <c r="BB2293" s="49"/>
      <c r="BC2293" s="49"/>
      <c r="BD2293" s="49"/>
      <c r="BE2293" s="49"/>
      <c r="BF2293" s="49"/>
      <c r="BG2293" s="49"/>
      <c r="BH2293" s="49"/>
      <c r="BI2293" s="49"/>
      <c r="BJ2293" s="49"/>
      <c r="BK2293" s="49"/>
      <c r="BL2293" s="49"/>
      <c r="BM2293" s="49"/>
      <c r="BN2293" s="49"/>
      <c r="BO2293" s="49"/>
    </row>
    <row r="2294" spans="20:67" x14ac:dyDescent="0.3">
      <c r="T2294" s="49"/>
      <c r="V2294" s="49"/>
      <c r="W2294" s="49"/>
      <c r="X2294" s="49"/>
      <c r="Y2294" s="49"/>
      <c r="AA2294" s="49"/>
      <c r="AB2294" s="49"/>
      <c r="AD2294" s="49"/>
      <c r="AE2294" s="49"/>
      <c r="AF2294" s="49"/>
      <c r="AH2294" s="49"/>
      <c r="AI2294" s="49"/>
      <c r="AK2294" s="49"/>
      <c r="AL2294" s="49"/>
      <c r="AM2294" s="49"/>
      <c r="AN2294" s="49"/>
      <c r="AO2294" s="49"/>
      <c r="AP2294" s="49"/>
      <c r="AQ2294" s="49"/>
      <c r="AR2294" s="49"/>
      <c r="AS2294" s="49"/>
      <c r="AT2294" s="49"/>
      <c r="AU2294" s="49"/>
      <c r="AV2294" s="49"/>
      <c r="AW2294" s="49"/>
      <c r="AX2294" s="49"/>
      <c r="AY2294" s="49"/>
      <c r="AZ2294" s="49"/>
      <c r="BA2294" s="49"/>
      <c r="BB2294" s="49"/>
      <c r="BC2294" s="49"/>
      <c r="BD2294" s="49"/>
      <c r="BE2294" s="49"/>
      <c r="BF2294" s="49"/>
      <c r="BG2294" s="49"/>
      <c r="BH2294" s="49"/>
      <c r="BI2294" s="49"/>
      <c r="BJ2294" s="49"/>
      <c r="BK2294" s="49"/>
      <c r="BL2294" s="49"/>
      <c r="BM2294" s="49"/>
      <c r="BN2294" s="49"/>
      <c r="BO2294" s="49"/>
    </row>
    <row r="2295" spans="20:67" x14ac:dyDescent="0.3">
      <c r="T2295" s="49"/>
      <c r="V2295" s="49"/>
      <c r="W2295" s="49"/>
      <c r="X2295" s="49"/>
      <c r="Y2295" s="49"/>
      <c r="AA2295" s="49"/>
      <c r="AB2295" s="49"/>
      <c r="AD2295" s="49"/>
      <c r="AE2295" s="49"/>
      <c r="AF2295" s="49"/>
      <c r="AH2295" s="49"/>
      <c r="AI2295" s="49"/>
      <c r="AK2295" s="49"/>
      <c r="AL2295" s="49"/>
      <c r="AM2295" s="49"/>
      <c r="AN2295" s="49"/>
      <c r="AO2295" s="49"/>
      <c r="AP2295" s="49"/>
      <c r="AQ2295" s="49"/>
      <c r="AR2295" s="49"/>
      <c r="AS2295" s="49"/>
      <c r="AT2295" s="49"/>
      <c r="AU2295" s="49"/>
      <c r="AV2295" s="49"/>
      <c r="AW2295" s="49"/>
      <c r="AX2295" s="49"/>
      <c r="AY2295" s="49"/>
      <c r="AZ2295" s="49"/>
      <c r="BA2295" s="49"/>
      <c r="BB2295" s="49"/>
      <c r="BC2295" s="49"/>
      <c r="BD2295" s="49"/>
      <c r="BE2295" s="49"/>
      <c r="BF2295" s="49"/>
      <c r="BG2295" s="49"/>
      <c r="BH2295" s="49"/>
      <c r="BI2295" s="49"/>
      <c r="BJ2295" s="49"/>
      <c r="BK2295" s="49"/>
      <c r="BL2295" s="49"/>
      <c r="BM2295" s="49"/>
      <c r="BN2295" s="49"/>
      <c r="BO2295" s="49"/>
    </row>
    <row r="2296" spans="20:67" x14ac:dyDescent="0.3">
      <c r="T2296" s="49"/>
      <c r="V2296" s="49"/>
      <c r="W2296" s="49"/>
      <c r="X2296" s="49"/>
      <c r="Y2296" s="49"/>
      <c r="AA2296" s="49"/>
      <c r="AB2296" s="49"/>
      <c r="AD2296" s="49"/>
      <c r="AE2296" s="49"/>
      <c r="AF2296" s="49"/>
      <c r="AH2296" s="49"/>
      <c r="AI2296" s="49"/>
      <c r="AK2296" s="49"/>
      <c r="AL2296" s="49"/>
      <c r="AM2296" s="49"/>
      <c r="AN2296" s="49"/>
      <c r="AO2296" s="49"/>
      <c r="AP2296" s="49"/>
      <c r="AQ2296" s="49"/>
      <c r="AR2296" s="49"/>
      <c r="AS2296" s="49"/>
      <c r="AT2296" s="49"/>
      <c r="AU2296" s="49"/>
      <c r="AV2296" s="49"/>
      <c r="AW2296" s="49"/>
      <c r="AX2296" s="49"/>
      <c r="AY2296" s="49"/>
      <c r="AZ2296" s="49"/>
      <c r="BA2296" s="49"/>
      <c r="BB2296" s="49"/>
      <c r="BC2296" s="49"/>
      <c r="BD2296" s="49"/>
      <c r="BE2296" s="49"/>
      <c r="BF2296" s="49"/>
      <c r="BG2296" s="49"/>
      <c r="BH2296" s="49"/>
      <c r="BI2296" s="49"/>
      <c r="BJ2296" s="49"/>
      <c r="BK2296" s="49"/>
      <c r="BL2296" s="49"/>
      <c r="BM2296" s="49"/>
      <c r="BN2296" s="49"/>
      <c r="BO2296" s="49"/>
    </row>
    <row r="2297" spans="20:67" x14ac:dyDescent="0.3">
      <c r="T2297" s="49"/>
      <c r="V2297" s="49"/>
      <c r="W2297" s="49"/>
      <c r="X2297" s="49"/>
      <c r="Y2297" s="49"/>
      <c r="AA2297" s="49"/>
      <c r="AB2297" s="49"/>
      <c r="AD2297" s="49"/>
      <c r="AE2297" s="49"/>
      <c r="AF2297" s="49"/>
      <c r="AH2297" s="49"/>
      <c r="AI2297" s="49"/>
      <c r="AK2297" s="49"/>
      <c r="AL2297" s="49"/>
      <c r="AM2297" s="49"/>
      <c r="AN2297" s="49"/>
      <c r="AO2297" s="49"/>
      <c r="AP2297" s="49"/>
      <c r="AQ2297" s="49"/>
      <c r="AR2297" s="49"/>
      <c r="AS2297" s="49"/>
      <c r="AT2297" s="49"/>
      <c r="AU2297" s="49"/>
      <c r="AV2297" s="49"/>
      <c r="AW2297" s="49"/>
      <c r="AX2297" s="49"/>
      <c r="AY2297" s="49"/>
      <c r="AZ2297" s="49"/>
      <c r="BA2297" s="49"/>
      <c r="BB2297" s="49"/>
      <c r="BC2297" s="49"/>
      <c r="BD2297" s="49"/>
      <c r="BE2297" s="49"/>
      <c r="BF2297" s="49"/>
      <c r="BG2297" s="49"/>
      <c r="BH2297" s="49"/>
      <c r="BI2297" s="49"/>
      <c r="BJ2297" s="49"/>
      <c r="BK2297" s="49"/>
      <c r="BL2297" s="49"/>
      <c r="BM2297" s="49"/>
      <c r="BN2297" s="49"/>
      <c r="BO2297" s="49"/>
    </row>
    <row r="2298" spans="20:67" x14ac:dyDescent="0.3">
      <c r="T2298" s="49"/>
      <c r="V2298" s="49"/>
      <c r="W2298" s="49"/>
      <c r="X2298" s="49"/>
      <c r="Y2298" s="49"/>
      <c r="AA2298" s="49"/>
      <c r="AB2298" s="49"/>
      <c r="AD2298" s="49"/>
      <c r="AE2298" s="49"/>
      <c r="AF2298" s="49"/>
      <c r="AH2298" s="49"/>
      <c r="AI2298" s="49"/>
      <c r="AK2298" s="49"/>
      <c r="AL2298" s="49"/>
      <c r="AM2298" s="49"/>
      <c r="AN2298" s="49"/>
      <c r="AO2298" s="49"/>
      <c r="AP2298" s="49"/>
      <c r="AQ2298" s="49"/>
      <c r="AR2298" s="49"/>
      <c r="AS2298" s="49"/>
      <c r="AT2298" s="49"/>
      <c r="AU2298" s="49"/>
      <c r="AV2298" s="49"/>
      <c r="AW2298" s="49"/>
      <c r="AX2298" s="49"/>
      <c r="AY2298" s="49"/>
      <c r="AZ2298" s="49"/>
      <c r="BA2298" s="49"/>
      <c r="BB2298" s="49"/>
      <c r="BC2298" s="49"/>
      <c r="BD2298" s="49"/>
      <c r="BE2298" s="49"/>
      <c r="BF2298" s="49"/>
      <c r="BG2298" s="49"/>
      <c r="BH2298" s="49"/>
      <c r="BI2298" s="49"/>
      <c r="BJ2298" s="49"/>
      <c r="BK2298" s="49"/>
      <c r="BL2298" s="49"/>
      <c r="BM2298" s="49"/>
      <c r="BN2298" s="49"/>
      <c r="BO2298" s="49"/>
    </row>
    <row r="2299" spans="20:67" x14ac:dyDescent="0.3">
      <c r="T2299" s="49"/>
      <c r="V2299" s="49"/>
      <c r="W2299" s="49"/>
      <c r="X2299" s="49"/>
      <c r="Y2299" s="49"/>
      <c r="AA2299" s="49"/>
      <c r="AB2299" s="49"/>
      <c r="AD2299" s="49"/>
      <c r="AE2299" s="49"/>
      <c r="AF2299" s="49"/>
      <c r="AH2299" s="49"/>
      <c r="AI2299" s="49"/>
      <c r="AK2299" s="49"/>
      <c r="AL2299" s="49"/>
      <c r="AM2299" s="49"/>
      <c r="AN2299" s="49"/>
      <c r="AO2299" s="49"/>
      <c r="AP2299" s="49"/>
      <c r="AQ2299" s="49"/>
      <c r="AR2299" s="49"/>
      <c r="AS2299" s="49"/>
      <c r="AT2299" s="49"/>
      <c r="AU2299" s="49"/>
      <c r="AV2299" s="49"/>
      <c r="AW2299" s="49"/>
      <c r="AX2299" s="49"/>
      <c r="AY2299" s="49"/>
      <c r="AZ2299" s="49"/>
      <c r="BA2299" s="49"/>
      <c r="BB2299" s="49"/>
      <c r="BC2299" s="49"/>
      <c r="BD2299" s="49"/>
      <c r="BE2299" s="49"/>
      <c r="BF2299" s="49"/>
      <c r="BG2299" s="49"/>
      <c r="BH2299" s="49"/>
      <c r="BI2299" s="49"/>
      <c r="BJ2299" s="49"/>
      <c r="BK2299" s="49"/>
      <c r="BL2299" s="49"/>
      <c r="BM2299" s="49"/>
      <c r="BN2299" s="49"/>
      <c r="BO2299" s="49"/>
    </row>
    <row r="2300" spans="20:67" x14ac:dyDescent="0.3">
      <c r="T2300" s="49"/>
      <c r="V2300" s="49"/>
      <c r="W2300" s="49"/>
      <c r="X2300" s="49"/>
      <c r="Y2300" s="49"/>
      <c r="AA2300" s="49"/>
      <c r="AB2300" s="49"/>
      <c r="AD2300" s="49"/>
      <c r="AE2300" s="49"/>
      <c r="AF2300" s="49"/>
      <c r="AH2300" s="49"/>
      <c r="AI2300" s="49"/>
      <c r="AK2300" s="49"/>
      <c r="AL2300" s="49"/>
      <c r="AM2300" s="49"/>
      <c r="AN2300" s="49"/>
      <c r="AO2300" s="49"/>
      <c r="AP2300" s="49"/>
      <c r="AQ2300" s="49"/>
      <c r="AR2300" s="49"/>
      <c r="AS2300" s="49"/>
      <c r="AT2300" s="49"/>
      <c r="AU2300" s="49"/>
      <c r="AV2300" s="49"/>
      <c r="AW2300" s="49"/>
      <c r="AX2300" s="49"/>
      <c r="AY2300" s="49"/>
      <c r="AZ2300" s="49"/>
      <c r="BA2300" s="49"/>
      <c r="BB2300" s="49"/>
      <c r="BC2300" s="49"/>
      <c r="BD2300" s="49"/>
      <c r="BE2300" s="49"/>
      <c r="BF2300" s="49"/>
      <c r="BG2300" s="49"/>
      <c r="BH2300" s="49"/>
      <c r="BI2300" s="49"/>
      <c r="BJ2300" s="49"/>
      <c r="BK2300" s="49"/>
      <c r="BL2300" s="49"/>
      <c r="BM2300" s="49"/>
      <c r="BN2300" s="49"/>
      <c r="BO2300" s="49"/>
    </row>
    <row r="2301" spans="20:67" x14ac:dyDescent="0.3">
      <c r="T2301" s="49"/>
      <c r="V2301" s="49"/>
      <c r="W2301" s="49"/>
      <c r="X2301" s="49"/>
      <c r="Y2301" s="49"/>
      <c r="AA2301" s="49"/>
      <c r="AB2301" s="49"/>
      <c r="AD2301" s="49"/>
      <c r="AE2301" s="49"/>
      <c r="AF2301" s="49"/>
      <c r="AH2301" s="49"/>
      <c r="AI2301" s="49"/>
      <c r="AK2301" s="49"/>
      <c r="AL2301" s="49"/>
      <c r="AM2301" s="49"/>
      <c r="AN2301" s="49"/>
      <c r="AO2301" s="49"/>
      <c r="AP2301" s="49"/>
      <c r="AQ2301" s="49"/>
      <c r="AR2301" s="49"/>
      <c r="AS2301" s="49"/>
      <c r="AT2301" s="49"/>
      <c r="AU2301" s="49"/>
      <c r="AV2301" s="49"/>
      <c r="AW2301" s="49"/>
      <c r="AX2301" s="49"/>
      <c r="AY2301" s="49"/>
      <c r="AZ2301" s="49"/>
      <c r="BA2301" s="49"/>
      <c r="BB2301" s="49"/>
      <c r="BC2301" s="49"/>
      <c r="BD2301" s="49"/>
      <c r="BE2301" s="49"/>
      <c r="BF2301" s="49"/>
      <c r="BG2301" s="49"/>
      <c r="BH2301" s="49"/>
      <c r="BI2301" s="49"/>
      <c r="BJ2301" s="49"/>
      <c r="BK2301" s="49"/>
      <c r="BL2301" s="49"/>
      <c r="BM2301" s="49"/>
      <c r="BN2301" s="49"/>
      <c r="BO2301" s="49"/>
    </row>
    <row r="2302" spans="20:67" x14ac:dyDescent="0.3">
      <c r="T2302" s="49"/>
      <c r="V2302" s="49"/>
      <c r="W2302" s="49"/>
      <c r="X2302" s="49"/>
      <c r="Y2302" s="49"/>
      <c r="AA2302" s="49"/>
      <c r="AB2302" s="49"/>
      <c r="AD2302" s="49"/>
      <c r="AE2302" s="49"/>
      <c r="AF2302" s="49"/>
      <c r="AH2302" s="49"/>
      <c r="AI2302" s="49"/>
      <c r="AK2302" s="49"/>
      <c r="AL2302" s="49"/>
      <c r="AM2302" s="49"/>
      <c r="AN2302" s="49"/>
      <c r="AO2302" s="49"/>
      <c r="AP2302" s="49"/>
      <c r="AQ2302" s="49"/>
      <c r="AR2302" s="49"/>
      <c r="AS2302" s="49"/>
      <c r="AT2302" s="49"/>
      <c r="AU2302" s="49"/>
      <c r="AV2302" s="49"/>
      <c r="AW2302" s="49"/>
      <c r="AX2302" s="49"/>
      <c r="AY2302" s="49"/>
      <c r="AZ2302" s="49"/>
      <c r="BA2302" s="49"/>
      <c r="BB2302" s="49"/>
      <c r="BC2302" s="49"/>
      <c r="BD2302" s="49"/>
      <c r="BE2302" s="49"/>
      <c r="BF2302" s="49"/>
      <c r="BG2302" s="49"/>
      <c r="BH2302" s="49"/>
      <c r="BI2302" s="49"/>
      <c r="BJ2302" s="49"/>
      <c r="BK2302" s="49"/>
      <c r="BL2302" s="49"/>
      <c r="BM2302" s="49"/>
      <c r="BN2302" s="49"/>
      <c r="BO2302" s="49"/>
    </row>
    <row r="2303" spans="20:67" x14ac:dyDescent="0.3">
      <c r="T2303" s="49"/>
      <c r="V2303" s="49"/>
      <c r="W2303" s="49"/>
      <c r="X2303" s="49"/>
      <c r="Y2303" s="49"/>
      <c r="AA2303" s="49"/>
      <c r="AB2303" s="49"/>
      <c r="AD2303" s="49"/>
      <c r="AE2303" s="49"/>
      <c r="AF2303" s="49"/>
      <c r="AH2303" s="49"/>
      <c r="AI2303" s="49"/>
      <c r="AK2303" s="49"/>
      <c r="AL2303" s="49"/>
      <c r="AM2303" s="49"/>
      <c r="AN2303" s="49"/>
      <c r="AO2303" s="49"/>
      <c r="AP2303" s="49"/>
      <c r="AQ2303" s="49"/>
      <c r="AR2303" s="49"/>
      <c r="AS2303" s="49"/>
      <c r="AT2303" s="49"/>
      <c r="AU2303" s="49"/>
      <c r="AV2303" s="49"/>
      <c r="AW2303" s="49"/>
      <c r="AX2303" s="49"/>
      <c r="AY2303" s="49"/>
      <c r="AZ2303" s="49"/>
      <c r="BA2303" s="49"/>
      <c r="BB2303" s="49"/>
      <c r="BC2303" s="49"/>
      <c r="BD2303" s="49"/>
      <c r="BE2303" s="49"/>
      <c r="BF2303" s="49"/>
      <c r="BG2303" s="49"/>
      <c r="BH2303" s="49"/>
      <c r="BI2303" s="49"/>
      <c r="BJ2303" s="49"/>
      <c r="BK2303" s="49"/>
      <c r="BL2303" s="49"/>
      <c r="BM2303" s="49"/>
      <c r="BN2303" s="49"/>
      <c r="BO2303" s="49"/>
    </row>
    <row r="2304" spans="20:67" x14ac:dyDescent="0.3">
      <c r="T2304" s="49"/>
      <c r="V2304" s="49"/>
      <c r="W2304" s="49"/>
      <c r="X2304" s="49"/>
      <c r="Y2304" s="49"/>
      <c r="AA2304" s="49"/>
      <c r="AB2304" s="49"/>
      <c r="AD2304" s="49"/>
      <c r="AE2304" s="49"/>
      <c r="AF2304" s="49"/>
      <c r="AH2304" s="49"/>
      <c r="AI2304" s="49"/>
      <c r="AK2304" s="49"/>
      <c r="AL2304" s="49"/>
      <c r="AM2304" s="49"/>
      <c r="AN2304" s="49"/>
      <c r="AO2304" s="49"/>
      <c r="AP2304" s="49"/>
      <c r="AQ2304" s="49"/>
      <c r="AR2304" s="49"/>
      <c r="AS2304" s="49"/>
      <c r="AT2304" s="49"/>
      <c r="AU2304" s="49"/>
      <c r="AV2304" s="49"/>
      <c r="AW2304" s="49"/>
      <c r="AX2304" s="49"/>
      <c r="AY2304" s="49"/>
      <c r="AZ2304" s="49"/>
      <c r="BA2304" s="49"/>
      <c r="BB2304" s="49"/>
      <c r="BC2304" s="49"/>
      <c r="BD2304" s="49"/>
      <c r="BE2304" s="49"/>
      <c r="BF2304" s="49"/>
      <c r="BG2304" s="49"/>
      <c r="BH2304" s="49"/>
      <c r="BI2304" s="49"/>
      <c r="BJ2304" s="49"/>
      <c r="BK2304" s="49"/>
      <c r="BL2304" s="49"/>
      <c r="BM2304" s="49"/>
      <c r="BN2304" s="49"/>
      <c r="BO2304" s="49"/>
    </row>
    <row r="2305" spans="20:67" x14ac:dyDescent="0.3">
      <c r="T2305" s="49"/>
      <c r="V2305" s="49"/>
      <c r="W2305" s="49"/>
      <c r="X2305" s="49"/>
      <c r="Y2305" s="49"/>
      <c r="AA2305" s="49"/>
      <c r="AB2305" s="49"/>
      <c r="AD2305" s="49"/>
      <c r="AE2305" s="49"/>
      <c r="AF2305" s="49"/>
      <c r="AH2305" s="49"/>
      <c r="AI2305" s="49"/>
      <c r="AK2305" s="49"/>
      <c r="AL2305" s="49"/>
      <c r="AM2305" s="49"/>
      <c r="AN2305" s="49"/>
      <c r="AO2305" s="49"/>
      <c r="AP2305" s="49"/>
      <c r="AQ2305" s="49"/>
      <c r="AR2305" s="49"/>
      <c r="AS2305" s="49"/>
      <c r="AT2305" s="49"/>
      <c r="AU2305" s="49"/>
      <c r="AV2305" s="49"/>
      <c r="AW2305" s="49"/>
      <c r="AX2305" s="49"/>
      <c r="AY2305" s="49"/>
      <c r="AZ2305" s="49"/>
      <c r="BA2305" s="49"/>
      <c r="BB2305" s="49"/>
      <c r="BC2305" s="49"/>
      <c r="BD2305" s="49"/>
      <c r="BE2305" s="49"/>
      <c r="BF2305" s="49"/>
      <c r="BG2305" s="49"/>
      <c r="BH2305" s="49"/>
      <c r="BI2305" s="49"/>
      <c r="BJ2305" s="49"/>
      <c r="BK2305" s="49"/>
      <c r="BL2305" s="49"/>
      <c r="BM2305" s="49"/>
      <c r="BN2305" s="49"/>
      <c r="BO2305" s="49"/>
    </row>
    <row r="2306" spans="20:67" x14ac:dyDescent="0.3">
      <c r="T2306" s="49"/>
      <c r="V2306" s="49"/>
      <c r="W2306" s="49"/>
      <c r="X2306" s="49"/>
      <c r="Y2306" s="49"/>
      <c r="AA2306" s="49"/>
      <c r="AB2306" s="49"/>
      <c r="AD2306" s="49"/>
      <c r="AE2306" s="49"/>
      <c r="AF2306" s="49"/>
      <c r="AH2306" s="49"/>
      <c r="AI2306" s="49"/>
      <c r="AK2306" s="49"/>
      <c r="AL2306" s="49"/>
      <c r="AM2306" s="49"/>
      <c r="AN2306" s="49"/>
      <c r="AO2306" s="49"/>
      <c r="AP2306" s="49"/>
      <c r="AQ2306" s="49"/>
      <c r="AR2306" s="49"/>
      <c r="AS2306" s="49"/>
      <c r="AT2306" s="49"/>
      <c r="AU2306" s="49"/>
      <c r="AV2306" s="49"/>
      <c r="AW2306" s="49"/>
      <c r="AX2306" s="49"/>
      <c r="AY2306" s="49"/>
      <c r="AZ2306" s="49"/>
      <c r="BA2306" s="49"/>
      <c r="BB2306" s="49"/>
      <c r="BC2306" s="49"/>
      <c r="BD2306" s="49"/>
      <c r="BE2306" s="49"/>
      <c r="BF2306" s="49"/>
      <c r="BG2306" s="49"/>
      <c r="BH2306" s="49"/>
      <c r="BI2306" s="49"/>
      <c r="BJ2306" s="49"/>
      <c r="BK2306" s="49"/>
      <c r="BL2306" s="49"/>
      <c r="BM2306" s="49"/>
      <c r="BN2306" s="49"/>
      <c r="BO2306" s="49"/>
    </row>
    <row r="2307" spans="20:67" x14ac:dyDescent="0.3">
      <c r="T2307" s="49"/>
      <c r="V2307" s="49"/>
      <c r="W2307" s="49"/>
      <c r="X2307" s="49"/>
      <c r="Y2307" s="49"/>
      <c r="AA2307" s="49"/>
      <c r="AB2307" s="49"/>
      <c r="AD2307" s="49"/>
      <c r="AE2307" s="49"/>
      <c r="AF2307" s="49"/>
      <c r="AH2307" s="49"/>
      <c r="AI2307" s="49"/>
      <c r="AK2307" s="49"/>
      <c r="AL2307" s="49"/>
      <c r="AM2307" s="49"/>
      <c r="AN2307" s="49"/>
      <c r="AO2307" s="49"/>
      <c r="AP2307" s="49"/>
      <c r="AQ2307" s="49"/>
      <c r="AR2307" s="49"/>
      <c r="AS2307" s="49"/>
      <c r="AT2307" s="49"/>
      <c r="AU2307" s="49"/>
      <c r="AV2307" s="49"/>
      <c r="AW2307" s="49"/>
      <c r="AX2307" s="49"/>
      <c r="AY2307" s="49"/>
      <c r="AZ2307" s="49"/>
      <c r="BA2307" s="49"/>
      <c r="BB2307" s="49"/>
      <c r="BC2307" s="49"/>
      <c r="BD2307" s="49"/>
      <c r="BE2307" s="49"/>
      <c r="BF2307" s="49"/>
      <c r="BG2307" s="49"/>
      <c r="BH2307" s="49"/>
      <c r="BI2307" s="49"/>
      <c r="BJ2307" s="49"/>
      <c r="BK2307" s="49"/>
      <c r="BL2307" s="49"/>
      <c r="BM2307" s="49"/>
      <c r="BN2307" s="49"/>
      <c r="BO2307" s="49"/>
    </row>
    <row r="2308" spans="20:67" x14ac:dyDescent="0.3">
      <c r="T2308" s="49"/>
      <c r="V2308" s="49"/>
      <c r="W2308" s="49"/>
      <c r="X2308" s="49"/>
      <c r="Y2308" s="49"/>
      <c r="AA2308" s="49"/>
      <c r="AB2308" s="49"/>
      <c r="AD2308" s="49"/>
      <c r="AE2308" s="49"/>
      <c r="AF2308" s="49"/>
      <c r="AH2308" s="49"/>
      <c r="AI2308" s="49"/>
      <c r="AK2308" s="49"/>
      <c r="AL2308" s="49"/>
      <c r="AM2308" s="49"/>
      <c r="AN2308" s="49"/>
      <c r="AO2308" s="49"/>
      <c r="AP2308" s="49"/>
      <c r="AQ2308" s="49"/>
      <c r="AR2308" s="49"/>
      <c r="AS2308" s="49"/>
      <c r="AT2308" s="49"/>
      <c r="AU2308" s="49"/>
      <c r="AV2308" s="49"/>
      <c r="AW2308" s="49"/>
      <c r="AX2308" s="49"/>
      <c r="AY2308" s="49"/>
      <c r="AZ2308" s="49"/>
      <c r="BA2308" s="49"/>
      <c r="BB2308" s="49"/>
      <c r="BC2308" s="49"/>
      <c r="BD2308" s="49"/>
      <c r="BE2308" s="49"/>
      <c r="BF2308" s="49"/>
      <c r="BG2308" s="49"/>
      <c r="BH2308" s="49"/>
      <c r="BI2308" s="49"/>
      <c r="BJ2308" s="49"/>
      <c r="BK2308" s="49"/>
      <c r="BL2308" s="49"/>
      <c r="BM2308" s="49"/>
      <c r="BN2308" s="49"/>
      <c r="BO2308" s="49"/>
    </row>
    <row r="2309" spans="20:67" x14ac:dyDescent="0.3">
      <c r="T2309" s="49"/>
      <c r="V2309" s="49"/>
      <c r="W2309" s="49"/>
      <c r="X2309" s="49"/>
      <c r="Y2309" s="49"/>
      <c r="AA2309" s="49"/>
      <c r="AB2309" s="49"/>
      <c r="AD2309" s="49"/>
      <c r="AE2309" s="49"/>
      <c r="AF2309" s="49"/>
      <c r="AH2309" s="49"/>
      <c r="AI2309" s="49"/>
      <c r="AK2309" s="49"/>
      <c r="AL2309" s="49"/>
      <c r="AM2309" s="49"/>
      <c r="AN2309" s="49"/>
      <c r="AO2309" s="49"/>
      <c r="AP2309" s="49"/>
      <c r="AQ2309" s="49"/>
      <c r="AR2309" s="49"/>
      <c r="AS2309" s="49"/>
      <c r="AT2309" s="49"/>
      <c r="AU2309" s="49"/>
      <c r="AV2309" s="49"/>
      <c r="AW2309" s="49"/>
      <c r="AX2309" s="49"/>
      <c r="AY2309" s="49"/>
      <c r="AZ2309" s="49"/>
      <c r="BA2309" s="49"/>
      <c r="BB2309" s="49"/>
      <c r="BC2309" s="49"/>
      <c r="BD2309" s="49"/>
      <c r="BE2309" s="49"/>
      <c r="BF2309" s="49"/>
      <c r="BG2309" s="49"/>
      <c r="BH2309" s="49"/>
      <c r="BI2309" s="49"/>
      <c r="BJ2309" s="49"/>
      <c r="BK2309" s="49"/>
      <c r="BL2309" s="49"/>
      <c r="BM2309" s="49"/>
      <c r="BN2309" s="49"/>
      <c r="BO2309" s="49"/>
    </row>
    <row r="2310" spans="20:67" x14ac:dyDescent="0.3">
      <c r="T2310" s="49"/>
      <c r="V2310" s="49"/>
      <c r="W2310" s="49"/>
      <c r="X2310" s="49"/>
      <c r="Y2310" s="49"/>
      <c r="AA2310" s="49"/>
      <c r="AB2310" s="49"/>
      <c r="AD2310" s="49"/>
      <c r="AE2310" s="49"/>
      <c r="AF2310" s="49"/>
      <c r="AH2310" s="49"/>
      <c r="AI2310" s="49"/>
      <c r="AK2310" s="49"/>
      <c r="AL2310" s="49"/>
      <c r="AM2310" s="49"/>
      <c r="AN2310" s="49"/>
      <c r="AO2310" s="49"/>
      <c r="AP2310" s="49"/>
      <c r="AQ2310" s="49"/>
      <c r="AR2310" s="49"/>
      <c r="AS2310" s="49"/>
      <c r="AT2310" s="49"/>
      <c r="AU2310" s="49"/>
      <c r="AV2310" s="49"/>
      <c r="AW2310" s="49"/>
      <c r="AX2310" s="49"/>
      <c r="AY2310" s="49"/>
      <c r="AZ2310" s="49"/>
      <c r="BA2310" s="49"/>
      <c r="BB2310" s="49"/>
      <c r="BC2310" s="49"/>
      <c r="BD2310" s="49"/>
      <c r="BE2310" s="49"/>
      <c r="BF2310" s="49"/>
      <c r="BG2310" s="49"/>
      <c r="BH2310" s="49"/>
      <c r="BI2310" s="49"/>
      <c r="BJ2310" s="49"/>
      <c r="BK2310" s="49"/>
      <c r="BL2310" s="49"/>
      <c r="BM2310" s="49"/>
      <c r="BN2310" s="49"/>
      <c r="BO2310" s="49"/>
    </row>
    <row r="2311" spans="20:67" x14ac:dyDescent="0.3">
      <c r="T2311" s="49"/>
      <c r="V2311" s="49"/>
      <c r="W2311" s="49"/>
      <c r="X2311" s="49"/>
      <c r="Y2311" s="49"/>
      <c r="AA2311" s="49"/>
      <c r="AB2311" s="49"/>
      <c r="AD2311" s="49"/>
      <c r="AE2311" s="49"/>
      <c r="AF2311" s="49"/>
      <c r="AH2311" s="49"/>
      <c r="AI2311" s="49"/>
      <c r="AK2311" s="49"/>
      <c r="AL2311" s="49"/>
      <c r="AM2311" s="49"/>
      <c r="AN2311" s="49"/>
      <c r="AO2311" s="49"/>
      <c r="AP2311" s="49"/>
      <c r="AQ2311" s="49"/>
      <c r="AR2311" s="49"/>
      <c r="AS2311" s="49"/>
      <c r="AT2311" s="49"/>
      <c r="AU2311" s="49"/>
      <c r="AV2311" s="49"/>
      <c r="AW2311" s="49"/>
      <c r="AX2311" s="49"/>
      <c r="AY2311" s="49"/>
      <c r="AZ2311" s="49"/>
      <c r="BA2311" s="49"/>
      <c r="BB2311" s="49"/>
      <c r="BC2311" s="49"/>
      <c r="BD2311" s="49"/>
      <c r="BE2311" s="49"/>
      <c r="BF2311" s="49"/>
      <c r="BG2311" s="49"/>
      <c r="BH2311" s="49"/>
      <c r="BI2311" s="49"/>
      <c r="BJ2311" s="49"/>
      <c r="BK2311" s="49"/>
      <c r="BL2311" s="49"/>
      <c r="BM2311" s="49"/>
      <c r="BN2311" s="49"/>
      <c r="BO2311" s="49"/>
    </row>
    <row r="2312" spans="20:67" x14ac:dyDescent="0.3">
      <c r="T2312" s="49"/>
      <c r="V2312" s="49"/>
      <c r="W2312" s="49"/>
      <c r="X2312" s="49"/>
      <c r="Y2312" s="49"/>
      <c r="AA2312" s="49"/>
      <c r="AB2312" s="49"/>
      <c r="AD2312" s="49"/>
      <c r="AE2312" s="49"/>
      <c r="AF2312" s="49"/>
      <c r="AH2312" s="49"/>
      <c r="AI2312" s="49"/>
      <c r="AK2312" s="49"/>
      <c r="AL2312" s="49"/>
      <c r="AM2312" s="49"/>
      <c r="AN2312" s="49"/>
      <c r="AO2312" s="49"/>
      <c r="AP2312" s="49"/>
      <c r="AQ2312" s="49"/>
      <c r="AR2312" s="49"/>
      <c r="AS2312" s="49"/>
      <c r="AT2312" s="49"/>
      <c r="AU2312" s="49"/>
      <c r="AV2312" s="49"/>
      <c r="AW2312" s="49"/>
      <c r="AX2312" s="49"/>
      <c r="AY2312" s="49"/>
      <c r="AZ2312" s="49"/>
      <c r="BA2312" s="49"/>
      <c r="BB2312" s="49"/>
      <c r="BC2312" s="49"/>
      <c r="BD2312" s="49"/>
      <c r="BE2312" s="49"/>
      <c r="BF2312" s="49"/>
      <c r="BG2312" s="49"/>
      <c r="BH2312" s="49"/>
      <c r="BI2312" s="49"/>
      <c r="BJ2312" s="49"/>
      <c r="BK2312" s="49"/>
      <c r="BL2312" s="49"/>
      <c r="BM2312" s="49"/>
      <c r="BN2312" s="49"/>
      <c r="BO2312" s="49"/>
    </row>
    <row r="2313" spans="20:67" x14ac:dyDescent="0.3">
      <c r="T2313" s="49"/>
      <c r="V2313" s="49"/>
      <c r="W2313" s="49"/>
      <c r="X2313" s="49"/>
      <c r="Y2313" s="49"/>
      <c r="AA2313" s="49"/>
      <c r="AB2313" s="49"/>
      <c r="AD2313" s="49"/>
      <c r="AE2313" s="49"/>
      <c r="AF2313" s="49"/>
      <c r="AH2313" s="49"/>
      <c r="AI2313" s="49"/>
      <c r="AK2313" s="49"/>
      <c r="AL2313" s="49"/>
      <c r="AM2313" s="49"/>
      <c r="AN2313" s="49"/>
      <c r="AO2313" s="49"/>
      <c r="AP2313" s="49"/>
      <c r="AQ2313" s="49"/>
      <c r="AR2313" s="49"/>
      <c r="AS2313" s="49"/>
      <c r="AT2313" s="49"/>
      <c r="AU2313" s="49"/>
      <c r="AV2313" s="49"/>
      <c r="AW2313" s="49"/>
      <c r="AX2313" s="49"/>
      <c r="AY2313" s="49"/>
      <c r="AZ2313" s="49"/>
      <c r="BA2313" s="49"/>
      <c r="BB2313" s="49"/>
      <c r="BC2313" s="49"/>
      <c r="BD2313" s="49"/>
      <c r="BE2313" s="49"/>
      <c r="BF2313" s="49"/>
      <c r="BG2313" s="49"/>
      <c r="BH2313" s="49"/>
      <c r="BI2313" s="49"/>
      <c r="BJ2313" s="49"/>
      <c r="BK2313" s="49"/>
      <c r="BL2313" s="49"/>
      <c r="BM2313" s="49"/>
      <c r="BN2313" s="49"/>
      <c r="BO2313" s="49"/>
    </row>
    <row r="2314" spans="20:67" x14ac:dyDescent="0.3">
      <c r="T2314" s="49"/>
      <c r="V2314" s="49"/>
      <c r="W2314" s="49"/>
      <c r="X2314" s="49"/>
      <c r="Y2314" s="49"/>
      <c r="AA2314" s="49"/>
      <c r="AB2314" s="49"/>
      <c r="AD2314" s="49"/>
      <c r="AE2314" s="49"/>
      <c r="AF2314" s="49"/>
      <c r="AH2314" s="49"/>
      <c r="AI2314" s="49"/>
      <c r="AK2314" s="49"/>
      <c r="AL2314" s="49"/>
      <c r="AM2314" s="49"/>
      <c r="AN2314" s="49"/>
      <c r="AO2314" s="49"/>
      <c r="AP2314" s="49"/>
      <c r="AQ2314" s="49"/>
      <c r="AR2314" s="49"/>
      <c r="AS2314" s="49"/>
      <c r="AT2314" s="49"/>
      <c r="AU2314" s="49"/>
      <c r="AV2314" s="49"/>
      <c r="AW2314" s="49"/>
      <c r="AX2314" s="49"/>
      <c r="AY2314" s="49"/>
      <c r="AZ2314" s="49"/>
      <c r="BA2314" s="49"/>
      <c r="BB2314" s="49"/>
      <c r="BC2314" s="49"/>
      <c r="BD2314" s="49"/>
      <c r="BE2314" s="49"/>
      <c r="BF2314" s="49"/>
      <c r="BG2314" s="49"/>
      <c r="BH2314" s="49"/>
      <c r="BI2314" s="49"/>
      <c r="BJ2314" s="49"/>
      <c r="BK2314" s="49"/>
      <c r="BL2314" s="49"/>
      <c r="BM2314" s="49"/>
      <c r="BN2314" s="49"/>
      <c r="BO2314" s="49"/>
    </row>
    <row r="2315" spans="20:67" x14ac:dyDescent="0.3">
      <c r="T2315" s="49"/>
      <c r="V2315" s="49"/>
      <c r="W2315" s="49"/>
      <c r="X2315" s="49"/>
      <c r="Y2315" s="49"/>
      <c r="AA2315" s="49"/>
      <c r="AB2315" s="49"/>
      <c r="AD2315" s="49"/>
      <c r="AE2315" s="49"/>
      <c r="AF2315" s="49"/>
      <c r="AH2315" s="49"/>
      <c r="AI2315" s="49"/>
      <c r="AK2315" s="49"/>
      <c r="AL2315" s="49"/>
      <c r="AM2315" s="49"/>
      <c r="AN2315" s="49"/>
      <c r="AO2315" s="49"/>
      <c r="AP2315" s="49"/>
      <c r="AQ2315" s="49"/>
      <c r="AR2315" s="49"/>
      <c r="AS2315" s="49"/>
      <c r="AT2315" s="49"/>
      <c r="AU2315" s="49"/>
      <c r="AV2315" s="49"/>
      <c r="AW2315" s="49"/>
      <c r="AX2315" s="49"/>
      <c r="AY2315" s="49"/>
      <c r="AZ2315" s="49"/>
      <c r="BA2315" s="49"/>
      <c r="BB2315" s="49"/>
      <c r="BC2315" s="49"/>
      <c r="BD2315" s="49"/>
      <c r="BE2315" s="49"/>
      <c r="BF2315" s="49"/>
      <c r="BG2315" s="49"/>
      <c r="BH2315" s="49"/>
      <c r="BI2315" s="49"/>
      <c r="BJ2315" s="49"/>
      <c r="BK2315" s="49"/>
      <c r="BL2315" s="49"/>
      <c r="BM2315" s="49"/>
      <c r="BN2315" s="49"/>
      <c r="BO2315" s="49"/>
    </row>
    <row r="2316" spans="20:67" x14ac:dyDescent="0.3">
      <c r="T2316" s="49"/>
      <c r="V2316" s="49"/>
      <c r="W2316" s="49"/>
      <c r="X2316" s="49"/>
      <c r="Y2316" s="49"/>
      <c r="AA2316" s="49"/>
      <c r="AB2316" s="49"/>
      <c r="AD2316" s="49"/>
      <c r="AE2316" s="49"/>
      <c r="AF2316" s="49"/>
      <c r="AH2316" s="49"/>
      <c r="AI2316" s="49"/>
      <c r="AK2316" s="49"/>
      <c r="AL2316" s="49"/>
      <c r="AM2316" s="49"/>
      <c r="AN2316" s="49"/>
      <c r="AO2316" s="49"/>
      <c r="AP2316" s="49"/>
      <c r="AQ2316" s="49"/>
      <c r="AR2316" s="49"/>
      <c r="AS2316" s="49"/>
      <c r="AT2316" s="49"/>
      <c r="AU2316" s="49"/>
      <c r="AV2316" s="49"/>
      <c r="AW2316" s="49"/>
      <c r="AX2316" s="49"/>
      <c r="AY2316" s="49"/>
      <c r="AZ2316" s="49"/>
      <c r="BA2316" s="49"/>
      <c r="BB2316" s="49"/>
      <c r="BC2316" s="49"/>
      <c r="BD2316" s="49"/>
      <c r="BE2316" s="49"/>
      <c r="BF2316" s="49"/>
      <c r="BG2316" s="49"/>
      <c r="BH2316" s="49"/>
      <c r="BI2316" s="49"/>
      <c r="BJ2316" s="49"/>
      <c r="BK2316" s="49"/>
      <c r="BL2316" s="49"/>
      <c r="BM2316" s="49"/>
      <c r="BN2316" s="49"/>
      <c r="BO2316" s="49"/>
    </row>
    <row r="2317" spans="20:67" x14ac:dyDescent="0.3">
      <c r="T2317" s="49"/>
      <c r="V2317" s="49"/>
      <c r="W2317" s="49"/>
      <c r="X2317" s="49"/>
      <c r="Y2317" s="49"/>
      <c r="AA2317" s="49"/>
      <c r="AB2317" s="49"/>
      <c r="AD2317" s="49"/>
      <c r="AE2317" s="49"/>
      <c r="AF2317" s="49"/>
      <c r="AH2317" s="49"/>
      <c r="AI2317" s="49"/>
      <c r="AK2317" s="49"/>
      <c r="AL2317" s="49"/>
      <c r="AM2317" s="49"/>
      <c r="AN2317" s="49"/>
      <c r="AO2317" s="49"/>
      <c r="AP2317" s="49"/>
      <c r="AQ2317" s="49"/>
      <c r="AR2317" s="49"/>
      <c r="AS2317" s="49"/>
      <c r="AT2317" s="49"/>
      <c r="AU2317" s="49"/>
      <c r="AV2317" s="49"/>
      <c r="AW2317" s="49"/>
      <c r="AX2317" s="49"/>
      <c r="AY2317" s="49"/>
      <c r="AZ2317" s="49"/>
      <c r="BA2317" s="49"/>
      <c r="BB2317" s="49"/>
      <c r="BC2317" s="49"/>
      <c r="BD2317" s="49"/>
      <c r="BE2317" s="49"/>
      <c r="BF2317" s="49"/>
      <c r="BG2317" s="49"/>
      <c r="BH2317" s="49"/>
      <c r="BI2317" s="49"/>
      <c r="BJ2317" s="49"/>
      <c r="BK2317" s="49"/>
      <c r="BL2317" s="49"/>
      <c r="BM2317" s="49"/>
      <c r="BN2317" s="49"/>
      <c r="BO2317" s="49"/>
    </row>
    <row r="2318" spans="20:67" x14ac:dyDescent="0.3">
      <c r="T2318" s="49"/>
      <c r="V2318" s="49"/>
      <c r="W2318" s="49"/>
      <c r="X2318" s="49"/>
      <c r="Y2318" s="49"/>
      <c r="AA2318" s="49"/>
      <c r="AB2318" s="49"/>
      <c r="AD2318" s="49"/>
      <c r="AE2318" s="49"/>
      <c r="AF2318" s="49"/>
      <c r="AH2318" s="49"/>
      <c r="AI2318" s="49"/>
      <c r="AK2318" s="49"/>
      <c r="AL2318" s="49"/>
      <c r="AM2318" s="49"/>
      <c r="AN2318" s="49"/>
      <c r="AO2318" s="49"/>
      <c r="AP2318" s="49"/>
      <c r="AQ2318" s="49"/>
      <c r="AR2318" s="49"/>
      <c r="AS2318" s="49"/>
      <c r="AT2318" s="49"/>
      <c r="AU2318" s="49"/>
      <c r="AV2318" s="49"/>
      <c r="AW2318" s="49"/>
      <c r="AX2318" s="49"/>
      <c r="AY2318" s="49"/>
      <c r="AZ2318" s="49"/>
      <c r="BA2318" s="49"/>
      <c r="BB2318" s="49"/>
      <c r="BC2318" s="49"/>
      <c r="BD2318" s="49"/>
      <c r="BE2318" s="49"/>
      <c r="BF2318" s="49"/>
      <c r="BG2318" s="49"/>
      <c r="BH2318" s="49"/>
      <c r="BI2318" s="49"/>
      <c r="BJ2318" s="49"/>
      <c r="BK2318" s="49"/>
      <c r="BL2318" s="49"/>
      <c r="BM2318" s="49"/>
      <c r="BN2318" s="49"/>
      <c r="BO2318" s="49"/>
    </row>
    <row r="2319" spans="20:67" x14ac:dyDescent="0.3">
      <c r="T2319" s="49"/>
      <c r="V2319" s="49"/>
      <c r="W2319" s="49"/>
      <c r="X2319" s="49"/>
      <c r="Y2319" s="49"/>
      <c r="AA2319" s="49"/>
      <c r="AB2319" s="49"/>
      <c r="AD2319" s="49"/>
      <c r="AE2319" s="49"/>
      <c r="AF2319" s="49"/>
      <c r="AH2319" s="49"/>
      <c r="AI2319" s="49"/>
      <c r="AK2319" s="49"/>
      <c r="AL2319" s="49"/>
      <c r="AM2319" s="49"/>
      <c r="AN2319" s="49"/>
      <c r="AO2319" s="49"/>
      <c r="AP2319" s="49"/>
      <c r="AQ2319" s="49"/>
      <c r="AR2319" s="49"/>
      <c r="AS2319" s="49"/>
      <c r="AT2319" s="49"/>
      <c r="AU2319" s="49"/>
      <c r="AV2319" s="49"/>
      <c r="AW2319" s="49"/>
      <c r="AX2319" s="49"/>
      <c r="AY2319" s="49"/>
      <c r="AZ2319" s="49"/>
      <c r="BA2319" s="49"/>
      <c r="BB2319" s="49"/>
      <c r="BC2319" s="49"/>
      <c r="BD2319" s="49"/>
      <c r="BE2319" s="49"/>
      <c r="BF2319" s="49"/>
      <c r="BG2319" s="49"/>
      <c r="BH2319" s="49"/>
      <c r="BI2319" s="49"/>
      <c r="BJ2319" s="49"/>
      <c r="BK2319" s="49"/>
      <c r="BL2319" s="49"/>
      <c r="BM2319" s="49"/>
      <c r="BN2319" s="49"/>
      <c r="BO2319" s="49"/>
    </row>
    <row r="2320" spans="20:67" x14ac:dyDescent="0.3">
      <c r="T2320" s="49"/>
      <c r="V2320" s="49"/>
      <c r="W2320" s="49"/>
      <c r="X2320" s="49"/>
      <c r="Y2320" s="49"/>
      <c r="AA2320" s="49"/>
      <c r="AB2320" s="49"/>
      <c r="AD2320" s="49"/>
      <c r="AE2320" s="49"/>
      <c r="AF2320" s="49"/>
      <c r="AH2320" s="49"/>
      <c r="AI2320" s="49"/>
      <c r="AK2320" s="49"/>
      <c r="AL2320" s="49"/>
      <c r="AM2320" s="49"/>
      <c r="AN2320" s="49"/>
      <c r="AO2320" s="49"/>
      <c r="AP2320" s="49"/>
      <c r="AQ2320" s="49"/>
      <c r="AR2320" s="49"/>
      <c r="AS2320" s="49"/>
      <c r="AT2320" s="49"/>
      <c r="AU2320" s="49"/>
      <c r="AV2320" s="49"/>
      <c r="AW2320" s="49"/>
      <c r="AX2320" s="49"/>
      <c r="AY2320" s="49"/>
      <c r="AZ2320" s="49"/>
      <c r="BA2320" s="49"/>
      <c r="BB2320" s="49"/>
      <c r="BC2320" s="49"/>
      <c r="BD2320" s="49"/>
      <c r="BE2320" s="49"/>
      <c r="BF2320" s="49"/>
      <c r="BG2320" s="49"/>
      <c r="BH2320" s="49"/>
      <c r="BI2320" s="49"/>
      <c r="BJ2320" s="49"/>
      <c r="BK2320" s="49"/>
      <c r="BL2320" s="49"/>
      <c r="BM2320" s="49"/>
      <c r="BN2320" s="49"/>
      <c r="BO2320" s="49"/>
    </row>
    <row r="2321" spans="20:67" x14ac:dyDescent="0.3">
      <c r="T2321" s="49"/>
      <c r="V2321" s="49"/>
      <c r="W2321" s="49"/>
      <c r="X2321" s="49"/>
      <c r="Y2321" s="49"/>
      <c r="AA2321" s="49"/>
      <c r="AB2321" s="49"/>
      <c r="AD2321" s="49"/>
      <c r="AE2321" s="49"/>
      <c r="AF2321" s="49"/>
      <c r="AH2321" s="49"/>
      <c r="AI2321" s="49"/>
      <c r="AK2321" s="49"/>
      <c r="AL2321" s="49"/>
      <c r="AM2321" s="49"/>
      <c r="AN2321" s="49"/>
      <c r="AO2321" s="49"/>
      <c r="AP2321" s="49"/>
      <c r="AQ2321" s="49"/>
      <c r="AR2321" s="49"/>
      <c r="AS2321" s="49"/>
      <c r="AT2321" s="49"/>
      <c r="AU2321" s="49"/>
      <c r="AV2321" s="49"/>
      <c r="AW2321" s="49"/>
      <c r="AX2321" s="49"/>
      <c r="AY2321" s="49"/>
      <c r="AZ2321" s="49"/>
      <c r="BA2321" s="49"/>
      <c r="BB2321" s="49"/>
      <c r="BC2321" s="49"/>
      <c r="BD2321" s="49"/>
      <c r="BE2321" s="49"/>
      <c r="BF2321" s="49"/>
      <c r="BG2321" s="49"/>
      <c r="BH2321" s="49"/>
      <c r="BI2321" s="49"/>
      <c r="BJ2321" s="49"/>
      <c r="BK2321" s="49"/>
      <c r="BL2321" s="49"/>
      <c r="BM2321" s="49"/>
      <c r="BN2321" s="49"/>
      <c r="BO2321" s="49"/>
    </row>
    <row r="2322" spans="20:67" x14ac:dyDescent="0.3">
      <c r="T2322" s="49"/>
      <c r="V2322" s="49"/>
      <c r="W2322" s="49"/>
      <c r="X2322" s="49"/>
      <c r="Y2322" s="49"/>
      <c r="AA2322" s="49"/>
      <c r="AB2322" s="49"/>
      <c r="AD2322" s="49"/>
      <c r="AE2322" s="49"/>
      <c r="AF2322" s="49"/>
      <c r="AH2322" s="49"/>
      <c r="AI2322" s="49"/>
      <c r="AK2322" s="49"/>
      <c r="AL2322" s="49"/>
      <c r="AM2322" s="49"/>
      <c r="AN2322" s="49"/>
      <c r="AO2322" s="49"/>
      <c r="AP2322" s="49"/>
      <c r="AQ2322" s="49"/>
      <c r="AR2322" s="49"/>
      <c r="AS2322" s="49"/>
      <c r="AT2322" s="49"/>
      <c r="AU2322" s="49"/>
      <c r="AV2322" s="49"/>
      <c r="AW2322" s="49"/>
      <c r="AX2322" s="49"/>
      <c r="AY2322" s="49"/>
      <c r="AZ2322" s="49"/>
      <c r="BA2322" s="49"/>
      <c r="BB2322" s="49"/>
      <c r="BC2322" s="49"/>
      <c r="BD2322" s="49"/>
      <c r="BE2322" s="49"/>
      <c r="BF2322" s="49"/>
      <c r="BG2322" s="49"/>
      <c r="BH2322" s="49"/>
      <c r="BI2322" s="49"/>
      <c r="BJ2322" s="49"/>
      <c r="BK2322" s="49"/>
      <c r="BL2322" s="49"/>
      <c r="BM2322" s="49"/>
      <c r="BN2322" s="49"/>
      <c r="BO2322" s="49"/>
    </row>
    <row r="2323" spans="20:67" x14ac:dyDescent="0.3">
      <c r="T2323" s="49"/>
      <c r="V2323" s="49"/>
      <c r="W2323" s="49"/>
      <c r="X2323" s="49"/>
      <c r="Y2323" s="49"/>
      <c r="AA2323" s="49"/>
      <c r="AB2323" s="49"/>
      <c r="AD2323" s="49"/>
      <c r="AE2323" s="49"/>
      <c r="AF2323" s="49"/>
      <c r="AH2323" s="49"/>
      <c r="AI2323" s="49"/>
      <c r="AK2323" s="49"/>
      <c r="AL2323" s="49"/>
      <c r="AM2323" s="49"/>
      <c r="AN2323" s="49"/>
      <c r="AO2323" s="49"/>
      <c r="AP2323" s="49"/>
      <c r="AQ2323" s="49"/>
      <c r="AR2323" s="49"/>
      <c r="AS2323" s="49"/>
      <c r="AT2323" s="49"/>
      <c r="AU2323" s="49"/>
      <c r="AV2323" s="49"/>
      <c r="AW2323" s="49"/>
      <c r="AX2323" s="49"/>
      <c r="AY2323" s="49"/>
      <c r="AZ2323" s="49"/>
      <c r="BA2323" s="49"/>
      <c r="BB2323" s="49"/>
      <c r="BC2323" s="49"/>
      <c r="BD2323" s="49"/>
      <c r="BE2323" s="49"/>
      <c r="BF2323" s="49"/>
      <c r="BG2323" s="49"/>
      <c r="BH2323" s="49"/>
      <c r="BI2323" s="49"/>
      <c r="BJ2323" s="49"/>
      <c r="BK2323" s="49"/>
      <c r="BL2323" s="49"/>
      <c r="BM2323" s="49"/>
      <c r="BN2323" s="49"/>
      <c r="BO2323" s="49"/>
    </row>
    <row r="2324" spans="20:67" x14ac:dyDescent="0.3">
      <c r="T2324" s="49"/>
      <c r="V2324" s="49"/>
      <c r="W2324" s="49"/>
      <c r="X2324" s="49"/>
      <c r="Y2324" s="49"/>
      <c r="AA2324" s="49"/>
      <c r="AB2324" s="49"/>
      <c r="AD2324" s="49"/>
      <c r="AE2324" s="49"/>
      <c r="AF2324" s="49"/>
      <c r="AH2324" s="49"/>
      <c r="AI2324" s="49"/>
      <c r="AK2324" s="49"/>
      <c r="AL2324" s="49"/>
      <c r="AM2324" s="49"/>
      <c r="AN2324" s="49"/>
      <c r="AO2324" s="49"/>
      <c r="AP2324" s="49"/>
      <c r="AQ2324" s="49"/>
      <c r="AR2324" s="49"/>
      <c r="AS2324" s="49"/>
      <c r="AT2324" s="49"/>
      <c r="AU2324" s="49"/>
      <c r="AV2324" s="49"/>
      <c r="AW2324" s="49"/>
      <c r="AX2324" s="49"/>
      <c r="AY2324" s="49"/>
      <c r="AZ2324" s="49"/>
      <c r="BA2324" s="49"/>
      <c r="BB2324" s="49"/>
      <c r="BC2324" s="49"/>
      <c r="BD2324" s="49"/>
      <c r="BE2324" s="49"/>
      <c r="BF2324" s="49"/>
      <c r="BG2324" s="49"/>
      <c r="BH2324" s="49"/>
      <c r="BI2324" s="49"/>
      <c r="BJ2324" s="49"/>
      <c r="BK2324" s="49"/>
      <c r="BL2324" s="49"/>
      <c r="BM2324" s="49"/>
      <c r="BN2324" s="49"/>
      <c r="BO2324" s="49"/>
    </row>
    <row r="2325" spans="20:67" x14ac:dyDescent="0.3">
      <c r="T2325" s="49"/>
      <c r="V2325" s="49"/>
      <c r="W2325" s="49"/>
      <c r="X2325" s="49"/>
      <c r="Y2325" s="49"/>
      <c r="AA2325" s="49"/>
      <c r="AB2325" s="49"/>
      <c r="AD2325" s="49"/>
      <c r="AE2325" s="49"/>
      <c r="AF2325" s="49"/>
      <c r="AH2325" s="49"/>
      <c r="AI2325" s="49"/>
      <c r="AK2325" s="49"/>
      <c r="AL2325" s="49"/>
      <c r="AM2325" s="49"/>
      <c r="AN2325" s="49"/>
      <c r="AO2325" s="49"/>
      <c r="AP2325" s="49"/>
      <c r="AQ2325" s="49"/>
      <c r="AR2325" s="49"/>
      <c r="AS2325" s="49"/>
      <c r="AT2325" s="49"/>
      <c r="AU2325" s="49"/>
      <c r="AV2325" s="49"/>
      <c r="AW2325" s="49"/>
      <c r="AX2325" s="49"/>
      <c r="AY2325" s="49"/>
      <c r="AZ2325" s="49"/>
      <c r="BA2325" s="49"/>
      <c r="BB2325" s="49"/>
      <c r="BC2325" s="49"/>
      <c r="BD2325" s="49"/>
      <c r="BE2325" s="49"/>
      <c r="BF2325" s="49"/>
      <c r="BG2325" s="49"/>
      <c r="BH2325" s="49"/>
      <c r="BI2325" s="49"/>
      <c r="BJ2325" s="49"/>
      <c r="BK2325" s="49"/>
      <c r="BL2325" s="49"/>
      <c r="BM2325" s="49"/>
      <c r="BN2325" s="49"/>
      <c r="BO2325" s="49"/>
    </row>
    <row r="2326" spans="20:67" x14ac:dyDescent="0.3">
      <c r="T2326" s="49"/>
      <c r="V2326" s="49"/>
      <c r="W2326" s="49"/>
      <c r="X2326" s="49"/>
      <c r="Y2326" s="49"/>
      <c r="AA2326" s="49"/>
      <c r="AB2326" s="49"/>
      <c r="AD2326" s="49"/>
      <c r="AE2326" s="49"/>
      <c r="AF2326" s="49"/>
      <c r="AH2326" s="49"/>
      <c r="AI2326" s="49"/>
      <c r="AK2326" s="49"/>
      <c r="AL2326" s="49"/>
      <c r="AM2326" s="49"/>
      <c r="AN2326" s="49"/>
      <c r="AO2326" s="49"/>
      <c r="AP2326" s="49"/>
      <c r="AQ2326" s="49"/>
      <c r="AR2326" s="49"/>
      <c r="AS2326" s="49"/>
      <c r="AT2326" s="49"/>
      <c r="AU2326" s="49"/>
      <c r="AV2326" s="49"/>
      <c r="AW2326" s="49"/>
      <c r="AX2326" s="49"/>
      <c r="AY2326" s="49"/>
      <c r="AZ2326" s="49"/>
      <c r="BA2326" s="49"/>
      <c r="BB2326" s="49"/>
      <c r="BC2326" s="49"/>
      <c r="BD2326" s="49"/>
      <c r="BE2326" s="49"/>
      <c r="BF2326" s="49"/>
      <c r="BG2326" s="49"/>
      <c r="BH2326" s="49"/>
      <c r="BI2326" s="49"/>
      <c r="BJ2326" s="49"/>
      <c r="BK2326" s="49"/>
      <c r="BL2326" s="49"/>
      <c r="BM2326" s="49"/>
      <c r="BN2326" s="49"/>
      <c r="BO2326" s="49"/>
    </row>
    <row r="2327" spans="20:67" x14ac:dyDescent="0.3">
      <c r="T2327" s="49"/>
      <c r="V2327" s="49"/>
      <c r="W2327" s="49"/>
      <c r="X2327" s="49"/>
      <c r="Y2327" s="49"/>
      <c r="AA2327" s="49"/>
      <c r="AB2327" s="49"/>
      <c r="AD2327" s="49"/>
      <c r="AE2327" s="49"/>
      <c r="AF2327" s="49"/>
      <c r="AH2327" s="49"/>
      <c r="AI2327" s="49"/>
      <c r="AK2327" s="49"/>
      <c r="AL2327" s="49"/>
      <c r="AM2327" s="49"/>
      <c r="AN2327" s="49"/>
      <c r="AO2327" s="49"/>
      <c r="AP2327" s="49"/>
      <c r="AQ2327" s="49"/>
      <c r="AR2327" s="49"/>
      <c r="AS2327" s="49"/>
      <c r="AT2327" s="49"/>
      <c r="AU2327" s="49"/>
      <c r="AV2327" s="49"/>
      <c r="AW2327" s="49"/>
      <c r="AX2327" s="49"/>
      <c r="AY2327" s="49"/>
      <c r="AZ2327" s="49"/>
      <c r="BA2327" s="49"/>
      <c r="BB2327" s="49"/>
      <c r="BC2327" s="49"/>
      <c r="BD2327" s="49"/>
      <c r="BE2327" s="49"/>
      <c r="BF2327" s="49"/>
      <c r="BG2327" s="49"/>
      <c r="BH2327" s="49"/>
      <c r="BI2327" s="49"/>
      <c r="BJ2327" s="49"/>
      <c r="BK2327" s="49"/>
      <c r="BL2327" s="49"/>
      <c r="BM2327" s="49"/>
      <c r="BN2327" s="49"/>
      <c r="BO2327" s="49"/>
    </row>
    <row r="2328" spans="20:67" x14ac:dyDescent="0.3">
      <c r="T2328" s="49"/>
      <c r="V2328" s="49"/>
      <c r="W2328" s="49"/>
      <c r="X2328" s="49"/>
      <c r="Y2328" s="49"/>
      <c r="AA2328" s="49"/>
      <c r="AB2328" s="49"/>
      <c r="AD2328" s="49"/>
      <c r="AE2328" s="49"/>
      <c r="AF2328" s="49"/>
      <c r="AH2328" s="49"/>
      <c r="AI2328" s="49"/>
      <c r="AK2328" s="49"/>
      <c r="AL2328" s="49"/>
      <c r="AM2328" s="49"/>
      <c r="AN2328" s="49"/>
      <c r="AO2328" s="49"/>
      <c r="AP2328" s="49"/>
      <c r="AQ2328" s="49"/>
      <c r="AR2328" s="49"/>
      <c r="AS2328" s="49"/>
      <c r="AT2328" s="49"/>
      <c r="AU2328" s="49"/>
      <c r="AV2328" s="49"/>
      <c r="AW2328" s="49"/>
      <c r="AX2328" s="49"/>
      <c r="AY2328" s="49"/>
      <c r="AZ2328" s="49"/>
      <c r="BA2328" s="49"/>
      <c r="BB2328" s="49"/>
      <c r="BC2328" s="49"/>
      <c r="BD2328" s="49"/>
      <c r="BE2328" s="49"/>
      <c r="BF2328" s="49"/>
      <c r="BG2328" s="49"/>
      <c r="BH2328" s="49"/>
      <c r="BI2328" s="49"/>
      <c r="BJ2328" s="49"/>
      <c r="BK2328" s="49"/>
      <c r="BL2328" s="49"/>
      <c r="BM2328" s="49"/>
      <c r="BN2328" s="49"/>
      <c r="BO2328" s="49"/>
    </row>
    <row r="2329" spans="20:67" x14ac:dyDescent="0.3">
      <c r="T2329" s="49"/>
      <c r="V2329" s="49"/>
      <c r="W2329" s="49"/>
      <c r="X2329" s="49"/>
      <c r="Y2329" s="49"/>
      <c r="AA2329" s="49"/>
      <c r="AB2329" s="49"/>
      <c r="AD2329" s="49"/>
      <c r="AE2329" s="49"/>
      <c r="AF2329" s="49"/>
      <c r="AH2329" s="49"/>
      <c r="AI2329" s="49"/>
      <c r="AK2329" s="49"/>
      <c r="AL2329" s="49"/>
      <c r="AM2329" s="49"/>
      <c r="AN2329" s="49"/>
      <c r="AO2329" s="49"/>
      <c r="AP2329" s="49"/>
      <c r="AQ2329" s="49"/>
      <c r="AR2329" s="49"/>
      <c r="AS2329" s="49"/>
      <c r="AT2329" s="49"/>
      <c r="AU2329" s="49"/>
      <c r="AV2329" s="49"/>
      <c r="AW2329" s="49"/>
      <c r="AX2329" s="49"/>
      <c r="AY2329" s="49"/>
      <c r="AZ2329" s="49"/>
      <c r="BA2329" s="49"/>
      <c r="BB2329" s="49"/>
      <c r="BC2329" s="49"/>
      <c r="BD2329" s="49"/>
      <c r="BE2329" s="49"/>
      <c r="BF2329" s="49"/>
      <c r="BG2329" s="49"/>
      <c r="BH2329" s="49"/>
      <c r="BI2329" s="49"/>
      <c r="BJ2329" s="49"/>
      <c r="BK2329" s="49"/>
      <c r="BL2329" s="49"/>
      <c r="BM2329" s="49"/>
      <c r="BN2329" s="49"/>
      <c r="BO2329" s="49"/>
    </row>
    <row r="2330" spans="20:67" x14ac:dyDescent="0.3">
      <c r="T2330" s="49"/>
      <c r="V2330" s="49"/>
      <c r="W2330" s="49"/>
      <c r="X2330" s="49"/>
      <c r="Y2330" s="49"/>
      <c r="AA2330" s="49"/>
      <c r="AB2330" s="49"/>
      <c r="AD2330" s="49"/>
      <c r="AE2330" s="49"/>
      <c r="AF2330" s="49"/>
      <c r="AH2330" s="49"/>
      <c r="AI2330" s="49"/>
      <c r="AK2330" s="49"/>
      <c r="AL2330" s="49"/>
      <c r="AM2330" s="49"/>
      <c r="AN2330" s="49"/>
      <c r="AO2330" s="49"/>
      <c r="AP2330" s="49"/>
      <c r="AQ2330" s="49"/>
      <c r="AR2330" s="49"/>
      <c r="AS2330" s="49"/>
      <c r="AT2330" s="49"/>
      <c r="AU2330" s="49"/>
      <c r="AV2330" s="49"/>
      <c r="AW2330" s="49"/>
      <c r="AX2330" s="49"/>
      <c r="AY2330" s="49"/>
      <c r="AZ2330" s="49"/>
      <c r="BA2330" s="49"/>
      <c r="BB2330" s="49"/>
      <c r="BC2330" s="49"/>
      <c r="BD2330" s="49"/>
      <c r="BE2330" s="49"/>
      <c r="BF2330" s="49"/>
      <c r="BG2330" s="49"/>
      <c r="BH2330" s="49"/>
      <c r="BI2330" s="49"/>
      <c r="BJ2330" s="49"/>
      <c r="BK2330" s="49"/>
      <c r="BL2330" s="49"/>
      <c r="BM2330" s="49"/>
      <c r="BN2330" s="49"/>
      <c r="BO2330" s="49"/>
    </row>
    <row r="2331" spans="20:67" x14ac:dyDescent="0.3">
      <c r="T2331" s="49"/>
      <c r="V2331" s="49"/>
      <c r="W2331" s="49"/>
      <c r="X2331" s="49"/>
      <c r="Y2331" s="49"/>
      <c r="AA2331" s="49"/>
      <c r="AB2331" s="49"/>
      <c r="AD2331" s="49"/>
      <c r="AE2331" s="49"/>
      <c r="AF2331" s="49"/>
      <c r="AH2331" s="49"/>
      <c r="AI2331" s="49"/>
      <c r="AK2331" s="49"/>
      <c r="AL2331" s="49"/>
      <c r="AM2331" s="49"/>
      <c r="AN2331" s="49"/>
      <c r="AO2331" s="49"/>
      <c r="AP2331" s="49"/>
      <c r="AQ2331" s="49"/>
      <c r="AR2331" s="49"/>
      <c r="AS2331" s="49"/>
      <c r="AT2331" s="49"/>
      <c r="AU2331" s="49"/>
      <c r="AV2331" s="49"/>
      <c r="AW2331" s="49"/>
      <c r="AX2331" s="49"/>
      <c r="AY2331" s="49"/>
      <c r="AZ2331" s="49"/>
      <c r="BA2331" s="49"/>
      <c r="BB2331" s="49"/>
      <c r="BC2331" s="49"/>
      <c r="BD2331" s="49"/>
      <c r="BE2331" s="49"/>
      <c r="BF2331" s="49"/>
      <c r="BG2331" s="49"/>
      <c r="BH2331" s="49"/>
      <c r="BI2331" s="49"/>
      <c r="BJ2331" s="49"/>
      <c r="BK2331" s="49"/>
      <c r="BL2331" s="49"/>
      <c r="BM2331" s="49"/>
      <c r="BN2331" s="49"/>
      <c r="BO2331" s="49"/>
    </row>
    <row r="2332" spans="20:67" x14ac:dyDescent="0.3">
      <c r="T2332" s="49"/>
      <c r="V2332" s="49"/>
      <c r="W2332" s="49"/>
      <c r="X2332" s="49"/>
      <c r="Y2332" s="49"/>
      <c r="AA2332" s="49"/>
      <c r="AB2332" s="49"/>
      <c r="AD2332" s="49"/>
      <c r="AE2332" s="49"/>
      <c r="AF2332" s="49"/>
      <c r="AH2332" s="49"/>
      <c r="AI2332" s="49"/>
      <c r="AK2332" s="49"/>
      <c r="AL2332" s="49"/>
      <c r="AM2332" s="49"/>
      <c r="AN2332" s="49"/>
      <c r="AO2332" s="49"/>
      <c r="AP2332" s="49"/>
      <c r="AQ2332" s="49"/>
      <c r="AR2332" s="49"/>
      <c r="AS2332" s="49"/>
      <c r="AT2332" s="49"/>
      <c r="AU2332" s="49"/>
      <c r="AV2332" s="49"/>
      <c r="AW2332" s="49"/>
      <c r="AX2332" s="49"/>
      <c r="AY2332" s="49"/>
      <c r="AZ2332" s="49"/>
      <c r="BA2332" s="49"/>
      <c r="BB2332" s="49"/>
      <c r="BC2332" s="49"/>
      <c r="BD2332" s="49"/>
      <c r="BE2332" s="49"/>
      <c r="BF2332" s="49"/>
      <c r="BG2332" s="49"/>
      <c r="BH2332" s="49"/>
      <c r="BI2332" s="49"/>
      <c r="BJ2332" s="49"/>
      <c r="BK2332" s="49"/>
      <c r="BL2332" s="49"/>
      <c r="BM2332" s="49"/>
      <c r="BN2332" s="49"/>
      <c r="BO2332" s="49"/>
    </row>
    <row r="2333" spans="20:67" x14ac:dyDescent="0.3">
      <c r="T2333" s="49"/>
      <c r="V2333" s="49"/>
      <c r="W2333" s="49"/>
      <c r="X2333" s="49"/>
      <c r="Y2333" s="49"/>
      <c r="AA2333" s="49"/>
      <c r="AB2333" s="49"/>
      <c r="AD2333" s="49"/>
      <c r="AE2333" s="49"/>
      <c r="AF2333" s="49"/>
      <c r="AH2333" s="49"/>
      <c r="AI2333" s="49"/>
      <c r="AK2333" s="49"/>
      <c r="AL2333" s="49"/>
      <c r="AM2333" s="49"/>
      <c r="AN2333" s="49"/>
      <c r="AO2333" s="49"/>
      <c r="AP2333" s="49"/>
      <c r="AQ2333" s="49"/>
      <c r="AR2333" s="49"/>
      <c r="AS2333" s="49"/>
      <c r="AT2333" s="49"/>
      <c r="AU2333" s="49"/>
      <c r="AV2333" s="49"/>
      <c r="AW2333" s="49"/>
      <c r="AX2333" s="49"/>
      <c r="AY2333" s="49"/>
      <c r="AZ2333" s="49"/>
      <c r="BA2333" s="49"/>
      <c r="BB2333" s="49"/>
      <c r="BC2333" s="49"/>
      <c r="BD2333" s="49"/>
      <c r="BE2333" s="49"/>
      <c r="BF2333" s="49"/>
      <c r="BG2333" s="49"/>
      <c r="BH2333" s="49"/>
      <c r="BI2333" s="49"/>
      <c r="BJ2333" s="49"/>
      <c r="BK2333" s="49"/>
      <c r="BL2333" s="49"/>
      <c r="BM2333" s="49"/>
      <c r="BN2333" s="49"/>
      <c r="BO2333" s="49"/>
    </row>
    <row r="2334" spans="20:67" x14ac:dyDescent="0.3">
      <c r="T2334" s="49"/>
      <c r="V2334" s="49"/>
      <c r="W2334" s="49"/>
      <c r="X2334" s="49"/>
      <c r="Y2334" s="49"/>
      <c r="AA2334" s="49"/>
      <c r="AB2334" s="49"/>
      <c r="AD2334" s="49"/>
      <c r="AE2334" s="49"/>
      <c r="AF2334" s="49"/>
      <c r="AH2334" s="49"/>
      <c r="AI2334" s="49"/>
      <c r="AK2334" s="49"/>
      <c r="AL2334" s="49"/>
      <c r="AM2334" s="49"/>
      <c r="AN2334" s="49"/>
      <c r="AO2334" s="49"/>
      <c r="AP2334" s="49"/>
      <c r="AQ2334" s="49"/>
      <c r="AR2334" s="49"/>
      <c r="AS2334" s="49"/>
      <c r="AT2334" s="49"/>
      <c r="AU2334" s="49"/>
      <c r="AV2334" s="49"/>
      <c r="AW2334" s="49"/>
      <c r="AX2334" s="49"/>
      <c r="AY2334" s="49"/>
      <c r="AZ2334" s="49"/>
      <c r="BA2334" s="49"/>
      <c r="BB2334" s="49"/>
      <c r="BC2334" s="49"/>
      <c r="BD2334" s="49"/>
      <c r="BE2334" s="49"/>
      <c r="BF2334" s="49"/>
      <c r="BG2334" s="49"/>
      <c r="BH2334" s="49"/>
      <c r="BI2334" s="49"/>
      <c r="BJ2334" s="49"/>
      <c r="BK2334" s="49"/>
      <c r="BL2334" s="49"/>
      <c r="BM2334" s="49"/>
      <c r="BN2334" s="49"/>
      <c r="BO2334" s="49"/>
    </row>
    <row r="2335" spans="20:67" x14ac:dyDescent="0.3">
      <c r="T2335" s="49"/>
      <c r="V2335" s="49"/>
      <c r="W2335" s="49"/>
      <c r="X2335" s="49"/>
      <c r="Y2335" s="49"/>
      <c r="AA2335" s="49"/>
      <c r="AB2335" s="49"/>
      <c r="AD2335" s="49"/>
      <c r="AE2335" s="49"/>
      <c r="AF2335" s="49"/>
      <c r="AH2335" s="49"/>
      <c r="AI2335" s="49"/>
      <c r="AK2335" s="49"/>
      <c r="AL2335" s="49"/>
      <c r="AM2335" s="49"/>
      <c r="AN2335" s="49"/>
      <c r="AO2335" s="49"/>
      <c r="AP2335" s="49"/>
      <c r="AQ2335" s="49"/>
      <c r="AR2335" s="49"/>
      <c r="AS2335" s="49"/>
      <c r="AT2335" s="49"/>
      <c r="AU2335" s="49"/>
      <c r="AV2335" s="49"/>
      <c r="AW2335" s="49"/>
      <c r="AX2335" s="49"/>
      <c r="AY2335" s="49"/>
      <c r="AZ2335" s="49"/>
      <c r="BA2335" s="49"/>
      <c r="BB2335" s="49"/>
      <c r="BC2335" s="49"/>
      <c r="BD2335" s="49"/>
      <c r="BE2335" s="49"/>
      <c r="BF2335" s="49"/>
      <c r="BG2335" s="49"/>
      <c r="BH2335" s="49"/>
      <c r="BI2335" s="49"/>
      <c r="BJ2335" s="49"/>
      <c r="BK2335" s="49"/>
      <c r="BL2335" s="49"/>
      <c r="BM2335" s="49"/>
      <c r="BN2335" s="49"/>
      <c r="BO2335" s="49"/>
    </row>
    <row r="2336" spans="20:67" x14ac:dyDescent="0.3">
      <c r="T2336" s="49"/>
      <c r="V2336" s="49"/>
      <c r="W2336" s="49"/>
      <c r="X2336" s="49"/>
      <c r="Y2336" s="49"/>
      <c r="AA2336" s="49"/>
      <c r="AB2336" s="49"/>
      <c r="AD2336" s="49"/>
      <c r="AE2336" s="49"/>
      <c r="AF2336" s="49"/>
      <c r="AH2336" s="49"/>
      <c r="AI2336" s="49"/>
      <c r="AK2336" s="49"/>
      <c r="AL2336" s="49"/>
      <c r="AM2336" s="49"/>
      <c r="AN2336" s="49"/>
      <c r="AO2336" s="49"/>
      <c r="AP2336" s="49"/>
      <c r="AQ2336" s="49"/>
      <c r="AR2336" s="49"/>
      <c r="AS2336" s="49"/>
      <c r="AT2336" s="49"/>
      <c r="AU2336" s="49"/>
      <c r="AV2336" s="49"/>
      <c r="AW2336" s="49"/>
      <c r="AX2336" s="49"/>
      <c r="AY2336" s="49"/>
      <c r="AZ2336" s="49"/>
      <c r="BA2336" s="49"/>
      <c r="BB2336" s="49"/>
      <c r="BC2336" s="49"/>
      <c r="BD2336" s="49"/>
      <c r="BE2336" s="49"/>
      <c r="BF2336" s="49"/>
      <c r="BG2336" s="49"/>
      <c r="BH2336" s="49"/>
      <c r="BI2336" s="49"/>
      <c r="BJ2336" s="49"/>
      <c r="BK2336" s="49"/>
      <c r="BL2336" s="49"/>
      <c r="BM2336" s="49"/>
      <c r="BN2336" s="49"/>
      <c r="BO2336" s="49"/>
    </row>
    <row r="2337" spans="20:67" x14ac:dyDescent="0.3">
      <c r="T2337" s="49"/>
      <c r="V2337" s="49"/>
      <c r="W2337" s="49"/>
      <c r="X2337" s="49"/>
      <c r="Y2337" s="49"/>
      <c r="AA2337" s="49"/>
      <c r="AB2337" s="49"/>
      <c r="AD2337" s="49"/>
      <c r="AE2337" s="49"/>
      <c r="AF2337" s="49"/>
      <c r="AH2337" s="49"/>
      <c r="AI2337" s="49"/>
      <c r="AK2337" s="49"/>
      <c r="AL2337" s="49"/>
      <c r="AM2337" s="49"/>
      <c r="AN2337" s="49"/>
      <c r="AO2337" s="49"/>
      <c r="AP2337" s="49"/>
      <c r="AQ2337" s="49"/>
      <c r="AR2337" s="49"/>
      <c r="AS2337" s="49"/>
      <c r="AT2337" s="49"/>
      <c r="AU2337" s="49"/>
      <c r="AV2337" s="49"/>
      <c r="AW2337" s="49"/>
      <c r="AX2337" s="49"/>
      <c r="AY2337" s="49"/>
      <c r="AZ2337" s="49"/>
      <c r="BA2337" s="49"/>
      <c r="BB2337" s="49"/>
      <c r="BC2337" s="49"/>
      <c r="BD2337" s="49"/>
      <c r="BE2337" s="49"/>
      <c r="BF2337" s="49"/>
      <c r="BG2337" s="49"/>
      <c r="BH2337" s="49"/>
      <c r="BI2337" s="49"/>
      <c r="BJ2337" s="49"/>
      <c r="BK2337" s="49"/>
      <c r="BL2337" s="49"/>
      <c r="BM2337" s="49"/>
      <c r="BN2337" s="49"/>
      <c r="BO2337" s="49"/>
    </row>
    <row r="2338" spans="20:67" x14ac:dyDescent="0.3">
      <c r="T2338" s="49"/>
      <c r="V2338" s="49"/>
      <c r="W2338" s="49"/>
      <c r="X2338" s="49"/>
      <c r="Y2338" s="49"/>
      <c r="AA2338" s="49"/>
      <c r="AB2338" s="49"/>
      <c r="AD2338" s="49"/>
      <c r="AE2338" s="49"/>
      <c r="AF2338" s="49"/>
      <c r="AH2338" s="49"/>
      <c r="AI2338" s="49"/>
      <c r="AK2338" s="49"/>
      <c r="AL2338" s="49"/>
      <c r="AM2338" s="49"/>
      <c r="AN2338" s="49"/>
      <c r="AO2338" s="49"/>
      <c r="AP2338" s="49"/>
      <c r="AQ2338" s="49"/>
      <c r="AR2338" s="49"/>
      <c r="AS2338" s="49"/>
      <c r="AT2338" s="49"/>
      <c r="AU2338" s="49"/>
      <c r="AV2338" s="49"/>
      <c r="AW2338" s="49"/>
      <c r="AX2338" s="49"/>
      <c r="AY2338" s="49"/>
      <c r="AZ2338" s="49"/>
      <c r="BA2338" s="49"/>
      <c r="BB2338" s="49"/>
      <c r="BC2338" s="49"/>
      <c r="BD2338" s="49"/>
      <c r="BE2338" s="49"/>
      <c r="BF2338" s="49"/>
      <c r="BG2338" s="49"/>
      <c r="BH2338" s="49"/>
      <c r="BI2338" s="49"/>
      <c r="BJ2338" s="49"/>
      <c r="BK2338" s="49"/>
      <c r="BL2338" s="49"/>
      <c r="BM2338" s="49"/>
      <c r="BN2338" s="49"/>
      <c r="BO2338" s="49"/>
    </row>
    <row r="2339" spans="20:67" x14ac:dyDescent="0.3">
      <c r="T2339" s="49"/>
      <c r="V2339" s="49"/>
      <c r="W2339" s="49"/>
      <c r="X2339" s="49"/>
      <c r="Y2339" s="49"/>
      <c r="AA2339" s="49"/>
      <c r="AB2339" s="49"/>
      <c r="AD2339" s="49"/>
      <c r="AE2339" s="49"/>
      <c r="AF2339" s="49"/>
      <c r="AH2339" s="49"/>
      <c r="AI2339" s="49"/>
      <c r="AK2339" s="49"/>
      <c r="AL2339" s="49"/>
      <c r="AM2339" s="49"/>
      <c r="AN2339" s="49"/>
      <c r="AO2339" s="49"/>
      <c r="AP2339" s="49"/>
      <c r="AQ2339" s="49"/>
      <c r="AR2339" s="49"/>
      <c r="AS2339" s="49"/>
      <c r="AT2339" s="49"/>
      <c r="AU2339" s="49"/>
      <c r="AV2339" s="49"/>
      <c r="AW2339" s="49"/>
      <c r="AX2339" s="49"/>
      <c r="AY2339" s="49"/>
      <c r="AZ2339" s="49"/>
      <c r="BA2339" s="49"/>
      <c r="BB2339" s="49"/>
      <c r="BC2339" s="49"/>
      <c r="BD2339" s="49"/>
      <c r="BE2339" s="49"/>
      <c r="BF2339" s="49"/>
      <c r="BG2339" s="49"/>
      <c r="BH2339" s="49"/>
      <c r="BI2339" s="49"/>
      <c r="BJ2339" s="49"/>
      <c r="BK2339" s="49"/>
      <c r="BL2339" s="49"/>
      <c r="BM2339" s="49"/>
      <c r="BN2339" s="49"/>
      <c r="BO2339" s="49"/>
    </row>
    <row r="2340" spans="20:67" x14ac:dyDescent="0.3">
      <c r="T2340" s="49"/>
      <c r="V2340" s="49"/>
      <c r="W2340" s="49"/>
      <c r="X2340" s="49"/>
      <c r="Y2340" s="49"/>
      <c r="AA2340" s="49"/>
      <c r="AB2340" s="49"/>
      <c r="AD2340" s="49"/>
      <c r="AE2340" s="49"/>
      <c r="AF2340" s="49"/>
      <c r="AH2340" s="49"/>
      <c r="AI2340" s="49"/>
      <c r="AK2340" s="49"/>
      <c r="AL2340" s="49"/>
      <c r="AM2340" s="49"/>
      <c r="AN2340" s="49"/>
      <c r="AO2340" s="49"/>
      <c r="AP2340" s="49"/>
      <c r="AQ2340" s="49"/>
      <c r="AR2340" s="49"/>
      <c r="AS2340" s="49"/>
      <c r="AT2340" s="49"/>
      <c r="AU2340" s="49"/>
      <c r="AV2340" s="49"/>
      <c r="AW2340" s="49"/>
      <c r="AX2340" s="49"/>
      <c r="AY2340" s="49"/>
      <c r="AZ2340" s="49"/>
      <c r="BA2340" s="49"/>
      <c r="BB2340" s="49"/>
      <c r="BC2340" s="49"/>
      <c r="BD2340" s="49"/>
      <c r="BE2340" s="49"/>
      <c r="BF2340" s="49"/>
      <c r="BG2340" s="49"/>
      <c r="BH2340" s="49"/>
      <c r="BI2340" s="49"/>
      <c r="BJ2340" s="49"/>
      <c r="BK2340" s="49"/>
      <c r="BL2340" s="49"/>
      <c r="BM2340" s="49"/>
      <c r="BN2340" s="49"/>
      <c r="BO2340" s="49"/>
    </row>
    <row r="2341" spans="20:67" x14ac:dyDescent="0.3">
      <c r="T2341" s="49"/>
      <c r="V2341" s="49"/>
      <c r="W2341" s="49"/>
      <c r="X2341" s="49"/>
      <c r="Y2341" s="49"/>
      <c r="AA2341" s="49"/>
      <c r="AB2341" s="49"/>
      <c r="AD2341" s="49"/>
      <c r="AE2341" s="49"/>
      <c r="AF2341" s="49"/>
      <c r="AH2341" s="49"/>
      <c r="AI2341" s="49"/>
      <c r="AK2341" s="49"/>
      <c r="AL2341" s="49"/>
      <c r="AM2341" s="49"/>
      <c r="AN2341" s="49"/>
      <c r="AO2341" s="49"/>
      <c r="AP2341" s="49"/>
      <c r="AQ2341" s="49"/>
      <c r="AR2341" s="49"/>
      <c r="AS2341" s="49"/>
      <c r="AT2341" s="49"/>
      <c r="AU2341" s="49"/>
      <c r="AV2341" s="49"/>
      <c r="AW2341" s="49"/>
      <c r="AX2341" s="49"/>
      <c r="AY2341" s="49"/>
      <c r="AZ2341" s="49"/>
      <c r="BA2341" s="49"/>
      <c r="BB2341" s="49"/>
      <c r="BC2341" s="49"/>
      <c r="BD2341" s="49"/>
      <c r="BE2341" s="49"/>
      <c r="BF2341" s="49"/>
      <c r="BG2341" s="49"/>
      <c r="BH2341" s="49"/>
      <c r="BI2341" s="49"/>
      <c r="BJ2341" s="49"/>
      <c r="BK2341" s="49"/>
      <c r="BL2341" s="49"/>
      <c r="BM2341" s="49"/>
      <c r="BN2341" s="49"/>
      <c r="BO2341" s="49"/>
    </row>
    <row r="2342" spans="20:67" x14ac:dyDescent="0.3">
      <c r="T2342" s="49"/>
      <c r="V2342" s="49"/>
      <c r="W2342" s="49"/>
      <c r="X2342" s="49"/>
      <c r="Y2342" s="49"/>
      <c r="AA2342" s="49"/>
      <c r="AB2342" s="49"/>
      <c r="AD2342" s="49"/>
      <c r="AE2342" s="49"/>
      <c r="AF2342" s="49"/>
      <c r="AH2342" s="49"/>
      <c r="AI2342" s="49"/>
      <c r="AK2342" s="49"/>
      <c r="AL2342" s="49"/>
      <c r="AM2342" s="49"/>
      <c r="AN2342" s="49"/>
      <c r="AO2342" s="49"/>
      <c r="AP2342" s="49"/>
      <c r="AQ2342" s="49"/>
      <c r="AR2342" s="49"/>
      <c r="AS2342" s="49"/>
      <c r="AT2342" s="49"/>
      <c r="AU2342" s="49"/>
      <c r="AV2342" s="49"/>
      <c r="AW2342" s="49"/>
      <c r="AX2342" s="49"/>
      <c r="AY2342" s="49"/>
      <c r="AZ2342" s="49"/>
      <c r="BA2342" s="49"/>
      <c r="BB2342" s="49"/>
      <c r="BC2342" s="49"/>
      <c r="BD2342" s="49"/>
      <c r="BE2342" s="49"/>
      <c r="BF2342" s="49"/>
      <c r="BG2342" s="49"/>
      <c r="BH2342" s="49"/>
      <c r="BI2342" s="49"/>
      <c r="BJ2342" s="49"/>
      <c r="BK2342" s="49"/>
      <c r="BL2342" s="49"/>
      <c r="BM2342" s="49"/>
      <c r="BN2342" s="49"/>
      <c r="BO2342" s="49"/>
    </row>
    <row r="2343" spans="20:67" x14ac:dyDescent="0.3">
      <c r="T2343" s="49"/>
      <c r="V2343" s="49"/>
      <c r="W2343" s="49"/>
      <c r="X2343" s="49"/>
      <c r="Y2343" s="49"/>
      <c r="AA2343" s="49"/>
      <c r="AB2343" s="49"/>
      <c r="AD2343" s="49"/>
      <c r="AE2343" s="49"/>
      <c r="AF2343" s="49"/>
      <c r="AH2343" s="49"/>
      <c r="AI2343" s="49"/>
      <c r="AK2343" s="49"/>
      <c r="AL2343" s="49"/>
      <c r="AM2343" s="49"/>
      <c r="AN2343" s="49"/>
      <c r="AO2343" s="49"/>
      <c r="AP2343" s="49"/>
      <c r="AQ2343" s="49"/>
      <c r="AR2343" s="49"/>
      <c r="AS2343" s="49"/>
      <c r="AT2343" s="49"/>
      <c r="AU2343" s="49"/>
      <c r="AV2343" s="49"/>
      <c r="AW2343" s="49"/>
      <c r="AX2343" s="49"/>
      <c r="AY2343" s="49"/>
      <c r="AZ2343" s="49"/>
      <c r="BA2343" s="49"/>
      <c r="BB2343" s="49"/>
      <c r="BC2343" s="49"/>
      <c r="BD2343" s="49"/>
      <c r="BE2343" s="49"/>
      <c r="BF2343" s="49"/>
      <c r="BG2343" s="49"/>
      <c r="BH2343" s="49"/>
      <c r="BI2343" s="49"/>
      <c r="BJ2343" s="49"/>
      <c r="BK2343" s="49"/>
      <c r="BL2343" s="49"/>
      <c r="BM2343" s="49"/>
      <c r="BN2343" s="49"/>
      <c r="BO2343" s="49"/>
    </row>
    <row r="2344" spans="20:67" x14ac:dyDescent="0.3">
      <c r="T2344" s="49"/>
      <c r="V2344" s="49"/>
      <c r="W2344" s="49"/>
      <c r="X2344" s="49"/>
      <c r="Y2344" s="49"/>
      <c r="AA2344" s="49"/>
      <c r="AB2344" s="49"/>
      <c r="AD2344" s="49"/>
      <c r="AE2344" s="49"/>
      <c r="AF2344" s="49"/>
      <c r="AH2344" s="49"/>
      <c r="AI2344" s="49"/>
      <c r="AK2344" s="49"/>
      <c r="AL2344" s="49"/>
      <c r="AM2344" s="49"/>
      <c r="AN2344" s="49"/>
      <c r="AO2344" s="49"/>
      <c r="AP2344" s="49"/>
      <c r="AQ2344" s="49"/>
      <c r="AR2344" s="49"/>
      <c r="AS2344" s="49"/>
      <c r="AT2344" s="49"/>
      <c r="AU2344" s="49"/>
      <c r="AV2344" s="49"/>
      <c r="AW2344" s="49"/>
      <c r="AX2344" s="49"/>
      <c r="AY2344" s="49"/>
      <c r="AZ2344" s="49"/>
      <c r="BA2344" s="49"/>
      <c r="BB2344" s="49"/>
      <c r="BC2344" s="49"/>
      <c r="BD2344" s="49"/>
      <c r="BE2344" s="49"/>
      <c r="BF2344" s="49"/>
      <c r="BG2344" s="49"/>
      <c r="BH2344" s="49"/>
      <c r="BI2344" s="49"/>
      <c r="BJ2344" s="49"/>
      <c r="BK2344" s="49"/>
      <c r="BL2344" s="49"/>
      <c r="BM2344" s="49"/>
      <c r="BN2344" s="49"/>
      <c r="BO2344" s="49"/>
    </row>
    <row r="2345" spans="20:67" x14ac:dyDescent="0.3">
      <c r="T2345" s="49"/>
      <c r="V2345" s="49"/>
      <c r="W2345" s="49"/>
      <c r="X2345" s="49"/>
      <c r="Y2345" s="49"/>
      <c r="AA2345" s="49"/>
      <c r="AB2345" s="49"/>
      <c r="AD2345" s="49"/>
      <c r="AE2345" s="49"/>
      <c r="AF2345" s="49"/>
      <c r="AH2345" s="49"/>
      <c r="AI2345" s="49"/>
      <c r="AK2345" s="49"/>
      <c r="AL2345" s="49"/>
      <c r="AM2345" s="49"/>
      <c r="AN2345" s="49"/>
      <c r="AO2345" s="49"/>
      <c r="AP2345" s="49"/>
      <c r="AQ2345" s="49"/>
      <c r="AR2345" s="49"/>
      <c r="AS2345" s="49"/>
      <c r="AT2345" s="49"/>
      <c r="AU2345" s="49"/>
      <c r="AV2345" s="49"/>
      <c r="AW2345" s="49"/>
      <c r="AX2345" s="49"/>
      <c r="AY2345" s="49"/>
      <c r="AZ2345" s="49"/>
      <c r="BA2345" s="49"/>
      <c r="BB2345" s="49"/>
      <c r="BC2345" s="49"/>
      <c r="BD2345" s="49"/>
      <c r="BE2345" s="49"/>
      <c r="BF2345" s="49"/>
      <c r="BG2345" s="49"/>
      <c r="BH2345" s="49"/>
      <c r="BI2345" s="49"/>
      <c r="BJ2345" s="49"/>
      <c r="BK2345" s="49"/>
      <c r="BL2345" s="49"/>
      <c r="BM2345" s="49"/>
      <c r="BN2345" s="49"/>
      <c r="BO2345" s="49"/>
    </row>
    <row r="2346" spans="20:67" x14ac:dyDescent="0.3">
      <c r="T2346" s="49"/>
      <c r="V2346" s="49"/>
      <c r="W2346" s="49"/>
      <c r="X2346" s="49"/>
      <c r="Y2346" s="49"/>
      <c r="AA2346" s="49"/>
      <c r="AB2346" s="49"/>
      <c r="AD2346" s="49"/>
      <c r="AE2346" s="49"/>
      <c r="AF2346" s="49"/>
      <c r="AH2346" s="49"/>
      <c r="AI2346" s="49"/>
      <c r="AK2346" s="49"/>
      <c r="AL2346" s="49"/>
      <c r="AM2346" s="49"/>
      <c r="AN2346" s="49"/>
      <c r="AO2346" s="49"/>
      <c r="AP2346" s="49"/>
      <c r="AQ2346" s="49"/>
      <c r="AR2346" s="49"/>
      <c r="AS2346" s="49"/>
      <c r="AT2346" s="49"/>
      <c r="AU2346" s="49"/>
      <c r="AV2346" s="49"/>
      <c r="AW2346" s="49"/>
      <c r="AX2346" s="49"/>
      <c r="AY2346" s="49"/>
      <c r="AZ2346" s="49"/>
      <c r="BA2346" s="49"/>
      <c r="BB2346" s="49"/>
      <c r="BC2346" s="49"/>
      <c r="BD2346" s="49"/>
      <c r="BE2346" s="49"/>
      <c r="BF2346" s="49"/>
      <c r="BG2346" s="49"/>
      <c r="BH2346" s="49"/>
      <c r="BI2346" s="49"/>
      <c r="BJ2346" s="49"/>
      <c r="BK2346" s="49"/>
      <c r="BL2346" s="49"/>
      <c r="BM2346" s="49"/>
      <c r="BN2346" s="49"/>
      <c r="BO2346" s="49"/>
    </row>
    <row r="2347" spans="20:67" x14ac:dyDescent="0.3">
      <c r="T2347" s="49"/>
      <c r="V2347" s="49"/>
      <c r="W2347" s="49"/>
      <c r="X2347" s="49"/>
      <c r="Y2347" s="49"/>
      <c r="AA2347" s="49"/>
      <c r="AB2347" s="49"/>
      <c r="AD2347" s="49"/>
      <c r="AE2347" s="49"/>
      <c r="AF2347" s="49"/>
      <c r="AH2347" s="49"/>
      <c r="AI2347" s="49"/>
      <c r="AK2347" s="49"/>
      <c r="AL2347" s="49"/>
      <c r="AM2347" s="49"/>
      <c r="AN2347" s="49"/>
      <c r="AO2347" s="49"/>
      <c r="AP2347" s="49"/>
      <c r="AQ2347" s="49"/>
      <c r="AR2347" s="49"/>
      <c r="AS2347" s="49"/>
      <c r="AT2347" s="49"/>
      <c r="AU2347" s="49"/>
      <c r="AV2347" s="49"/>
      <c r="AW2347" s="49"/>
      <c r="AX2347" s="49"/>
      <c r="AY2347" s="49"/>
      <c r="AZ2347" s="49"/>
      <c r="BA2347" s="49"/>
      <c r="BB2347" s="49"/>
      <c r="BC2347" s="49"/>
      <c r="BD2347" s="49"/>
      <c r="BE2347" s="49"/>
      <c r="BF2347" s="49"/>
      <c r="BG2347" s="49"/>
      <c r="BH2347" s="49"/>
      <c r="BI2347" s="49"/>
      <c r="BJ2347" s="49"/>
      <c r="BK2347" s="49"/>
      <c r="BL2347" s="49"/>
      <c r="BM2347" s="49"/>
      <c r="BN2347" s="49"/>
      <c r="BO2347" s="49"/>
    </row>
    <row r="2348" spans="20:67" x14ac:dyDescent="0.3">
      <c r="T2348" s="49"/>
      <c r="V2348" s="49"/>
      <c r="W2348" s="49"/>
      <c r="X2348" s="49"/>
      <c r="Y2348" s="49"/>
      <c r="AA2348" s="49"/>
      <c r="AB2348" s="49"/>
      <c r="AD2348" s="49"/>
      <c r="AE2348" s="49"/>
      <c r="AF2348" s="49"/>
      <c r="AH2348" s="49"/>
      <c r="AI2348" s="49"/>
      <c r="AK2348" s="49"/>
      <c r="AL2348" s="49"/>
      <c r="AM2348" s="49"/>
      <c r="AN2348" s="49"/>
      <c r="AO2348" s="49"/>
      <c r="AP2348" s="49"/>
      <c r="AQ2348" s="49"/>
      <c r="AR2348" s="49"/>
      <c r="AS2348" s="49"/>
      <c r="AT2348" s="49"/>
      <c r="AU2348" s="49"/>
      <c r="AV2348" s="49"/>
      <c r="AW2348" s="49"/>
      <c r="AX2348" s="49"/>
      <c r="AY2348" s="49"/>
      <c r="AZ2348" s="49"/>
      <c r="BA2348" s="49"/>
      <c r="BB2348" s="49"/>
      <c r="BC2348" s="49"/>
      <c r="BD2348" s="49"/>
      <c r="BE2348" s="49"/>
      <c r="BF2348" s="49"/>
      <c r="BG2348" s="49"/>
      <c r="BH2348" s="49"/>
      <c r="BI2348" s="49"/>
      <c r="BJ2348" s="49"/>
      <c r="BK2348" s="49"/>
      <c r="BL2348" s="49"/>
      <c r="BM2348" s="49"/>
      <c r="BN2348" s="49"/>
      <c r="BO2348" s="49"/>
    </row>
    <row r="2349" spans="20:67" x14ac:dyDescent="0.3">
      <c r="T2349" s="49"/>
      <c r="V2349" s="49"/>
      <c r="W2349" s="49"/>
      <c r="X2349" s="49"/>
      <c r="Y2349" s="49"/>
      <c r="AA2349" s="49"/>
      <c r="AB2349" s="49"/>
      <c r="AD2349" s="49"/>
      <c r="AE2349" s="49"/>
      <c r="AF2349" s="49"/>
      <c r="AH2349" s="49"/>
      <c r="AI2349" s="49"/>
      <c r="AK2349" s="49"/>
      <c r="AL2349" s="49"/>
      <c r="AM2349" s="49"/>
      <c r="AN2349" s="49"/>
      <c r="AO2349" s="49"/>
      <c r="AP2349" s="49"/>
      <c r="AQ2349" s="49"/>
      <c r="AR2349" s="49"/>
      <c r="AS2349" s="49"/>
      <c r="AT2349" s="49"/>
      <c r="AU2349" s="49"/>
      <c r="AV2349" s="49"/>
      <c r="AW2349" s="49"/>
      <c r="AX2349" s="49"/>
      <c r="AY2349" s="49"/>
      <c r="AZ2349" s="49"/>
      <c r="BA2349" s="49"/>
      <c r="BB2349" s="49"/>
      <c r="BC2349" s="49"/>
      <c r="BD2349" s="49"/>
      <c r="BE2349" s="49"/>
      <c r="BF2349" s="49"/>
      <c r="BG2349" s="49"/>
      <c r="BH2349" s="49"/>
      <c r="BI2349" s="49"/>
      <c r="BJ2349" s="49"/>
      <c r="BK2349" s="49"/>
      <c r="BL2349" s="49"/>
      <c r="BM2349" s="49"/>
      <c r="BN2349" s="49"/>
      <c r="BO2349" s="49"/>
    </row>
    <row r="2350" spans="20:67" x14ac:dyDescent="0.3">
      <c r="T2350" s="49"/>
      <c r="V2350" s="49"/>
      <c r="W2350" s="49"/>
      <c r="X2350" s="49"/>
      <c r="Y2350" s="49"/>
      <c r="AA2350" s="49"/>
      <c r="AB2350" s="49"/>
      <c r="AD2350" s="49"/>
      <c r="AE2350" s="49"/>
      <c r="AF2350" s="49"/>
      <c r="AH2350" s="49"/>
      <c r="AI2350" s="49"/>
      <c r="AK2350" s="49"/>
      <c r="AL2350" s="49"/>
      <c r="AM2350" s="49"/>
      <c r="AN2350" s="49"/>
      <c r="AO2350" s="49"/>
      <c r="AP2350" s="49"/>
      <c r="AQ2350" s="49"/>
      <c r="AR2350" s="49"/>
      <c r="AS2350" s="49"/>
      <c r="AT2350" s="49"/>
      <c r="AU2350" s="49"/>
      <c r="AV2350" s="49"/>
      <c r="AW2350" s="49"/>
      <c r="AX2350" s="49"/>
      <c r="AY2350" s="49"/>
      <c r="AZ2350" s="49"/>
      <c r="BA2350" s="49"/>
      <c r="BB2350" s="49"/>
      <c r="BC2350" s="49"/>
      <c r="BD2350" s="49"/>
      <c r="BE2350" s="49"/>
      <c r="BF2350" s="49"/>
      <c r="BG2350" s="49"/>
      <c r="BH2350" s="49"/>
      <c r="BI2350" s="49"/>
      <c r="BJ2350" s="49"/>
      <c r="BK2350" s="49"/>
      <c r="BL2350" s="49"/>
      <c r="BM2350" s="49"/>
      <c r="BN2350" s="49"/>
      <c r="BO2350" s="49"/>
    </row>
    <row r="2351" spans="20:67" x14ac:dyDescent="0.3">
      <c r="T2351" s="49"/>
      <c r="V2351" s="49"/>
      <c r="W2351" s="49"/>
      <c r="X2351" s="49"/>
      <c r="Y2351" s="49"/>
      <c r="AA2351" s="49"/>
      <c r="AB2351" s="49"/>
      <c r="AD2351" s="49"/>
      <c r="AE2351" s="49"/>
      <c r="AF2351" s="49"/>
      <c r="AH2351" s="49"/>
      <c r="AI2351" s="49"/>
      <c r="AK2351" s="49"/>
      <c r="AL2351" s="49"/>
      <c r="AM2351" s="49"/>
      <c r="AN2351" s="49"/>
      <c r="AO2351" s="49"/>
      <c r="AP2351" s="49"/>
      <c r="AQ2351" s="49"/>
      <c r="AR2351" s="49"/>
      <c r="AS2351" s="49"/>
      <c r="AT2351" s="49"/>
      <c r="AU2351" s="49"/>
      <c r="AV2351" s="49"/>
      <c r="AW2351" s="49"/>
      <c r="AX2351" s="49"/>
      <c r="AY2351" s="49"/>
      <c r="AZ2351" s="49"/>
      <c r="BA2351" s="49"/>
      <c r="BB2351" s="49"/>
      <c r="BC2351" s="49"/>
      <c r="BD2351" s="49"/>
      <c r="BE2351" s="49"/>
      <c r="BF2351" s="49"/>
      <c r="BG2351" s="49"/>
      <c r="BH2351" s="49"/>
      <c r="BI2351" s="49"/>
      <c r="BJ2351" s="49"/>
      <c r="BK2351" s="49"/>
      <c r="BL2351" s="49"/>
      <c r="BM2351" s="49"/>
      <c r="BN2351" s="49"/>
      <c r="BO2351" s="49"/>
    </row>
    <row r="2352" spans="20:67" x14ac:dyDescent="0.3">
      <c r="T2352" s="49"/>
      <c r="V2352" s="49"/>
      <c r="W2352" s="49"/>
      <c r="X2352" s="49"/>
      <c r="Y2352" s="49"/>
      <c r="AA2352" s="49"/>
      <c r="AB2352" s="49"/>
      <c r="AD2352" s="49"/>
      <c r="AE2352" s="49"/>
      <c r="AF2352" s="49"/>
      <c r="AH2352" s="49"/>
      <c r="AI2352" s="49"/>
      <c r="AK2352" s="49"/>
      <c r="AL2352" s="49"/>
      <c r="AM2352" s="49"/>
      <c r="AN2352" s="49"/>
      <c r="AO2352" s="49"/>
      <c r="AP2352" s="49"/>
      <c r="AQ2352" s="49"/>
      <c r="AR2352" s="49"/>
      <c r="AS2352" s="49"/>
      <c r="AT2352" s="49"/>
      <c r="AU2352" s="49"/>
      <c r="AV2352" s="49"/>
      <c r="AW2352" s="49"/>
      <c r="AX2352" s="49"/>
      <c r="AY2352" s="49"/>
      <c r="AZ2352" s="49"/>
      <c r="BA2352" s="49"/>
      <c r="BB2352" s="49"/>
      <c r="BC2352" s="49"/>
      <c r="BD2352" s="49"/>
      <c r="BE2352" s="49"/>
      <c r="BF2352" s="49"/>
      <c r="BG2352" s="49"/>
      <c r="BH2352" s="49"/>
      <c r="BI2352" s="49"/>
      <c r="BJ2352" s="49"/>
      <c r="BK2352" s="49"/>
      <c r="BL2352" s="49"/>
      <c r="BM2352" s="49"/>
      <c r="BN2352" s="49"/>
      <c r="BO2352" s="49"/>
    </row>
    <row r="2353" spans="20:67" x14ac:dyDescent="0.3">
      <c r="T2353" s="49"/>
      <c r="V2353" s="49"/>
      <c r="W2353" s="49"/>
      <c r="X2353" s="49"/>
      <c r="Y2353" s="49"/>
      <c r="AA2353" s="49"/>
      <c r="AB2353" s="49"/>
      <c r="AD2353" s="49"/>
      <c r="AE2353" s="49"/>
      <c r="AF2353" s="49"/>
      <c r="AH2353" s="49"/>
      <c r="AI2353" s="49"/>
      <c r="AK2353" s="49"/>
      <c r="AL2353" s="49"/>
      <c r="AM2353" s="49"/>
      <c r="AN2353" s="49"/>
      <c r="AO2353" s="49"/>
      <c r="AP2353" s="49"/>
      <c r="AQ2353" s="49"/>
      <c r="AR2353" s="49"/>
      <c r="AS2353" s="49"/>
      <c r="AT2353" s="49"/>
      <c r="AU2353" s="49"/>
      <c r="AV2353" s="49"/>
      <c r="AW2353" s="49"/>
      <c r="AX2353" s="49"/>
      <c r="AY2353" s="49"/>
      <c r="AZ2353" s="49"/>
      <c r="BA2353" s="49"/>
      <c r="BB2353" s="49"/>
      <c r="BC2353" s="49"/>
      <c r="BD2353" s="49"/>
      <c r="BE2353" s="49"/>
      <c r="BF2353" s="49"/>
      <c r="BG2353" s="49"/>
      <c r="BH2353" s="49"/>
      <c r="BI2353" s="49"/>
      <c r="BJ2353" s="49"/>
      <c r="BK2353" s="49"/>
      <c r="BL2353" s="49"/>
      <c r="BM2353" s="49"/>
      <c r="BN2353" s="49"/>
      <c r="BO2353" s="49"/>
    </row>
    <row r="2354" spans="20:67" x14ac:dyDescent="0.3">
      <c r="T2354" s="49"/>
      <c r="V2354" s="49"/>
      <c r="W2354" s="49"/>
      <c r="X2354" s="49"/>
      <c r="Y2354" s="49"/>
      <c r="AA2354" s="49"/>
      <c r="AB2354" s="49"/>
      <c r="AD2354" s="49"/>
      <c r="AE2354" s="49"/>
      <c r="AF2354" s="49"/>
      <c r="AH2354" s="49"/>
      <c r="AI2354" s="49"/>
      <c r="AK2354" s="49"/>
      <c r="AL2354" s="49"/>
      <c r="AM2354" s="49"/>
      <c r="AN2354" s="49"/>
      <c r="AO2354" s="49"/>
      <c r="AP2354" s="49"/>
      <c r="AQ2354" s="49"/>
      <c r="AR2354" s="49"/>
      <c r="AS2354" s="49"/>
      <c r="AT2354" s="49"/>
      <c r="AU2354" s="49"/>
      <c r="AV2354" s="49"/>
      <c r="AW2354" s="49"/>
      <c r="AX2354" s="49"/>
      <c r="AY2354" s="49"/>
      <c r="AZ2354" s="49"/>
      <c r="BA2354" s="49"/>
      <c r="BB2354" s="49"/>
      <c r="BC2354" s="49"/>
      <c r="BD2354" s="49"/>
      <c r="BE2354" s="49"/>
      <c r="BF2354" s="49"/>
      <c r="BG2354" s="49"/>
      <c r="BH2354" s="49"/>
      <c r="BI2354" s="49"/>
      <c r="BJ2354" s="49"/>
      <c r="BK2354" s="49"/>
      <c r="BL2354" s="49"/>
      <c r="BM2354" s="49"/>
      <c r="BN2354" s="49"/>
      <c r="BO2354" s="49"/>
    </row>
    <row r="2355" spans="20:67" x14ac:dyDescent="0.3">
      <c r="T2355" s="49"/>
      <c r="V2355" s="49"/>
      <c r="W2355" s="49"/>
      <c r="X2355" s="49"/>
      <c r="Y2355" s="49"/>
      <c r="AA2355" s="49"/>
      <c r="AB2355" s="49"/>
      <c r="AD2355" s="49"/>
      <c r="AE2355" s="49"/>
      <c r="AF2355" s="49"/>
      <c r="AH2355" s="49"/>
      <c r="AI2355" s="49"/>
      <c r="AK2355" s="49"/>
      <c r="AL2355" s="49"/>
      <c r="AM2355" s="49"/>
      <c r="AN2355" s="49"/>
      <c r="AO2355" s="49"/>
      <c r="AP2355" s="49"/>
      <c r="AQ2355" s="49"/>
      <c r="AR2355" s="49"/>
      <c r="AS2355" s="49"/>
      <c r="AT2355" s="49"/>
      <c r="AU2355" s="49"/>
      <c r="AV2355" s="49"/>
      <c r="AW2355" s="49"/>
      <c r="AX2355" s="49"/>
      <c r="AY2355" s="49"/>
      <c r="AZ2355" s="49"/>
      <c r="BA2355" s="49"/>
      <c r="BB2355" s="49"/>
      <c r="BC2355" s="49"/>
      <c r="BD2355" s="49"/>
      <c r="BE2355" s="49"/>
      <c r="BF2355" s="49"/>
      <c r="BG2355" s="49"/>
      <c r="BH2355" s="49"/>
      <c r="BI2355" s="49"/>
      <c r="BJ2355" s="49"/>
      <c r="BK2355" s="49"/>
      <c r="BL2355" s="49"/>
      <c r="BM2355" s="49"/>
      <c r="BN2355" s="49"/>
      <c r="BO2355" s="49"/>
    </row>
    <row r="2356" spans="20:67" x14ac:dyDescent="0.3">
      <c r="T2356" s="49"/>
      <c r="V2356" s="49"/>
      <c r="W2356" s="49"/>
      <c r="X2356" s="49"/>
      <c r="Y2356" s="49"/>
      <c r="AA2356" s="49"/>
      <c r="AB2356" s="49"/>
      <c r="AD2356" s="49"/>
      <c r="AE2356" s="49"/>
      <c r="AF2356" s="49"/>
      <c r="AH2356" s="49"/>
      <c r="AI2356" s="49"/>
      <c r="AK2356" s="49"/>
      <c r="AL2356" s="49"/>
      <c r="AM2356" s="49"/>
      <c r="AN2356" s="49"/>
      <c r="AO2356" s="49"/>
      <c r="AP2356" s="49"/>
      <c r="AQ2356" s="49"/>
      <c r="AR2356" s="49"/>
      <c r="AS2356" s="49"/>
      <c r="AT2356" s="49"/>
      <c r="AU2356" s="49"/>
      <c r="AV2356" s="49"/>
      <c r="AW2356" s="49"/>
      <c r="AX2356" s="49"/>
      <c r="AY2356" s="49"/>
      <c r="AZ2356" s="49"/>
      <c r="BA2356" s="49"/>
      <c r="BB2356" s="49"/>
      <c r="BC2356" s="49"/>
      <c r="BD2356" s="49"/>
      <c r="BE2356" s="49"/>
      <c r="BF2356" s="49"/>
      <c r="BG2356" s="49"/>
      <c r="BH2356" s="49"/>
      <c r="BI2356" s="49"/>
      <c r="BJ2356" s="49"/>
      <c r="BK2356" s="49"/>
      <c r="BL2356" s="49"/>
      <c r="BM2356" s="49"/>
      <c r="BN2356" s="49"/>
      <c r="BO2356" s="49"/>
    </row>
    <row r="2357" spans="20:67" x14ac:dyDescent="0.3">
      <c r="T2357" s="49"/>
      <c r="V2357" s="49"/>
      <c r="W2357" s="49"/>
      <c r="X2357" s="49"/>
      <c r="Y2357" s="49"/>
      <c r="AA2357" s="49"/>
      <c r="AB2357" s="49"/>
      <c r="AD2357" s="49"/>
      <c r="AE2357" s="49"/>
      <c r="AF2357" s="49"/>
      <c r="AH2357" s="49"/>
      <c r="AI2357" s="49"/>
      <c r="AK2357" s="49"/>
      <c r="AL2357" s="49"/>
      <c r="AM2357" s="49"/>
      <c r="AN2357" s="49"/>
      <c r="AO2357" s="49"/>
      <c r="AP2357" s="49"/>
      <c r="AQ2357" s="49"/>
      <c r="AR2357" s="49"/>
      <c r="AS2357" s="49"/>
      <c r="AT2357" s="49"/>
      <c r="AU2357" s="49"/>
      <c r="AV2357" s="49"/>
      <c r="AW2357" s="49"/>
      <c r="AX2357" s="49"/>
      <c r="AY2357" s="49"/>
      <c r="AZ2357" s="49"/>
      <c r="BA2357" s="49"/>
      <c r="BB2357" s="49"/>
      <c r="BC2357" s="49"/>
      <c r="BD2357" s="49"/>
      <c r="BE2357" s="49"/>
      <c r="BF2357" s="49"/>
      <c r="BG2357" s="49"/>
      <c r="BH2357" s="49"/>
      <c r="BI2357" s="49"/>
      <c r="BJ2357" s="49"/>
      <c r="BK2357" s="49"/>
      <c r="BL2357" s="49"/>
      <c r="BM2357" s="49"/>
      <c r="BN2357" s="49"/>
      <c r="BO2357" s="49"/>
    </row>
    <row r="2358" spans="20:67" x14ac:dyDescent="0.3">
      <c r="T2358" s="49"/>
      <c r="V2358" s="49"/>
      <c r="W2358" s="49"/>
      <c r="X2358" s="49"/>
      <c r="Y2358" s="49"/>
      <c r="AA2358" s="49"/>
      <c r="AB2358" s="49"/>
      <c r="AD2358" s="49"/>
      <c r="AE2358" s="49"/>
      <c r="AF2358" s="49"/>
      <c r="AH2358" s="49"/>
      <c r="AI2358" s="49"/>
      <c r="AK2358" s="49"/>
      <c r="AL2358" s="49"/>
      <c r="AM2358" s="49"/>
      <c r="AN2358" s="49"/>
      <c r="AO2358" s="49"/>
      <c r="AP2358" s="49"/>
      <c r="AQ2358" s="49"/>
      <c r="AR2358" s="49"/>
      <c r="AS2358" s="49"/>
      <c r="AT2358" s="49"/>
      <c r="AU2358" s="49"/>
      <c r="AV2358" s="49"/>
      <c r="AW2358" s="49"/>
      <c r="AX2358" s="49"/>
      <c r="AY2358" s="49"/>
      <c r="AZ2358" s="49"/>
      <c r="BA2358" s="49"/>
      <c r="BB2358" s="49"/>
      <c r="BC2358" s="49"/>
      <c r="BD2358" s="49"/>
      <c r="BE2358" s="49"/>
      <c r="BF2358" s="49"/>
      <c r="BG2358" s="49"/>
      <c r="BH2358" s="49"/>
      <c r="BI2358" s="49"/>
      <c r="BJ2358" s="49"/>
      <c r="BK2358" s="49"/>
      <c r="BL2358" s="49"/>
      <c r="BM2358" s="49"/>
      <c r="BN2358" s="49"/>
      <c r="BO2358" s="49"/>
    </row>
    <row r="2359" spans="20:67" x14ac:dyDescent="0.3">
      <c r="T2359" s="49"/>
      <c r="V2359" s="49"/>
      <c r="W2359" s="49"/>
      <c r="X2359" s="49"/>
      <c r="Y2359" s="49"/>
      <c r="AA2359" s="49"/>
      <c r="AB2359" s="49"/>
      <c r="AD2359" s="49"/>
      <c r="AE2359" s="49"/>
      <c r="AF2359" s="49"/>
      <c r="AH2359" s="49"/>
      <c r="AI2359" s="49"/>
      <c r="AK2359" s="49"/>
      <c r="AL2359" s="49"/>
      <c r="AM2359" s="49"/>
      <c r="AN2359" s="49"/>
      <c r="AO2359" s="49"/>
      <c r="AP2359" s="49"/>
      <c r="AQ2359" s="49"/>
      <c r="AR2359" s="49"/>
      <c r="AS2359" s="49"/>
      <c r="AT2359" s="49"/>
      <c r="AU2359" s="49"/>
      <c r="AV2359" s="49"/>
      <c r="AW2359" s="49"/>
      <c r="AX2359" s="49"/>
      <c r="AY2359" s="49"/>
      <c r="AZ2359" s="49"/>
      <c r="BA2359" s="49"/>
      <c r="BB2359" s="49"/>
      <c r="BC2359" s="49"/>
      <c r="BD2359" s="49"/>
      <c r="BE2359" s="49"/>
      <c r="BF2359" s="49"/>
      <c r="BG2359" s="49"/>
      <c r="BH2359" s="49"/>
      <c r="BI2359" s="49"/>
      <c r="BJ2359" s="49"/>
      <c r="BK2359" s="49"/>
      <c r="BL2359" s="49"/>
      <c r="BM2359" s="49"/>
      <c r="BN2359" s="49"/>
      <c r="BO2359" s="49"/>
    </row>
    <row r="2360" spans="20:67" x14ac:dyDescent="0.3">
      <c r="T2360" s="49"/>
      <c r="V2360" s="49"/>
      <c r="W2360" s="49"/>
      <c r="X2360" s="49"/>
      <c r="Y2360" s="49"/>
      <c r="AA2360" s="49"/>
      <c r="AB2360" s="49"/>
      <c r="AD2360" s="49"/>
      <c r="AE2360" s="49"/>
      <c r="AF2360" s="49"/>
      <c r="AH2360" s="49"/>
      <c r="AI2360" s="49"/>
      <c r="AK2360" s="49"/>
      <c r="AL2360" s="49"/>
      <c r="AM2360" s="49"/>
      <c r="AN2360" s="49"/>
      <c r="AO2360" s="49"/>
      <c r="AP2360" s="49"/>
      <c r="AQ2360" s="49"/>
      <c r="AR2360" s="49"/>
      <c r="AS2360" s="49"/>
      <c r="AT2360" s="49"/>
      <c r="AU2360" s="49"/>
      <c r="AV2360" s="49"/>
      <c r="AW2360" s="49"/>
      <c r="AX2360" s="49"/>
      <c r="AY2360" s="49"/>
      <c r="AZ2360" s="49"/>
      <c r="BA2360" s="49"/>
      <c r="BB2360" s="49"/>
      <c r="BC2360" s="49"/>
      <c r="BD2360" s="49"/>
      <c r="BE2360" s="49"/>
      <c r="BF2360" s="49"/>
      <c r="BG2360" s="49"/>
      <c r="BH2360" s="49"/>
      <c r="BI2360" s="49"/>
      <c r="BJ2360" s="49"/>
      <c r="BK2360" s="49"/>
      <c r="BL2360" s="49"/>
      <c r="BM2360" s="49"/>
      <c r="BN2360" s="49"/>
      <c r="BO2360" s="49"/>
    </row>
    <row r="2361" spans="20:67" x14ac:dyDescent="0.3">
      <c r="T2361" s="49"/>
      <c r="V2361" s="49"/>
      <c r="W2361" s="49"/>
      <c r="X2361" s="49"/>
      <c r="Y2361" s="49"/>
      <c r="AA2361" s="49"/>
      <c r="AB2361" s="49"/>
      <c r="AD2361" s="49"/>
      <c r="AE2361" s="49"/>
      <c r="AF2361" s="49"/>
      <c r="AH2361" s="49"/>
      <c r="AI2361" s="49"/>
      <c r="AK2361" s="49"/>
      <c r="AL2361" s="49"/>
      <c r="AM2361" s="49"/>
      <c r="AN2361" s="49"/>
      <c r="AO2361" s="49"/>
      <c r="AP2361" s="49"/>
      <c r="AQ2361" s="49"/>
      <c r="AR2361" s="49"/>
      <c r="AS2361" s="49"/>
      <c r="AT2361" s="49"/>
      <c r="AU2361" s="49"/>
      <c r="AV2361" s="49"/>
      <c r="AW2361" s="49"/>
      <c r="AX2361" s="49"/>
      <c r="AY2361" s="49"/>
      <c r="AZ2361" s="49"/>
      <c r="BA2361" s="49"/>
      <c r="BB2361" s="49"/>
      <c r="BC2361" s="49"/>
      <c r="BD2361" s="49"/>
      <c r="BE2361" s="49"/>
      <c r="BF2361" s="49"/>
      <c r="BG2361" s="49"/>
      <c r="BH2361" s="49"/>
      <c r="BI2361" s="49"/>
      <c r="BJ2361" s="49"/>
      <c r="BK2361" s="49"/>
      <c r="BL2361" s="49"/>
      <c r="BM2361" s="49"/>
      <c r="BN2361" s="49"/>
      <c r="BO2361" s="49"/>
    </row>
    <row r="2362" spans="20:67" x14ac:dyDescent="0.3">
      <c r="T2362" s="49"/>
      <c r="V2362" s="49"/>
      <c r="W2362" s="49"/>
      <c r="X2362" s="49"/>
      <c r="Y2362" s="49"/>
      <c r="AA2362" s="49"/>
      <c r="AB2362" s="49"/>
      <c r="AD2362" s="49"/>
      <c r="AE2362" s="49"/>
      <c r="AF2362" s="49"/>
      <c r="AH2362" s="49"/>
      <c r="AI2362" s="49"/>
      <c r="AK2362" s="49"/>
      <c r="AL2362" s="49"/>
      <c r="AM2362" s="49"/>
      <c r="AN2362" s="49"/>
      <c r="AO2362" s="49"/>
      <c r="AP2362" s="49"/>
      <c r="AQ2362" s="49"/>
      <c r="AR2362" s="49"/>
      <c r="AS2362" s="49"/>
      <c r="AT2362" s="49"/>
      <c r="AU2362" s="49"/>
      <c r="AV2362" s="49"/>
      <c r="AW2362" s="49"/>
      <c r="AX2362" s="49"/>
      <c r="AY2362" s="49"/>
      <c r="AZ2362" s="49"/>
      <c r="BA2362" s="49"/>
      <c r="BB2362" s="49"/>
      <c r="BC2362" s="49"/>
      <c r="BD2362" s="49"/>
      <c r="BE2362" s="49"/>
      <c r="BF2362" s="49"/>
      <c r="BG2362" s="49"/>
      <c r="BH2362" s="49"/>
      <c r="BI2362" s="49"/>
      <c r="BJ2362" s="49"/>
      <c r="BK2362" s="49"/>
      <c r="BL2362" s="49"/>
      <c r="BM2362" s="49"/>
      <c r="BN2362" s="49"/>
      <c r="BO2362" s="49"/>
    </row>
    <row r="2363" spans="20:67" x14ac:dyDescent="0.3">
      <c r="T2363" s="49"/>
      <c r="V2363" s="49"/>
      <c r="W2363" s="49"/>
      <c r="X2363" s="49"/>
      <c r="Y2363" s="49"/>
      <c r="AA2363" s="49"/>
      <c r="AB2363" s="49"/>
      <c r="AD2363" s="49"/>
      <c r="AE2363" s="49"/>
      <c r="AF2363" s="49"/>
      <c r="AH2363" s="49"/>
      <c r="AI2363" s="49"/>
      <c r="AK2363" s="49"/>
      <c r="AL2363" s="49"/>
      <c r="AM2363" s="49"/>
      <c r="AN2363" s="49"/>
      <c r="AO2363" s="49"/>
      <c r="AP2363" s="49"/>
      <c r="AQ2363" s="49"/>
      <c r="AR2363" s="49"/>
      <c r="AS2363" s="49"/>
      <c r="AT2363" s="49"/>
      <c r="AU2363" s="49"/>
      <c r="AV2363" s="49"/>
      <c r="AW2363" s="49"/>
      <c r="AX2363" s="49"/>
      <c r="AY2363" s="49"/>
      <c r="AZ2363" s="49"/>
      <c r="BA2363" s="49"/>
      <c r="BB2363" s="49"/>
      <c r="BC2363" s="49"/>
      <c r="BD2363" s="49"/>
      <c r="BE2363" s="49"/>
      <c r="BF2363" s="49"/>
      <c r="BG2363" s="49"/>
      <c r="BH2363" s="49"/>
      <c r="BI2363" s="49"/>
      <c r="BJ2363" s="49"/>
      <c r="BK2363" s="49"/>
      <c r="BL2363" s="49"/>
      <c r="BM2363" s="49"/>
      <c r="BN2363" s="49"/>
      <c r="BO2363" s="49"/>
    </row>
    <row r="2364" spans="20:67" x14ac:dyDescent="0.3">
      <c r="T2364" s="49"/>
      <c r="V2364" s="49"/>
      <c r="W2364" s="49"/>
      <c r="X2364" s="49"/>
      <c r="Y2364" s="49"/>
      <c r="AA2364" s="49"/>
      <c r="AB2364" s="49"/>
      <c r="AD2364" s="49"/>
      <c r="AE2364" s="49"/>
      <c r="AF2364" s="49"/>
      <c r="AH2364" s="49"/>
      <c r="AI2364" s="49"/>
      <c r="AK2364" s="49"/>
      <c r="AL2364" s="49"/>
      <c r="AM2364" s="49"/>
      <c r="AN2364" s="49"/>
      <c r="AO2364" s="49"/>
      <c r="AP2364" s="49"/>
      <c r="AQ2364" s="49"/>
      <c r="AR2364" s="49"/>
      <c r="AS2364" s="49"/>
      <c r="AT2364" s="49"/>
      <c r="AU2364" s="49"/>
      <c r="AV2364" s="49"/>
      <c r="AW2364" s="49"/>
      <c r="AX2364" s="49"/>
      <c r="AY2364" s="49"/>
      <c r="AZ2364" s="49"/>
      <c r="BA2364" s="49"/>
      <c r="BB2364" s="49"/>
      <c r="BC2364" s="49"/>
      <c r="BD2364" s="49"/>
      <c r="BE2364" s="49"/>
      <c r="BF2364" s="49"/>
      <c r="BG2364" s="49"/>
      <c r="BH2364" s="49"/>
      <c r="BI2364" s="49"/>
      <c r="BJ2364" s="49"/>
      <c r="BK2364" s="49"/>
      <c r="BL2364" s="49"/>
      <c r="BM2364" s="49"/>
      <c r="BN2364" s="49"/>
      <c r="BO2364" s="49"/>
    </row>
    <row r="2365" spans="20:67" x14ac:dyDescent="0.3">
      <c r="T2365" s="49"/>
      <c r="V2365" s="49"/>
      <c r="W2365" s="49"/>
      <c r="X2365" s="49"/>
      <c r="Y2365" s="49"/>
      <c r="AA2365" s="49"/>
      <c r="AB2365" s="49"/>
      <c r="AD2365" s="49"/>
      <c r="AE2365" s="49"/>
      <c r="AF2365" s="49"/>
      <c r="AH2365" s="49"/>
      <c r="AI2365" s="49"/>
      <c r="AK2365" s="49"/>
      <c r="AL2365" s="49"/>
      <c r="AM2365" s="49"/>
      <c r="AN2365" s="49"/>
      <c r="AO2365" s="49"/>
      <c r="AP2365" s="49"/>
      <c r="AQ2365" s="49"/>
      <c r="AR2365" s="49"/>
      <c r="AS2365" s="49"/>
      <c r="AT2365" s="49"/>
      <c r="AU2365" s="49"/>
      <c r="AV2365" s="49"/>
      <c r="AW2365" s="49"/>
      <c r="AX2365" s="49"/>
      <c r="AY2365" s="49"/>
      <c r="AZ2365" s="49"/>
      <c r="BA2365" s="49"/>
      <c r="BB2365" s="49"/>
      <c r="BC2365" s="49"/>
      <c r="BD2365" s="49"/>
      <c r="BE2365" s="49"/>
      <c r="BF2365" s="49"/>
      <c r="BG2365" s="49"/>
      <c r="BH2365" s="49"/>
      <c r="BI2365" s="49"/>
      <c r="BJ2365" s="49"/>
      <c r="BK2365" s="49"/>
      <c r="BL2365" s="49"/>
      <c r="BM2365" s="49"/>
      <c r="BN2365" s="49"/>
      <c r="BO2365" s="49"/>
    </row>
    <row r="2366" spans="20:67" x14ac:dyDescent="0.3">
      <c r="T2366" s="49"/>
      <c r="V2366" s="49"/>
      <c r="W2366" s="49"/>
      <c r="X2366" s="49"/>
      <c r="Y2366" s="49"/>
      <c r="AA2366" s="49"/>
      <c r="AB2366" s="49"/>
      <c r="AD2366" s="49"/>
      <c r="AE2366" s="49"/>
      <c r="AF2366" s="49"/>
      <c r="AH2366" s="49"/>
      <c r="AI2366" s="49"/>
      <c r="AK2366" s="49"/>
      <c r="AL2366" s="49"/>
      <c r="AM2366" s="49"/>
      <c r="AN2366" s="49"/>
      <c r="AO2366" s="49"/>
      <c r="AP2366" s="49"/>
      <c r="AQ2366" s="49"/>
      <c r="AR2366" s="49"/>
      <c r="AS2366" s="49"/>
      <c r="AT2366" s="49"/>
      <c r="AU2366" s="49"/>
      <c r="AV2366" s="49"/>
      <c r="AW2366" s="49"/>
      <c r="AX2366" s="49"/>
      <c r="AY2366" s="49"/>
      <c r="AZ2366" s="49"/>
      <c r="BA2366" s="49"/>
      <c r="BB2366" s="49"/>
      <c r="BC2366" s="49"/>
      <c r="BD2366" s="49"/>
      <c r="BE2366" s="49"/>
      <c r="BF2366" s="49"/>
      <c r="BG2366" s="49"/>
      <c r="BH2366" s="49"/>
      <c r="BI2366" s="49"/>
      <c r="BJ2366" s="49"/>
      <c r="BK2366" s="49"/>
      <c r="BL2366" s="49"/>
      <c r="BM2366" s="49"/>
      <c r="BN2366" s="49"/>
      <c r="BO2366" s="49"/>
    </row>
    <row r="2367" spans="20:67" x14ac:dyDescent="0.3">
      <c r="T2367" s="49"/>
      <c r="V2367" s="49"/>
      <c r="W2367" s="49"/>
      <c r="X2367" s="49"/>
      <c r="Y2367" s="49"/>
      <c r="AA2367" s="49"/>
      <c r="AB2367" s="49"/>
      <c r="AD2367" s="49"/>
      <c r="AE2367" s="49"/>
      <c r="AF2367" s="49"/>
      <c r="AH2367" s="49"/>
      <c r="AI2367" s="49"/>
      <c r="AK2367" s="49"/>
      <c r="AL2367" s="49"/>
      <c r="AM2367" s="49"/>
      <c r="AN2367" s="49"/>
      <c r="AO2367" s="49"/>
      <c r="AP2367" s="49"/>
      <c r="AQ2367" s="49"/>
      <c r="AR2367" s="49"/>
      <c r="AS2367" s="49"/>
      <c r="AT2367" s="49"/>
      <c r="AU2367" s="49"/>
      <c r="AV2367" s="49"/>
      <c r="AW2367" s="49"/>
      <c r="AX2367" s="49"/>
      <c r="AY2367" s="49"/>
      <c r="AZ2367" s="49"/>
      <c r="BA2367" s="49"/>
      <c r="BB2367" s="49"/>
      <c r="BC2367" s="49"/>
      <c r="BD2367" s="49"/>
      <c r="BE2367" s="49"/>
      <c r="BF2367" s="49"/>
      <c r="BG2367" s="49"/>
      <c r="BH2367" s="49"/>
      <c r="BI2367" s="49"/>
      <c r="BJ2367" s="49"/>
      <c r="BK2367" s="49"/>
      <c r="BL2367" s="49"/>
      <c r="BM2367" s="49"/>
      <c r="BN2367" s="49"/>
      <c r="BO2367" s="49"/>
    </row>
    <row r="2368" spans="20:67" x14ac:dyDescent="0.3">
      <c r="T2368" s="49"/>
      <c r="V2368" s="49"/>
      <c r="W2368" s="49"/>
      <c r="X2368" s="49"/>
      <c r="Y2368" s="49"/>
      <c r="AA2368" s="49"/>
      <c r="AB2368" s="49"/>
      <c r="AD2368" s="49"/>
      <c r="AE2368" s="49"/>
      <c r="AF2368" s="49"/>
      <c r="AH2368" s="49"/>
      <c r="AI2368" s="49"/>
      <c r="AK2368" s="49"/>
      <c r="AL2368" s="49"/>
      <c r="AM2368" s="49"/>
      <c r="AN2368" s="49"/>
      <c r="AO2368" s="49"/>
      <c r="AP2368" s="49"/>
      <c r="AQ2368" s="49"/>
      <c r="AR2368" s="49"/>
      <c r="AS2368" s="49"/>
      <c r="AT2368" s="49"/>
      <c r="AU2368" s="49"/>
      <c r="AV2368" s="49"/>
      <c r="AW2368" s="49"/>
      <c r="AX2368" s="49"/>
      <c r="AY2368" s="49"/>
      <c r="AZ2368" s="49"/>
      <c r="BA2368" s="49"/>
      <c r="BB2368" s="49"/>
      <c r="BC2368" s="49"/>
      <c r="BD2368" s="49"/>
      <c r="BE2368" s="49"/>
      <c r="BF2368" s="49"/>
      <c r="BG2368" s="49"/>
      <c r="BH2368" s="49"/>
      <c r="BI2368" s="49"/>
      <c r="BJ2368" s="49"/>
      <c r="BK2368" s="49"/>
      <c r="BL2368" s="49"/>
      <c r="BM2368" s="49"/>
      <c r="BN2368" s="49"/>
      <c r="BO2368" s="49"/>
    </row>
    <row r="2369" spans="20:67" x14ac:dyDescent="0.3">
      <c r="T2369" s="49"/>
      <c r="V2369" s="49"/>
      <c r="W2369" s="49"/>
      <c r="X2369" s="49"/>
      <c r="Y2369" s="49"/>
      <c r="AA2369" s="49"/>
      <c r="AB2369" s="49"/>
      <c r="AD2369" s="49"/>
      <c r="AE2369" s="49"/>
      <c r="AF2369" s="49"/>
      <c r="AH2369" s="49"/>
      <c r="AI2369" s="49"/>
      <c r="AK2369" s="49"/>
      <c r="AL2369" s="49"/>
      <c r="AM2369" s="49"/>
      <c r="AN2369" s="49"/>
      <c r="AO2369" s="49"/>
      <c r="AP2369" s="49"/>
      <c r="AQ2369" s="49"/>
      <c r="AR2369" s="49"/>
      <c r="AS2369" s="49"/>
      <c r="AT2369" s="49"/>
      <c r="AU2369" s="49"/>
      <c r="AV2369" s="49"/>
      <c r="AW2369" s="49"/>
      <c r="AX2369" s="49"/>
      <c r="AY2369" s="49"/>
      <c r="AZ2369" s="49"/>
      <c r="BA2369" s="49"/>
      <c r="BB2369" s="49"/>
      <c r="BC2369" s="49"/>
      <c r="BD2369" s="49"/>
      <c r="BE2369" s="49"/>
      <c r="BF2369" s="49"/>
      <c r="BG2369" s="49"/>
      <c r="BH2369" s="49"/>
      <c r="BI2369" s="49"/>
      <c r="BJ2369" s="49"/>
      <c r="BK2369" s="49"/>
      <c r="BL2369" s="49"/>
      <c r="BM2369" s="49"/>
      <c r="BN2369" s="49"/>
      <c r="BO2369" s="49"/>
    </row>
    <row r="2370" spans="20:67" x14ac:dyDescent="0.3">
      <c r="T2370" s="49"/>
      <c r="V2370" s="49"/>
      <c r="W2370" s="49"/>
      <c r="X2370" s="49"/>
      <c r="Y2370" s="49"/>
      <c r="AA2370" s="49"/>
      <c r="AB2370" s="49"/>
      <c r="AD2370" s="49"/>
      <c r="AE2370" s="49"/>
      <c r="AF2370" s="49"/>
      <c r="AH2370" s="49"/>
      <c r="AI2370" s="49"/>
      <c r="AK2370" s="49"/>
      <c r="AL2370" s="49"/>
      <c r="AM2370" s="49"/>
      <c r="AN2370" s="49"/>
      <c r="AO2370" s="49"/>
      <c r="AP2370" s="49"/>
      <c r="AQ2370" s="49"/>
      <c r="AR2370" s="49"/>
      <c r="AS2370" s="49"/>
      <c r="AT2370" s="49"/>
      <c r="AU2370" s="49"/>
      <c r="AV2370" s="49"/>
      <c r="AW2370" s="49"/>
      <c r="AX2370" s="49"/>
      <c r="AY2370" s="49"/>
      <c r="AZ2370" s="49"/>
      <c r="BA2370" s="49"/>
      <c r="BB2370" s="49"/>
      <c r="BC2370" s="49"/>
      <c r="BD2370" s="49"/>
      <c r="BE2370" s="49"/>
      <c r="BF2370" s="49"/>
      <c r="BG2370" s="49"/>
      <c r="BH2370" s="49"/>
      <c r="BI2370" s="49"/>
      <c r="BJ2370" s="49"/>
      <c r="BK2370" s="49"/>
      <c r="BL2370" s="49"/>
      <c r="BM2370" s="49"/>
      <c r="BN2370" s="49"/>
      <c r="BO2370" s="49"/>
    </row>
    <row r="2371" spans="20:67" x14ac:dyDescent="0.3">
      <c r="T2371" s="49"/>
      <c r="V2371" s="49"/>
      <c r="W2371" s="49"/>
      <c r="X2371" s="49"/>
      <c r="Y2371" s="49"/>
      <c r="AA2371" s="49"/>
      <c r="AB2371" s="49"/>
      <c r="AD2371" s="49"/>
      <c r="AE2371" s="49"/>
      <c r="AF2371" s="49"/>
      <c r="AH2371" s="49"/>
      <c r="AI2371" s="49"/>
      <c r="AK2371" s="49"/>
      <c r="AL2371" s="49"/>
      <c r="AM2371" s="49"/>
      <c r="AN2371" s="49"/>
      <c r="AO2371" s="49"/>
      <c r="AP2371" s="49"/>
      <c r="AQ2371" s="49"/>
      <c r="AR2371" s="49"/>
      <c r="AS2371" s="49"/>
      <c r="AT2371" s="49"/>
      <c r="AU2371" s="49"/>
      <c r="AV2371" s="49"/>
      <c r="AW2371" s="49"/>
      <c r="AX2371" s="49"/>
      <c r="AY2371" s="49"/>
      <c r="AZ2371" s="49"/>
      <c r="BA2371" s="49"/>
      <c r="BB2371" s="49"/>
      <c r="BC2371" s="49"/>
      <c r="BD2371" s="49"/>
      <c r="BE2371" s="49"/>
      <c r="BF2371" s="49"/>
      <c r="BG2371" s="49"/>
      <c r="BH2371" s="49"/>
      <c r="BI2371" s="49"/>
      <c r="BJ2371" s="49"/>
      <c r="BK2371" s="49"/>
      <c r="BL2371" s="49"/>
      <c r="BM2371" s="49"/>
      <c r="BN2371" s="49"/>
      <c r="BO2371" s="49"/>
    </row>
    <row r="2372" spans="20:67" x14ac:dyDescent="0.3">
      <c r="T2372" s="49"/>
      <c r="V2372" s="49"/>
      <c r="W2372" s="49"/>
      <c r="X2372" s="49"/>
      <c r="Y2372" s="49"/>
      <c r="AA2372" s="49"/>
      <c r="AB2372" s="49"/>
      <c r="AD2372" s="49"/>
      <c r="AE2372" s="49"/>
      <c r="AF2372" s="49"/>
      <c r="AH2372" s="49"/>
      <c r="AI2372" s="49"/>
      <c r="AK2372" s="49"/>
      <c r="AL2372" s="49"/>
      <c r="AM2372" s="49"/>
      <c r="AN2372" s="49"/>
      <c r="AO2372" s="49"/>
      <c r="AP2372" s="49"/>
      <c r="AQ2372" s="49"/>
      <c r="AR2372" s="49"/>
      <c r="AS2372" s="49"/>
      <c r="AT2372" s="49"/>
      <c r="AU2372" s="49"/>
      <c r="AV2372" s="49"/>
      <c r="AW2372" s="49"/>
      <c r="AX2372" s="49"/>
      <c r="AY2372" s="49"/>
      <c r="AZ2372" s="49"/>
      <c r="BA2372" s="49"/>
      <c r="BB2372" s="49"/>
      <c r="BC2372" s="49"/>
      <c r="BD2372" s="49"/>
      <c r="BE2372" s="49"/>
      <c r="BF2372" s="49"/>
      <c r="BG2372" s="49"/>
      <c r="BH2372" s="49"/>
      <c r="BI2372" s="49"/>
      <c r="BJ2372" s="49"/>
      <c r="BK2372" s="49"/>
      <c r="BL2372" s="49"/>
      <c r="BM2372" s="49"/>
      <c r="BN2372" s="49"/>
      <c r="BO2372" s="49"/>
    </row>
    <row r="2373" spans="20:67" x14ac:dyDescent="0.3">
      <c r="T2373" s="49"/>
      <c r="V2373" s="49"/>
      <c r="W2373" s="49"/>
      <c r="X2373" s="49"/>
      <c r="Y2373" s="49"/>
      <c r="AA2373" s="49"/>
      <c r="AB2373" s="49"/>
      <c r="AD2373" s="49"/>
      <c r="AE2373" s="49"/>
      <c r="AF2373" s="49"/>
      <c r="AH2373" s="49"/>
      <c r="AI2373" s="49"/>
      <c r="AK2373" s="49"/>
      <c r="AL2373" s="49"/>
      <c r="AM2373" s="49"/>
      <c r="AN2373" s="49"/>
      <c r="AO2373" s="49"/>
      <c r="AP2373" s="49"/>
      <c r="AQ2373" s="49"/>
      <c r="AR2373" s="49"/>
      <c r="AS2373" s="49"/>
      <c r="AT2373" s="49"/>
      <c r="AU2373" s="49"/>
      <c r="AV2373" s="49"/>
      <c r="AW2373" s="49"/>
      <c r="AX2373" s="49"/>
      <c r="AY2373" s="49"/>
      <c r="AZ2373" s="49"/>
      <c r="BA2373" s="49"/>
      <c r="BB2373" s="49"/>
      <c r="BC2373" s="49"/>
      <c r="BD2373" s="49"/>
      <c r="BE2373" s="49"/>
      <c r="BF2373" s="49"/>
      <c r="BG2373" s="49"/>
      <c r="BH2373" s="49"/>
      <c r="BI2373" s="49"/>
      <c r="BJ2373" s="49"/>
      <c r="BK2373" s="49"/>
      <c r="BL2373" s="49"/>
      <c r="BM2373" s="49"/>
      <c r="BN2373" s="49"/>
      <c r="BO2373" s="49"/>
    </row>
    <row r="2374" spans="20:67" x14ac:dyDescent="0.3">
      <c r="T2374" s="49"/>
      <c r="V2374" s="49"/>
      <c r="W2374" s="49"/>
      <c r="X2374" s="49"/>
      <c r="Y2374" s="49"/>
      <c r="AA2374" s="49"/>
      <c r="AB2374" s="49"/>
      <c r="AD2374" s="49"/>
      <c r="AE2374" s="49"/>
      <c r="AF2374" s="49"/>
      <c r="AH2374" s="49"/>
      <c r="AI2374" s="49"/>
      <c r="AK2374" s="49"/>
      <c r="AL2374" s="49"/>
      <c r="AM2374" s="49"/>
      <c r="AN2374" s="49"/>
      <c r="AO2374" s="49"/>
      <c r="AP2374" s="49"/>
      <c r="AQ2374" s="49"/>
      <c r="AR2374" s="49"/>
      <c r="AS2374" s="49"/>
      <c r="AT2374" s="49"/>
      <c r="AU2374" s="49"/>
      <c r="AV2374" s="49"/>
      <c r="AW2374" s="49"/>
      <c r="AX2374" s="49"/>
      <c r="AY2374" s="49"/>
      <c r="AZ2374" s="49"/>
      <c r="BA2374" s="49"/>
      <c r="BB2374" s="49"/>
      <c r="BC2374" s="49"/>
      <c r="BD2374" s="49"/>
      <c r="BE2374" s="49"/>
      <c r="BF2374" s="49"/>
      <c r="BG2374" s="49"/>
      <c r="BH2374" s="49"/>
      <c r="BI2374" s="49"/>
      <c r="BJ2374" s="49"/>
      <c r="BK2374" s="49"/>
      <c r="BL2374" s="49"/>
      <c r="BM2374" s="49"/>
      <c r="BN2374" s="49"/>
      <c r="BO2374" s="49"/>
    </row>
    <row r="2375" spans="20:67" x14ac:dyDescent="0.3">
      <c r="T2375" s="49"/>
      <c r="V2375" s="49"/>
      <c r="W2375" s="49"/>
      <c r="X2375" s="49"/>
      <c r="Y2375" s="49"/>
      <c r="AA2375" s="49"/>
      <c r="AB2375" s="49"/>
      <c r="AD2375" s="49"/>
      <c r="AE2375" s="49"/>
      <c r="AF2375" s="49"/>
      <c r="AH2375" s="49"/>
      <c r="AI2375" s="49"/>
      <c r="AK2375" s="49"/>
      <c r="AL2375" s="49"/>
      <c r="AM2375" s="49"/>
      <c r="AN2375" s="49"/>
      <c r="AO2375" s="49"/>
      <c r="AP2375" s="49"/>
      <c r="AQ2375" s="49"/>
      <c r="AR2375" s="49"/>
      <c r="AS2375" s="49"/>
      <c r="AT2375" s="49"/>
      <c r="AU2375" s="49"/>
      <c r="AV2375" s="49"/>
      <c r="AW2375" s="49"/>
      <c r="AX2375" s="49"/>
      <c r="AY2375" s="49"/>
      <c r="AZ2375" s="49"/>
      <c r="BA2375" s="49"/>
      <c r="BB2375" s="49"/>
      <c r="BC2375" s="49"/>
      <c r="BD2375" s="49"/>
      <c r="BE2375" s="49"/>
      <c r="BF2375" s="49"/>
      <c r="BG2375" s="49"/>
      <c r="BH2375" s="49"/>
      <c r="BI2375" s="49"/>
      <c r="BJ2375" s="49"/>
      <c r="BK2375" s="49"/>
      <c r="BL2375" s="49"/>
      <c r="BM2375" s="49"/>
      <c r="BN2375" s="49"/>
      <c r="BO2375" s="49"/>
    </row>
    <row r="2376" spans="20:67" x14ac:dyDescent="0.3">
      <c r="T2376" s="49"/>
      <c r="V2376" s="49"/>
      <c r="W2376" s="49"/>
      <c r="X2376" s="49"/>
      <c r="Y2376" s="49"/>
      <c r="AA2376" s="49"/>
      <c r="AB2376" s="49"/>
      <c r="AD2376" s="49"/>
      <c r="AE2376" s="49"/>
      <c r="AF2376" s="49"/>
      <c r="AH2376" s="49"/>
      <c r="AI2376" s="49"/>
      <c r="AK2376" s="49"/>
      <c r="AL2376" s="49"/>
      <c r="AM2376" s="49"/>
      <c r="AN2376" s="49"/>
      <c r="AO2376" s="49"/>
      <c r="AP2376" s="49"/>
      <c r="AQ2376" s="49"/>
      <c r="AR2376" s="49"/>
      <c r="AS2376" s="49"/>
      <c r="AT2376" s="49"/>
      <c r="AU2376" s="49"/>
      <c r="AV2376" s="49"/>
      <c r="AW2376" s="49"/>
      <c r="AX2376" s="49"/>
      <c r="AY2376" s="49"/>
      <c r="AZ2376" s="49"/>
      <c r="BA2376" s="49"/>
      <c r="BB2376" s="49"/>
      <c r="BC2376" s="49"/>
      <c r="BD2376" s="49"/>
      <c r="BE2376" s="49"/>
      <c r="BF2376" s="49"/>
      <c r="BG2376" s="49"/>
      <c r="BH2376" s="49"/>
      <c r="BI2376" s="49"/>
      <c r="BJ2376" s="49"/>
      <c r="BK2376" s="49"/>
      <c r="BL2376" s="49"/>
      <c r="BM2376" s="49"/>
      <c r="BN2376" s="49"/>
      <c r="BO2376" s="49"/>
    </row>
    <row r="2377" spans="20:67" x14ac:dyDescent="0.3">
      <c r="T2377" s="49"/>
      <c r="V2377" s="49"/>
      <c r="W2377" s="49"/>
      <c r="X2377" s="49"/>
      <c r="Y2377" s="49"/>
      <c r="AA2377" s="49"/>
      <c r="AB2377" s="49"/>
      <c r="AD2377" s="49"/>
      <c r="AE2377" s="49"/>
      <c r="AF2377" s="49"/>
      <c r="AH2377" s="49"/>
      <c r="AI2377" s="49"/>
      <c r="AK2377" s="49"/>
      <c r="AL2377" s="49"/>
      <c r="AM2377" s="49"/>
      <c r="AN2377" s="49"/>
      <c r="AO2377" s="49"/>
      <c r="AP2377" s="49"/>
      <c r="AQ2377" s="49"/>
      <c r="AR2377" s="49"/>
      <c r="AS2377" s="49"/>
      <c r="AT2377" s="49"/>
      <c r="AU2377" s="49"/>
      <c r="AV2377" s="49"/>
      <c r="AW2377" s="49"/>
      <c r="AX2377" s="49"/>
      <c r="AY2377" s="49"/>
      <c r="AZ2377" s="49"/>
      <c r="BA2377" s="49"/>
      <c r="BB2377" s="49"/>
      <c r="BC2377" s="49"/>
      <c r="BD2377" s="49"/>
      <c r="BE2377" s="49"/>
      <c r="BF2377" s="49"/>
      <c r="BG2377" s="49"/>
      <c r="BH2377" s="49"/>
      <c r="BI2377" s="49"/>
      <c r="BJ2377" s="49"/>
      <c r="BK2377" s="49"/>
      <c r="BL2377" s="49"/>
      <c r="BM2377" s="49"/>
      <c r="BN2377" s="49"/>
      <c r="BO2377" s="49"/>
    </row>
    <row r="2378" spans="20:67" x14ac:dyDescent="0.3">
      <c r="T2378" s="49"/>
      <c r="V2378" s="49"/>
      <c r="W2378" s="49"/>
      <c r="X2378" s="49"/>
      <c r="Y2378" s="49"/>
      <c r="AA2378" s="49"/>
      <c r="AB2378" s="49"/>
      <c r="AD2378" s="49"/>
      <c r="AE2378" s="49"/>
      <c r="AF2378" s="49"/>
      <c r="AH2378" s="49"/>
      <c r="AI2378" s="49"/>
      <c r="AK2378" s="49"/>
      <c r="AL2378" s="49"/>
      <c r="AM2378" s="49"/>
      <c r="AN2378" s="49"/>
      <c r="AO2378" s="49"/>
      <c r="AP2378" s="49"/>
      <c r="AQ2378" s="49"/>
      <c r="AR2378" s="49"/>
      <c r="AS2378" s="49"/>
      <c r="AT2378" s="49"/>
      <c r="AU2378" s="49"/>
      <c r="AV2378" s="49"/>
      <c r="AW2378" s="49"/>
      <c r="AX2378" s="49"/>
      <c r="AY2378" s="49"/>
      <c r="AZ2378" s="49"/>
      <c r="BA2378" s="49"/>
      <c r="BB2378" s="49"/>
      <c r="BC2378" s="49"/>
      <c r="BD2378" s="49"/>
      <c r="BE2378" s="49"/>
      <c r="BF2378" s="49"/>
      <c r="BG2378" s="49"/>
      <c r="BH2378" s="49"/>
      <c r="BI2378" s="49"/>
      <c r="BJ2378" s="49"/>
      <c r="BK2378" s="49"/>
      <c r="BL2378" s="49"/>
      <c r="BM2378" s="49"/>
      <c r="BN2378" s="49"/>
      <c r="BO2378" s="49"/>
    </row>
    <row r="2379" spans="20:67" x14ac:dyDescent="0.3">
      <c r="T2379" s="49"/>
      <c r="V2379" s="49"/>
      <c r="W2379" s="49"/>
      <c r="X2379" s="49"/>
      <c r="Y2379" s="49"/>
      <c r="AA2379" s="49"/>
      <c r="AB2379" s="49"/>
      <c r="AD2379" s="49"/>
      <c r="AE2379" s="49"/>
      <c r="AF2379" s="49"/>
      <c r="AH2379" s="49"/>
      <c r="AI2379" s="49"/>
      <c r="AK2379" s="49"/>
      <c r="AL2379" s="49"/>
      <c r="AM2379" s="49"/>
      <c r="AN2379" s="49"/>
      <c r="AO2379" s="49"/>
      <c r="AP2379" s="49"/>
      <c r="AQ2379" s="49"/>
      <c r="AR2379" s="49"/>
      <c r="AS2379" s="49"/>
      <c r="AT2379" s="49"/>
      <c r="AU2379" s="49"/>
      <c r="AV2379" s="49"/>
      <c r="AW2379" s="49"/>
      <c r="AX2379" s="49"/>
      <c r="AY2379" s="49"/>
      <c r="AZ2379" s="49"/>
      <c r="BA2379" s="49"/>
      <c r="BB2379" s="49"/>
      <c r="BC2379" s="49"/>
      <c r="BD2379" s="49"/>
      <c r="BE2379" s="49"/>
      <c r="BF2379" s="49"/>
      <c r="BG2379" s="49"/>
      <c r="BH2379" s="49"/>
      <c r="BI2379" s="49"/>
      <c r="BJ2379" s="49"/>
      <c r="BK2379" s="49"/>
      <c r="BL2379" s="49"/>
      <c r="BM2379" s="49"/>
      <c r="BN2379" s="49"/>
      <c r="BO2379" s="49"/>
    </row>
    <row r="2380" spans="20:67" x14ac:dyDescent="0.3">
      <c r="T2380" s="49"/>
      <c r="V2380" s="49"/>
      <c r="W2380" s="49"/>
      <c r="X2380" s="49"/>
      <c r="Y2380" s="49"/>
      <c r="AA2380" s="49"/>
      <c r="AB2380" s="49"/>
      <c r="AD2380" s="49"/>
      <c r="AE2380" s="49"/>
      <c r="AF2380" s="49"/>
      <c r="AH2380" s="49"/>
      <c r="AI2380" s="49"/>
      <c r="AK2380" s="49"/>
      <c r="AL2380" s="49"/>
      <c r="AM2380" s="49"/>
      <c r="AN2380" s="49"/>
      <c r="AO2380" s="49"/>
      <c r="AP2380" s="49"/>
      <c r="AQ2380" s="49"/>
      <c r="AR2380" s="49"/>
      <c r="AS2380" s="49"/>
      <c r="AT2380" s="49"/>
      <c r="AU2380" s="49"/>
      <c r="AV2380" s="49"/>
      <c r="AW2380" s="49"/>
      <c r="AX2380" s="49"/>
      <c r="AY2380" s="49"/>
      <c r="AZ2380" s="49"/>
      <c r="BA2380" s="49"/>
      <c r="BB2380" s="49"/>
      <c r="BC2380" s="49"/>
      <c r="BD2380" s="49"/>
      <c r="BE2380" s="49"/>
      <c r="BF2380" s="49"/>
      <c r="BG2380" s="49"/>
      <c r="BH2380" s="49"/>
      <c r="BI2380" s="49"/>
      <c r="BJ2380" s="49"/>
      <c r="BK2380" s="49"/>
      <c r="BL2380" s="49"/>
      <c r="BM2380" s="49"/>
      <c r="BN2380" s="49"/>
      <c r="BO2380" s="49"/>
    </row>
    <row r="2381" spans="20:67" x14ac:dyDescent="0.3">
      <c r="T2381" s="49"/>
      <c r="V2381" s="49"/>
      <c r="W2381" s="49"/>
      <c r="X2381" s="49"/>
      <c r="Y2381" s="49"/>
      <c r="AA2381" s="49"/>
      <c r="AB2381" s="49"/>
      <c r="AD2381" s="49"/>
      <c r="AE2381" s="49"/>
      <c r="AF2381" s="49"/>
      <c r="AH2381" s="49"/>
      <c r="AI2381" s="49"/>
      <c r="AK2381" s="49"/>
      <c r="AL2381" s="49"/>
      <c r="AM2381" s="49"/>
      <c r="AN2381" s="49"/>
      <c r="AO2381" s="49"/>
      <c r="AP2381" s="49"/>
      <c r="AQ2381" s="49"/>
      <c r="AR2381" s="49"/>
      <c r="AS2381" s="49"/>
      <c r="AT2381" s="49"/>
      <c r="AU2381" s="49"/>
      <c r="AV2381" s="49"/>
      <c r="AW2381" s="49"/>
      <c r="AX2381" s="49"/>
      <c r="AY2381" s="49"/>
      <c r="AZ2381" s="49"/>
      <c r="BA2381" s="49"/>
      <c r="BB2381" s="49"/>
      <c r="BC2381" s="49"/>
      <c r="BD2381" s="49"/>
      <c r="BE2381" s="49"/>
      <c r="BF2381" s="49"/>
      <c r="BG2381" s="49"/>
      <c r="BH2381" s="49"/>
      <c r="BI2381" s="49"/>
      <c r="BJ2381" s="49"/>
      <c r="BK2381" s="49"/>
      <c r="BL2381" s="49"/>
      <c r="BM2381" s="49"/>
      <c r="BN2381" s="49"/>
      <c r="BO2381" s="49"/>
    </row>
    <row r="2382" spans="20:67" x14ac:dyDescent="0.3">
      <c r="T2382" s="49"/>
      <c r="V2382" s="49"/>
      <c r="W2382" s="49"/>
      <c r="X2382" s="49"/>
      <c r="Y2382" s="49"/>
      <c r="AA2382" s="49"/>
      <c r="AB2382" s="49"/>
      <c r="AD2382" s="49"/>
      <c r="AE2382" s="49"/>
      <c r="AF2382" s="49"/>
      <c r="AH2382" s="49"/>
      <c r="AI2382" s="49"/>
      <c r="AK2382" s="49"/>
      <c r="AL2382" s="49"/>
      <c r="AM2382" s="49"/>
      <c r="AN2382" s="49"/>
      <c r="AO2382" s="49"/>
      <c r="AP2382" s="49"/>
      <c r="AQ2382" s="49"/>
      <c r="AR2382" s="49"/>
      <c r="AS2382" s="49"/>
      <c r="AT2382" s="49"/>
      <c r="AU2382" s="49"/>
      <c r="AV2382" s="49"/>
      <c r="AW2382" s="49"/>
      <c r="AX2382" s="49"/>
      <c r="AY2382" s="49"/>
      <c r="AZ2382" s="49"/>
      <c r="BA2382" s="49"/>
      <c r="BB2382" s="49"/>
      <c r="BC2382" s="49"/>
      <c r="BD2382" s="49"/>
      <c r="BE2382" s="49"/>
      <c r="BF2382" s="49"/>
      <c r="BG2382" s="49"/>
      <c r="BH2382" s="49"/>
      <c r="BI2382" s="49"/>
      <c r="BJ2382" s="49"/>
      <c r="BK2382" s="49"/>
      <c r="BL2382" s="49"/>
      <c r="BM2382" s="49"/>
      <c r="BN2382" s="49"/>
      <c r="BO2382" s="49"/>
    </row>
    <row r="2383" spans="20:67" x14ac:dyDescent="0.3">
      <c r="T2383" s="49"/>
      <c r="V2383" s="49"/>
      <c r="W2383" s="49"/>
      <c r="X2383" s="49"/>
      <c r="Y2383" s="49"/>
      <c r="AA2383" s="49"/>
      <c r="AB2383" s="49"/>
      <c r="AD2383" s="49"/>
      <c r="AE2383" s="49"/>
      <c r="AF2383" s="49"/>
      <c r="AH2383" s="49"/>
      <c r="AI2383" s="49"/>
      <c r="AK2383" s="49"/>
      <c r="AL2383" s="49"/>
      <c r="AM2383" s="49"/>
      <c r="AN2383" s="49"/>
      <c r="AO2383" s="49"/>
      <c r="AP2383" s="49"/>
      <c r="AQ2383" s="49"/>
      <c r="AR2383" s="49"/>
      <c r="AS2383" s="49"/>
      <c r="AT2383" s="49"/>
      <c r="AU2383" s="49"/>
      <c r="AV2383" s="49"/>
      <c r="AW2383" s="49"/>
      <c r="AX2383" s="49"/>
      <c r="AY2383" s="49"/>
      <c r="AZ2383" s="49"/>
      <c r="BA2383" s="49"/>
      <c r="BB2383" s="49"/>
      <c r="BC2383" s="49"/>
      <c r="BD2383" s="49"/>
      <c r="BE2383" s="49"/>
      <c r="BF2383" s="49"/>
      <c r="BG2383" s="49"/>
      <c r="BH2383" s="49"/>
      <c r="BI2383" s="49"/>
      <c r="BJ2383" s="49"/>
      <c r="BK2383" s="49"/>
      <c r="BL2383" s="49"/>
      <c r="BM2383" s="49"/>
      <c r="BN2383" s="49"/>
      <c r="BO2383" s="49"/>
    </row>
    <row r="2384" spans="20:67" x14ac:dyDescent="0.3">
      <c r="T2384" s="49"/>
      <c r="V2384" s="49"/>
      <c r="W2384" s="49"/>
      <c r="X2384" s="49"/>
      <c r="Y2384" s="49"/>
      <c r="AA2384" s="49"/>
      <c r="AB2384" s="49"/>
      <c r="AD2384" s="49"/>
      <c r="AE2384" s="49"/>
      <c r="AF2384" s="49"/>
      <c r="AH2384" s="49"/>
      <c r="AI2384" s="49"/>
      <c r="AK2384" s="49"/>
      <c r="AL2384" s="49"/>
      <c r="AM2384" s="49"/>
      <c r="AN2384" s="49"/>
      <c r="AO2384" s="49"/>
      <c r="AP2384" s="49"/>
      <c r="AQ2384" s="49"/>
      <c r="AR2384" s="49"/>
      <c r="AS2384" s="49"/>
      <c r="AT2384" s="49"/>
      <c r="AU2384" s="49"/>
      <c r="AV2384" s="49"/>
      <c r="AW2384" s="49"/>
      <c r="AX2384" s="49"/>
      <c r="AY2384" s="49"/>
      <c r="AZ2384" s="49"/>
      <c r="BA2384" s="49"/>
      <c r="BB2384" s="49"/>
      <c r="BC2384" s="49"/>
      <c r="BD2384" s="49"/>
      <c r="BE2384" s="49"/>
      <c r="BF2384" s="49"/>
      <c r="BG2384" s="49"/>
      <c r="BH2384" s="49"/>
      <c r="BI2384" s="49"/>
      <c r="BJ2384" s="49"/>
      <c r="BK2384" s="49"/>
      <c r="BL2384" s="49"/>
      <c r="BM2384" s="49"/>
      <c r="BN2384" s="49"/>
      <c r="BO2384" s="49"/>
    </row>
    <row r="2385" spans="20:67" x14ac:dyDescent="0.3">
      <c r="T2385" s="49"/>
      <c r="V2385" s="49"/>
      <c r="W2385" s="49"/>
      <c r="X2385" s="49"/>
      <c r="Y2385" s="49"/>
      <c r="AA2385" s="49"/>
      <c r="AB2385" s="49"/>
      <c r="AD2385" s="49"/>
      <c r="AE2385" s="49"/>
      <c r="AF2385" s="49"/>
      <c r="AH2385" s="49"/>
      <c r="AI2385" s="49"/>
      <c r="AK2385" s="49"/>
      <c r="AL2385" s="49"/>
      <c r="AM2385" s="49"/>
      <c r="AN2385" s="49"/>
      <c r="AO2385" s="49"/>
      <c r="AP2385" s="49"/>
      <c r="AQ2385" s="49"/>
      <c r="AR2385" s="49"/>
      <c r="AS2385" s="49"/>
      <c r="AT2385" s="49"/>
      <c r="AU2385" s="49"/>
      <c r="AV2385" s="49"/>
      <c r="AW2385" s="49"/>
      <c r="AX2385" s="49"/>
      <c r="AY2385" s="49"/>
      <c r="AZ2385" s="49"/>
      <c r="BA2385" s="49"/>
      <c r="BB2385" s="49"/>
      <c r="BC2385" s="49"/>
      <c r="BD2385" s="49"/>
      <c r="BE2385" s="49"/>
      <c r="BF2385" s="49"/>
      <c r="BG2385" s="49"/>
      <c r="BH2385" s="49"/>
      <c r="BI2385" s="49"/>
      <c r="BJ2385" s="49"/>
      <c r="BK2385" s="49"/>
      <c r="BL2385" s="49"/>
      <c r="BM2385" s="49"/>
      <c r="BN2385" s="49"/>
      <c r="BO2385" s="49"/>
    </row>
    <row r="2386" spans="20:67" x14ac:dyDescent="0.3">
      <c r="T2386" s="49"/>
      <c r="V2386" s="49"/>
      <c r="W2386" s="49"/>
      <c r="X2386" s="49"/>
      <c r="Y2386" s="49"/>
      <c r="AA2386" s="49"/>
      <c r="AB2386" s="49"/>
      <c r="AD2386" s="49"/>
      <c r="AE2386" s="49"/>
      <c r="AF2386" s="49"/>
      <c r="AH2386" s="49"/>
      <c r="AI2386" s="49"/>
      <c r="AK2386" s="49"/>
      <c r="AL2386" s="49"/>
      <c r="AM2386" s="49"/>
      <c r="AN2386" s="49"/>
      <c r="AO2386" s="49"/>
      <c r="AP2386" s="49"/>
      <c r="AQ2386" s="49"/>
      <c r="AR2386" s="49"/>
      <c r="AS2386" s="49"/>
      <c r="AT2386" s="49"/>
      <c r="AU2386" s="49"/>
      <c r="AV2386" s="49"/>
      <c r="AW2386" s="49"/>
      <c r="AX2386" s="49"/>
      <c r="AY2386" s="49"/>
      <c r="AZ2386" s="49"/>
      <c r="BA2386" s="49"/>
      <c r="BB2386" s="49"/>
      <c r="BC2386" s="49"/>
      <c r="BD2386" s="49"/>
      <c r="BE2386" s="49"/>
      <c r="BF2386" s="49"/>
      <c r="BG2386" s="49"/>
      <c r="BH2386" s="49"/>
      <c r="BI2386" s="49"/>
      <c r="BJ2386" s="49"/>
      <c r="BK2386" s="49"/>
      <c r="BL2386" s="49"/>
      <c r="BM2386" s="49"/>
      <c r="BN2386" s="49"/>
      <c r="BO2386" s="49"/>
    </row>
    <row r="2387" spans="20:67" x14ac:dyDescent="0.3">
      <c r="T2387" s="49"/>
      <c r="V2387" s="49"/>
      <c r="W2387" s="49"/>
      <c r="X2387" s="49"/>
      <c r="Y2387" s="49"/>
      <c r="AA2387" s="49"/>
      <c r="AB2387" s="49"/>
      <c r="AD2387" s="49"/>
      <c r="AE2387" s="49"/>
      <c r="AF2387" s="49"/>
      <c r="AH2387" s="49"/>
      <c r="AI2387" s="49"/>
      <c r="AK2387" s="49"/>
      <c r="AL2387" s="49"/>
      <c r="AM2387" s="49"/>
      <c r="AN2387" s="49"/>
      <c r="AO2387" s="49"/>
      <c r="AP2387" s="49"/>
      <c r="AQ2387" s="49"/>
      <c r="AR2387" s="49"/>
      <c r="AS2387" s="49"/>
      <c r="AT2387" s="49"/>
      <c r="AU2387" s="49"/>
      <c r="AV2387" s="49"/>
      <c r="AW2387" s="49"/>
      <c r="AX2387" s="49"/>
      <c r="AY2387" s="49"/>
      <c r="AZ2387" s="49"/>
      <c r="BA2387" s="49"/>
      <c r="BB2387" s="49"/>
      <c r="BC2387" s="49"/>
      <c r="BD2387" s="49"/>
      <c r="BE2387" s="49"/>
      <c r="BF2387" s="49"/>
      <c r="BG2387" s="49"/>
      <c r="BH2387" s="49"/>
      <c r="BI2387" s="49"/>
      <c r="BJ2387" s="49"/>
      <c r="BK2387" s="49"/>
      <c r="BL2387" s="49"/>
      <c r="BM2387" s="49"/>
      <c r="BN2387" s="49"/>
      <c r="BO2387" s="49"/>
    </row>
    <row r="2388" spans="20:67" x14ac:dyDescent="0.3">
      <c r="T2388" s="49"/>
      <c r="V2388" s="49"/>
      <c r="W2388" s="49"/>
      <c r="X2388" s="49"/>
      <c r="Y2388" s="49"/>
      <c r="AA2388" s="49"/>
      <c r="AB2388" s="49"/>
      <c r="AD2388" s="49"/>
      <c r="AE2388" s="49"/>
      <c r="AF2388" s="49"/>
      <c r="AH2388" s="49"/>
      <c r="AI2388" s="49"/>
      <c r="AK2388" s="49"/>
      <c r="AL2388" s="49"/>
      <c r="AM2388" s="49"/>
      <c r="AN2388" s="49"/>
      <c r="AO2388" s="49"/>
      <c r="AP2388" s="49"/>
      <c r="AQ2388" s="49"/>
      <c r="AR2388" s="49"/>
      <c r="AS2388" s="49"/>
      <c r="AT2388" s="49"/>
      <c r="AU2388" s="49"/>
      <c r="AV2388" s="49"/>
      <c r="AW2388" s="49"/>
      <c r="AX2388" s="49"/>
      <c r="AY2388" s="49"/>
      <c r="AZ2388" s="49"/>
      <c r="BA2388" s="49"/>
      <c r="BB2388" s="49"/>
      <c r="BC2388" s="49"/>
      <c r="BD2388" s="49"/>
      <c r="BE2388" s="49"/>
      <c r="BF2388" s="49"/>
      <c r="BG2388" s="49"/>
      <c r="BH2388" s="49"/>
      <c r="BI2388" s="49"/>
      <c r="BJ2388" s="49"/>
      <c r="BK2388" s="49"/>
      <c r="BL2388" s="49"/>
      <c r="BM2388" s="49"/>
      <c r="BN2388" s="49"/>
      <c r="BO2388" s="49"/>
    </row>
    <row r="2389" spans="20:67" x14ac:dyDescent="0.3">
      <c r="T2389" s="49"/>
      <c r="V2389" s="49"/>
      <c r="W2389" s="49"/>
      <c r="X2389" s="49"/>
      <c r="Y2389" s="49"/>
      <c r="AA2389" s="49"/>
      <c r="AB2389" s="49"/>
      <c r="AD2389" s="49"/>
      <c r="AE2389" s="49"/>
      <c r="AF2389" s="49"/>
      <c r="AH2389" s="49"/>
      <c r="AI2389" s="49"/>
      <c r="AK2389" s="49"/>
      <c r="AL2389" s="49"/>
      <c r="AM2389" s="49"/>
      <c r="AN2389" s="49"/>
      <c r="AO2389" s="49"/>
      <c r="AP2389" s="49"/>
      <c r="AQ2389" s="49"/>
      <c r="AR2389" s="49"/>
      <c r="AS2389" s="49"/>
      <c r="AT2389" s="49"/>
      <c r="AU2389" s="49"/>
      <c r="AV2389" s="49"/>
      <c r="AW2389" s="49"/>
      <c r="AX2389" s="49"/>
      <c r="AY2389" s="49"/>
      <c r="AZ2389" s="49"/>
      <c r="BA2389" s="49"/>
      <c r="BB2389" s="49"/>
      <c r="BC2389" s="49"/>
      <c r="BD2389" s="49"/>
      <c r="BE2389" s="49"/>
      <c r="BF2389" s="49"/>
      <c r="BG2389" s="49"/>
      <c r="BH2389" s="49"/>
      <c r="BI2389" s="49"/>
      <c r="BJ2389" s="49"/>
      <c r="BK2389" s="49"/>
      <c r="BL2389" s="49"/>
      <c r="BM2389" s="49"/>
      <c r="BN2389" s="49"/>
      <c r="BO2389" s="49"/>
    </row>
    <row r="2390" spans="20:67" x14ac:dyDescent="0.3">
      <c r="T2390" s="49"/>
      <c r="V2390" s="49"/>
      <c r="W2390" s="49"/>
      <c r="X2390" s="49"/>
      <c r="Y2390" s="49"/>
      <c r="AA2390" s="49"/>
      <c r="AB2390" s="49"/>
      <c r="AD2390" s="49"/>
      <c r="AE2390" s="49"/>
      <c r="AF2390" s="49"/>
      <c r="AH2390" s="49"/>
      <c r="AI2390" s="49"/>
      <c r="AK2390" s="49"/>
      <c r="AL2390" s="49"/>
      <c r="AM2390" s="49"/>
      <c r="AN2390" s="49"/>
      <c r="AO2390" s="49"/>
      <c r="AP2390" s="49"/>
      <c r="AQ2390" s="49"/>
      <c r="AR2390" s="49"/>
      <c r="AS2390" s="49"/>
      <c r="AT2390" s="49"/>
      <c r="AU2390" s="49"/>
      <c r="AV2390" s="49"/>
      <c r="AW2390" s="49"/>
      <c r="AX2390" s="49"/>
      <c r="AY2390" s="49"/>
      <c r="AZ2390" s="49"/>
      <c r="BA2390" s="49"/>
      <c r="BB2390" s="49"/>
      <c r="BC2390" s="49"/>
      <c r="BD2390" s="49"/>
      <c r="BE2390" s="49"/>
      <c r="BF2390" s="49"/>
      <c r="BG2390" s="49"/>
      <c r="BH2390" s="49"/>
      <c r="BI2390" s="49"/>
      <c r="BJ2390" s="49"/>
      <c r="BK2390" s="49"/>
      <c r="BL2390" s="49"/>
      <c r="BM2390" s="49"/>
      <c r="BN2390" s="49"/>
      <c r="BO2390" s="49"/>
    </row>
    <row r="2391" spans="20:67" x14ac:dyDescent="0.3">
      <c r="T2391" s="49"/>
      <c r="V2391" s="49"/>
      <c r="W2391" s="49"/>
      <c r="X2391" s="49"/>
      <c r="Y2391" s="49"/>
      <c r="AA2391" s="49"/>
      <c r="AB2391" s="49"/>
      <c r="AD2391" s="49"/>
      <c r="AE2391" s="49"/>
      <c r="AF2391" s="49"/>
      <c r="AH2391" s="49"/>
      <c r="AI2391" s="49"/>
      <c r="AK2391" s="49"/>
      <c r="AL2391" s="49"/>
      <c r="AM2391" s="49"/>
      <c r="AN2391" s="49"/>
      <c r="AO2391" s="49"/>
      <c r="AP2391" s="49"/>
      <c r="AQ2391" s="49"/>
      <c r="AR2391" s="49"/>
      <c r="AS2391" s="49"/>
      <c r="AT2391" s="49"/>
      <c r="AU2391" s="49"/>
      <c r="AV2391" s="49"/>
      <c r="AW2391" s="49"/>
      <c r="AX2391" s="49"/>
      <c r="AY2391" s="49"/>
      <c r="AZ2391" s="49"/>
      <c r="BA2391" s="49"/>
      <c r="BB2391" s="49"/>
      <c r="BC2391" s="49"/>
      <c r="BD2391" s="49"/>
      <c r="BE2391" s="49"/>
      <c r="BF2391" s="49"/>
      <c r="BG2391" s="49"/>
      <c r="BH2391" s="49"/>
      <c r="BI2391" s="49"/>
      <c r="BJ2391" s="49"/>
      <c r="BK2391" s="49"/>
      <c r="BL2391" s="49"/>
      <c r="BM2391" s="49"/>
      <c r="BN2391" s="49"/>
      <c r="BO2391" s="49"/>
    </row>
    <row r="2392" spans="20:67" x14ac:dyDescent="0.3">
      <c r="T2392" s="49"/>
      <c r="V2392" s="49"/>
      <c r="W2392" s="49"/>
      <c r="X2392" s="49"/>
      <c r="Y2392" s="49"/>
      <c r="AA2392" s="49"/>
      <c r="AB2392" s="49"/>
      <c r="AD2392" s="49"/>
      <c r="AE2392" s="49"/>
      <c r="AF2392" s="49"/>
      <c r="AH2392" s="49"/>
      <c r="AI2392" s="49"/>
      <c r="AK2392" s="49"/>
      <c r="AL2392" s="49"/>
      <c r="AM2392" s="49"/>
      <c r="AN2392" s="49"/>
      <c r="AO2392" s="49"/>
      <c r="AP2392" s="49"/>
      <c r="AQ2392" s="49"/>
      <c r="AR2392" s="49"/>
      <c r="AS2392" s="49"/>
      <c r="AT2392" s="49"/>
      <c r="AU2392" s="49"/>
      <c r="AV2392" s="49"/>
      <c r="AW2392" s="49"/>
      <c r="AX2392" s="49"/>
      <c r="AY2392" s="49"/>
      <c r="AZ2392" s="49"/>
      <c r="BA2392" s="49"/>
      <c r="BB2392" s="49"/>
      <c r="BC2392" s="49"/>
      <c r="BD2392" s="49"/>
      <c r="BE2392" s="49"/>
      <c r="BF2392" s="49"/>
      <c r="BG2392" s="49"/>
      <c r="BH2392" s="49"/>
      <c r="BI2392" s="49"/>
      <c r="BJ2392" s="49"/>
      <c r="BK2392" s="49"/>
      <c r="BL2392" s="49"/>
      <c r="BM2392" s="49"/>
      <c r="BN2392" s="49"/>
      <c r="BO2392" s="49"/>
    </row>
    <row r="2393" spans="20:67" x14ac:dyDescent="0.3">
      <c r="T2393" s="49"/>
      <c r="V2393" s="49"/>
      <c r="W2393" s="49"/>
      <c r="X2393" s="49"/>
      <c r="Y2393" s="49"/>
      <c r="AA2393" s="49"/>
      <c r="AB2393" s="49"/>
      <c r="AD2393" s="49"/>
      <c r="AE2393" s="49"/>
      <c r="AF2393" s="49"/>
      <c r="AH2393" s="49"/>
      <c r="AI2393" s="49"/>
      <c r="AK2393" s="49"/>
      <c r="AL2393" s="49"/>
      <c r="AM2393" s="49"/>
      <c r="AN2393" s="49"/>
      <c r="AO2393" s="49"/>
      <c r="AP2393" s="49"/>
      <c r="AQ2393" s="49"/>
      <c r="AR2393" s="49"/>
      <c r="AS2393" s="49"/>
      <c r="AT2393" s="49"/>
      <c r="AU2393" s="49"/>
      <c r="AV2393" s="49"/>
      <c r="AW2393" s="49"/>
      <c r="AX2393" s="49"/>
      <c r="AY2393" s="49"/>
      <c r="AZ2393" s="49"/>
      <c r="BA2393" s="49"/>
      <c r="BB2393" s="49"/>
      <c r="BC2393" s="49"/>
      <c r="BD2393" s="49"/>
      <c r="BE2393" s="49"/>
      <c r="BF2393" s="49"/>
      <c r="BG2393" s="49"/>
      <c r="BH2393" s="49"/>
      <c r="BI2393" s="49"/>
      <c r="BJ2393" s="49"/>
      <c r="BK2393" s="49"/>
      <c r="BL2393" s="49"/>
      <c r="BM2393" s="49"/>
      <c r="BN2393" s="49"/>
      <c r="BO2393" s="49"/>
    </row>
    <row r="2394" spans="20:67" x14ac:dyDescent="0.3">
      <c r="T2394" s="49"/>
      <c r="V2394" s="49"/>
      <c r="W2394" s="49"/>
      <c r="X2394" s="49"/>
      <c r="Y2394" s="49"/>
      <c r="AA2394" s="49"/>
      <c r="AB2394" s="49"/>
      <c r="AD2394" s="49"/>
      <c r="AE2394" s="49"/>
      <c r="AF2394" s="49"/>
      <c r="AH2394" s="49"/>
      <c r="AI2394" s="49"/>
      <c r="AK2394" s="49"/>
      <c r="AL2394" s="49"/>
      <c r="AM2394" s="49"/>
      <c r="AN2394" s="49"/>
      <c r="AO2394" s="49"/>
      <c r="AP2394" s="49"/>
      <c r="AQ2394" s="49"/>
      <c r="AR2394" s="49"/>
      <c r="AS2394" s="49"/>
      <c r="AT2394" s="49"/>
      <c r="AU2394" s="49"/>
      <c r="AV2394" s="49"/>
      <c r="AW2394" s="49"/>
      <c r="AX2394" s="49"/>
      <c r="AY2394" s="49"/>
      <c r="AZ2394" s="49"/>
      <c r="BA2394" s="49"/>
      <c r="BB2394" s="49"/>
      <c r="BC2394" s="49"/>
      <c r="BD2394" s="49"/>
      <c r="BE2394" s="49"/>
      <c r="BF2394" s="49"/>
      <c r="BG2394" s="49"/>
      <c r="BH2394" s="49"/>
      <c r="BI2394" s="49"/>
      <c r="BJ2394" s="49"/>
      <c r="BK2394" s="49"/>
      <c r="BL2394" s="49"/>
      <c r="BM2394" s="49"/>
      <c r="BN2394" s="49"/>
      <c r="BO2394" s="49"/>
    </row>
    <row r="2395" spans="20:67" x14ac:dyDescent="0.3">
      <c r="T2395" s="49"/>
      <c r="V2395" s="49"/>
      <c r="W2395" s="49"/>
      <c r="X2395" s="49"/>
      <c r="Y2395" s="49"/>
      <c r="AA2395" s="49"/>
      <c r="AB2395" s="49"/>
      <c r="AD2395" s="49"/>
      <c r="AE2395" s="49"/>
      <c r="AF2395" s="49"/>
      <c r="AH2395" s="49"/>
      <c r="AI2395" s="49"/>
      <c r="AK2395" s="49"/>
      <c r="AL2395" s="49"/>
      <c r="AM2395" s="49"/>
      <c r="AN2395" s="49"/>
      <c r="AO2395" s="49"/>
      <c r="AP2395" s="49"/>
      <c r="AQ2395" s="49"/>
      <c r="AR2395" s="49"/>
      <c r="AS2395" s="49"/>
      <c r="AT2395" s="49"/>
      <c r="AU2395" s="49"/>
      <c r="AV2395" s="49"/>
      <c r="AW2395" s="49"/>
      <c r="AX2395" s="49"/>
      <c r="AY2395" s="49"/>
      <c r="AZ2395" s="49"/>
      <c r="BA2395" s="49"/>
      <c r="BB2395" s="49"/>
      <c r="BC2395" s="49"/>
      <c r="BD2395" s="49"/>
      <c r="BE2395" s="49"/>
      <c r="BF2395" s="49"/>
      <c r="BG2395" s="49"/>
      <c r="BH2395" s="49"/>
      <c r="BI2395" s="49"/>
      <c r="BJ2395" s="49"/>
      <c r="BK2395" s="49"/>
      <c r="BL2395" s="49"/>
      <c r="BM2395" s="49"/>
      <c r="BN2395" s="49"/>
      <c r="BO2395" s="49"/>
    </row>
    <row r="2396" spans="20:67" x14ac:dyDescent="0.3">
      <c r="T2396" s="49"/>
      <c r="V2396" s="49"/>
      <c r="W2396" s="49"/>
      <c r="X2396" s="49"/>
      <c r="Y2396" s="49"/>
      <c r="AA2396" s="49"/>
      <c r="AB2396" s="49"/>
      <c r="AD2396" s="49"/>
      <c r="AE2396" s="49"/>
      <c r="AF2396" s="49"/>
      <c r="AH2396" s="49"/>
      <c r="AI2396" s="49"/>
      <c r="AK2396" s="49"/>
      <c r="AL2396" s="49"/>
      <c r="AM2396" s="49"/>
      <c r="AN2396" s="49"/>
      <c r="AO2396" s="49"/>
      <c r="AP2396" s="49"/>
      <c r="AQ2396" s="49"/>
      <c r="AR2396" s="49"/>
      <c r="AS2396" s="49"/>
      <c r="AT2396" s="49"/>
      <c r="AU2396" s="49"/>
      <c r="AV2396" s="49"/>
      <c r="AW2396" s="49"/>
      <c r="AX2396" s="49"/>
      <c r="AY2396" s="49"/>
      <c r="AZ2396" s="49"/>
      <c r="BA2396" s="49"/>
      <c r="BB2396" s="49"/>
      <c r="BC2396" s="49"/>
      <c r="BD2396" s="49"/>
      <c r="BE2396" s="49"/>
      <c r="BF2396" s="49"/>
      <c r="BG2396" s="49"/>
      <c r="BH2396" s="49"/>
      <c r="BI2396" s="49"/>
      <c r="BJ2396" s="49"/>
      <c r="BK2396" s="49"/>
      <c r="BL2396" s="49"/>
      <c r="BM2396" s="49"/>
      <c r="BN2396" s="49"/>
      <c r="BO2396" s="49"/>
    </row>
    <row r="2397" spans="20:67" x14ac:dyDescent="0.3">
      <c r="T2397" s="49"/>
      <c r="V2397" s="49"/>
      <c r="W2397" s="49"/>
      <c r="X2397" s="49"/>
      <c r="Y2397" s="49"/>
      <c r="AA2397" s="49"/>
      <c r="AB2397" s="49"/>
      <c r="AD2397" s="49"/>
      <c r="AE2397" s="49"/>
      <c r="AF2397" s="49"/>
      <c r="AH2397" s="49"/>
      <c r="AI2397" s="49"/>
      <c r="AK2397" s="49"/>
      <c r="AL2397" s="49"/>
      <c r="AM2397" s="49"/>
      <c r="AN2397" s="49"/>
      <c r="AO2397" s="49"/>
      <c r="AP2397" s="49"/>
      <c r="AQ2397" s="49"/>
      <c r="AR2397" s="49"/>
      <c r="AS2397" s="49"/>
      <c r="AT2397" s="49"/>
      <c r="AU2397" s="49"/>
      <c r="AV2397" s="49"/>
      <c r="AW2397" s="49"/>
      <c r="AX2397" s="49"/>
      <c r="AY2397" s="49"/>
      <c r="AZ2397" s="49"/>
      <c r="BA2397" s="49"/>
      <c r="BB2397" s="49"/>
      <c r="BC2397" s="49"/>
      <c r="BD2397" s="49"/>
      <c r="BE2397" s="49"/>
      <c r="BF2397" s="49"/>
      <c r="BG2397" s="49"/>
      <c r="BH2397" s="49"/>
      <c r="BI2397" s="49"/>
      <c r="BJ2397" s="49"/>
      <c r="BK2397" s="49"/>
      <c r="BL2397" s="49"/>
      <c r="BM2397" s="49"/>
      <c r="BN2397" s="49"/>
      <c r="BO2397" s="49"/>
    </row>
    <row r="2398" spans="20:67" x14ac:dyDescent="0.3">
      <c r="T2398" s="49"/>
      <c r="V2398" s="49"/>
      <c r="W2398" s="49"/>
      <c r="X2398" s="49"/>
      <c r="Y2398" s="49"/>
      <c r="AA2398" s="49"/>
      <c r="AB2398" s="49"/>
      <c r="AD2398" s="49"/>
      <c r="AE2398" s="49"/>
      <c r="AF2398" s="49"/>
      <c r="AH2398" s="49"/>
      <c r="AI2398" s="49"/>
      <c r="AK2398" s="49"/>
      <c r="AL2398" s="49"/>
      <c r="AM2398" s="49"/>
      <c r="AN2398" s="49"/>
      <c r="AO2398" s="49"/>
      <c r="AP2398" s="49"/>
      <c r="AQ2398" s="49"/>
      <c r="AR2398" s="49"/>
      <c r="AS2398" s="49"/>
      <c r="AT2398" s="49"/>
      <c r="AU2398" s="49"/>
      <c r="AV2398" s="49"/>
      <c r="AW2398" s="49"/>
      <c r="AX2398" s="49"/>
      <c r="AY2398" s="49"/>
      <c r="AZ2398" s="49"/>
      <c r="BA2398" s="49"/>
      <c r="BB2398" s="49"/>
      <c r="BC2398" s="49"/>
      <c r="BD2398" s="49"/>
      <c r="BE2398" s="49"/>
      <c r="BF2398" s="49"/>
      <c r="BG2398" s="49"/>
      <c r="BH2398" s="49"/>
      <c r="BI2398" s="49"/>
      <c r="BJ2398" s="49"/>
      <c r="BK2398" s="49"/>
      <c r="BL2398" s="49"/>
      <c r="BM2398" s="49"/>
      <c r="BN2398" s="49"/>
      <c r="BO2398" s="49"/>
    </row>
    <row r="2399" spans="20:67" x14ac:dyDescent="0.3">
      <c r="T2399" s="49"/>
      <c r="V2399" s="49"/>
      <c r="W2399" s="49"/>
      <c r="X2399" s="49"/>
      <c r="Y2399" s="49"/>
      <c r="AA2399" s="49"/>
      <c r="AB2399" s="49"/>
      <c r="AD2399" s="49"/>
      <c r="AE2399" s="49"/>
      <c r="AF2399" s="49"/>
      <c r="AH2399" s="49"/>
      <c r="AI2399" s="49"/>
      <c r="AK2399" s="49"/>
      <c r="AL2399" s="49"/>
      <c r="AM2399" s="49"/>
      <c r="AN2399" s="49"/>
      <c r="AO2399" s="49"/>
      <c r="AP2399" s="49"/>
      <c r="AQ2399" s="49"/>
      <c r="AR2399" s="49"/>
      <c r="AS2399" s="49"/>
      <c r="AT2399" s="49"/>
      <c r="AU2399" s="49"/>
      <c r="AV2399" s="49"/>
      <c r="AW2399" s="49"/>
      <c r="AX2399" s="49"/>
      <c r="AY2399" s="49"/>
      <c r="AZ2399" s="49"/>
      <c r="BA2399" s="49"/>
      <c r="BB2399" s="49"/>
      <c r="BC2399" s="49"/>
      <c r="BD2399" s="49"/>
      <c r="BE2399" s="49"/>
      <c r="BF2399" s="49"/>
      <c r="BG2399" s="49"/>
      <c r="BH2399" s="49"/>
      <c r="BI2399" s="49"/>
      <c r="BJ2399" s="49"/>
      <c r="BK2399" s="49"/>
      <c r="BL2399" s="49"/>
      <c r="BM2399" s="49"/>
      <c r="BN2399" s="49"/>
      <c r="BO2399" s="49"/>
    </row>
    <row r="2400" spans="20:67" x14ac:dyDescent="0.3">
      <c r="T2400" s="49"/>
      <c r="V2400" s="49"/>
      <c r="W2400" s="49"/>
      <c r="X2400" s="49"/>
      <c r="Y2400" s="49"/>
      <c r="AA2400" s="49"/>
      <c r="AB2400" s="49"/>
      <c r="AD2400" s="49"/>
      <c r="AE2400" s="49"/>
      <c r="AF2400" s="49"/>
      <c r="AH2400" s="49"/>
      <c r="AI2400" s="49"/>
      <c r="AK2400" s="49"/>
      <c r="AL2400" s="49"/>
      <c r="AM2400" s="49"/>
      <c r="AN2400" s="49"/>
      <c r="AO2400" s="49"/>
      <c r="AP2400" s="49"/>
      <c r="AQ2400" s="49"/>
      <c r="AR2400" s="49"/>
      <c r="AS2400" s="49"/>
      <c r="AT2400" s="49"/>
      <c r="AU2400" s="49"/>
      <c r="AV2400" s="49"/>
      <c r="AW2400" s="49"/>
      <c r="AX2400" s="49"/>
      <c r="AY2400" s="49"/>
      <c r="AZ2400" s="49"/>
      <c r="BA2400" s="49"/>
      <c r="BB2400" s="49"/>
      <c r="BC2400" s="49"/>
      <c r="BD2400" s="49"/>
      <c r="BE2400" s="49"/>
      <c r="BF2400" s="49"/>
      <c r="BG2400" s="49"/>
      <c r="BH2400" s="49"/>
      <c r="BI2400" s="49"/>
      <c r="BJ2400" s="49"/>
      <c r="BK2400" s="49"/>
      <c r="BL2400" s="49"/>
      <c r="BM2400" s="49"/>
      <c r="BN2400" s="49"/>
      <c r="BO2400" s="49"/>
    </row>
    <row r="2401" spans="20:67" x14ac:dyDescent="0.3">
      <c r="T2401" s="49"/>
      <c r="V2401" s="49"/>
      <c r="W2401" s="49"/>
      <c r="X2401" s="49"/>
      <c r="Y2401" s="49"/>
      <c r="AA2401" s="49"/>
      <c r="AB2401" s="49"/>
      <c r="AD2401" s="49"/>
      <c r="AE2401" s="49"/>
      <c r="AF2401" s="49"/>
      <c r="AH2401" s="49"/>
      <c r="AI2401" s="49"/>
      <c r="AK2401" s="49"/>
      <c r="AL2401" s="49"/>
      <c r="AM2401" s="49"/>
      <c r="AN2401" s="49"/>
      <c r="AO2401" s="49"/>
      <c r="AP2401" s="49"/>
      <c r="AQ2401" s="49"/>
      <c r="AR2401" s="49"/>
      <c r="AS2401" s="49"/>
      <c r="AT2401" s="49"/>
      <c r="AU2401" s="49"/>
      <c r="AV2401" s="49"/>
      <c r="AW2401" s="49"/>
      <c r="AX2401" s="49"/>
      <c r="AY2401" s="49"/>
      <c r="AZ2401" s="49"/>
      <c r="BA2401" s="49"/>
      <c r="BB2401" s="49"/>
      <c r="BC2401" s="49"/>
      <c r="BD2401" s="49"/>
      <c r="BE2401" s="49"/>
      <c r="BF2401" s="49"/>
      <c r="BG2401" s="49"/>
      <c r="BH2401" s="49"/>
      <c r="BI2401" s="49"/>
      <c r="BJ2401" s="49"/>
      <c r="BK2401" s="49"/>
      <c r="BL2401" s="49"/>
      <c r="BM2401" s="49"/>
      <c r="BN2401" s="49"/>
      <c r="BO2401" s="49"/>
    </row>
    <row r="2402" spans="20:67" x14ac:dyDescent="0.3">
      <c r="T2402" s="49"/>
      <c r="V2402" s="49"/>
      <c r="W2402" s="49"/>
      <c r="X2402" s="49"/>
      <c r="Y2402" s="49"/>
      <c r="AA2402" s="49"/>
      <c r="AB2402" s="49"/>
      <c r="AD2402" s="49"/>
      <c r="AE2402" s="49"/>
      <c r="AF2402" s="49"/>
      <c r="AH2402" s="49"/>
      <c r="AI2402" s="49"/>
      <c r="AK2402" s="49"/>
      <c r="AL2402" s="49"/>
      <c r="AM2402" s="49"/>
      <c r="AN2402" s="49"/>
      <c r="AO2402" s="49"/>
      <c r="AP2402" s="49"/>
      <c r="AQ2402" s="49"/>
      <c r="AR2402" s="49"/>
      <c r="AS2402" s="49"/>
      <c r="AT2402" s="49"/>
      <c r="AU2402" s="49"/>
      <c r="AV2402" s="49"/>
      <c r="AW2402" s="49"/>
      <c r="AX2402" s="49"/>
      <c r="AY2402" s="49"/>
      <c r="AZ2402" s="49"/>
      <c r="BA2402" s="49"/>
      <c r="BB2402" s="49"/>
      <c r="BC2402" s="49"/>
      <c r="BD2402" s="49"/>
      <c r="BE2402" s="49"/>
      <c r="BF2402" s="49"/>
      <c r="BG2402" s="49"/>
      <c r="BH2402" s="49"/>
      <c r="BI2402" s="49"/>
      <c r="BJ2402" s="49"/>
      <c r="BK2402" s="49"/>
      <c r="BL2402" s="49"/>
      <c r="BM2402" s="49"/>
      <c r="BN2402" s="49"/>
      <c r="BO2402" s="49"/>
    </row>
    <row r="2403" spans="20:67" x14ac:dyDescent="0.3">
      <c r="T2403" s="49"/>
      <c r="V2403" s="49"/>
      <c r="W2403" s="49"/>
      <c r="X2403" s="49"/>
      <c r="Y2403" s="49"/>
      <c r="AA2403" s="49"/>
      <c r="AB2403" s="49"/>
      <c r="AD2403" s="49"/>
      <c r="AE2403" s="49"/>
      <c r="AF2403" s="49"/>
      <c r="AH2403" s="49"/>
      <c r="AI2403" s="49"/>
      <c r="AK2403" s="49"/>
      <c r="AL2403" s="49"/>
      <c r="AM2403" s="49"/>
      <c r="AN2403" s="49"/>
      <c r="AO2403" s="49"/>
      <c r="AP2403" s="49"/>
      <c r="AQ2403" s="49"/>
      <c r="AR2403" s="49"/>
      <c r="AS2403" s="49"/>
      <c r="AT2403" s="49"/>
      <c r="AU2403" s="49"/>
      <c r="AV2403" s="49"/>
      <c r="AW2403" s="49"/>
      <c r="AX2403" s="49"/>
      <c r="AY2403" s="49"/>
      <c r="AZ2403" s="49"/>
      <c r="BA2403" s="49"/>
      <c r="BB2403" s="49"/>
      <c r="BC2403" s="49"/>
      <c r="BD2403" s="49"/>
      <c r="BE2403" s="49"/>
      <c r="BF2403" s="49"/>
      <c r="BG2403" s="49"/>
      <c r="BH2403" s="49"/>
      <c r="BI2403" s="49"/>
      <c r="BJ2403" s="49"/>
      <c r="BK2403" s="49"/>
      <c r="BL2403" s="49"/>
      <c r="BM2403" s="49"/>
      <c r="BN2403" s="49"/>
      <c r="BO2403" s="49"/>
    </row>
    <row r="2404" spans="20:67" x14ac:dyDescent="0.3">
      <c r="T2404" s="49"/>
      <c r="V2404" s="49"/>
      <c r="W2404" s="49"/>
      <c r="X2404" s="49"/>
      <c r="Y2404" s="49"/>
      <c r="AA2404" s="49"/>
      <c r="AB2404" s="49"/>
      <c r="AD2404" s="49"/>
      <c r="AE2404" s="49"/>
      <c r="AF2404" s="49"/>
      <c r="AH2404" s="49"/>
      <c r="AI2404" s="49"/>
      <c r="AK2404" s="49"/>
      <c r="AL2404" s="49"/>
      <c r="AM2404" s="49"/>
      <c r="AN2404" s="49"/>
      <c r="AO2404" s="49"/>
      <c r="AP2404" s="49"/>
      <c r="AQ2404" s="49"/>
      <c r="AR2404" s="49"/>
      <c r="AS2404" s="49"/>
      <c r="AT2404" s="49"/>
      <c r="AU2404" s="49"/>
      <c r="AV2404" s="49"/>
      <c r="AW2404" s="49"/>
      <c r="AX2404" s="49"/>
      <c r="AY2404" s="49"/>
      <c r="AZ2404" s="49"/>
      <c r="BA2404" s="49"/>
      <c r="BB2404" s="49"/>
      <c r="BC2404" s="49"/>
      <c r="BD2404" s="49"/>
      <c r="BE2404" s="49"/>
      <c r="BF2404" s="49"/>
      <c r="BG2404" s="49"/>
      <c r="BH2404" s="49"/>
      <c r="BI2404" s="49"/>
      <c r="BJ2404" s="49"/>
      <c r="BK2404" s="49"/>
      <c r="BL2404" s="49"/>
      <c r="BM2404" s="49"/>
      <c r="BN2404" s="49"/>
      <c r="BO2404" s="49"/>
    </row>
    <row r="2405" spans="20:67" x14ac:dyDescent="0.3">
      <c r="T2405" s="49"/>
      <c r="V2405" s="49"/>
      <c r="W2405" s="49"/>
      <c r="X2405" s="49"/>
      <c r="Y2405" s="49"/>
      <c r="AA2405" s="49"/>
      <c r="AB2405" s="49"/>
      <c r="AD2405" s="49"/>
      <c r="AE2405" s="49"/>
      <c r="AF2405" s="49"/>
      <c r="AH2405" s="49"/>
      <c r="AI2405" s="49"/>
      <c r="AK2405" s="49"/>
      <c r="AL2405" s="49"/>
      <c r="AM2405" s="49"/>
      <c r="AN2405" s="49"/>
      <c r="AO2405" s="49"/>
      <c r="AP2405" s="49"/>
      <c r="AQ2405" s="49"/>
      <c r="AR2405" s="49"/>
      <c r="AS2405" s="49"/>
      <c r="AT2405" s="49"/>
      <c r="AU2405" s="49"/>
      <c r="AV2405" s="49"/>
      <c r="AW2405" s="49"/>
      <c r="AX2405" s="49"/>
      <c r="AY2405" s="49"/>
      <c r="AZ2405" s="49"/>
      <c r="BA2405" s="49"/>
      <c r="BB2405" s="49"/>
      <c r="BC2405" s="49"/>
      <c r="BD2405" s="49"/>
      <c r="BE2405" s="49"/>
      <c r="BF2405" s="49"/>
      <c r="BG2405" s="49"/>
      <c r="BH2405" s="49"/>
      <c r="BI2405" s="49"/>
      <c r="BJ2405" s="49"/>
      <c r="BK2405" s="49"/>
      <c r="BL2405" s="49"/>
      <c r="BM2405" s="49"/>
      <c r="BN2405" s="49"/>
      <c r="BO2405" s="49"/>
    </row>
    <row r="2406" spans="20:67" x14ac:dyDescent="0.3">
      <c r="T2406" s="49"/>
      <c r="V2406" s="49"/>
      <c r="W2406" s="49"/>
      <c r="X2406" s="49"/>
      <c r="Y2406" s="49"/>
      <c r="AA2406" s="49"/>
      <c r="AB2406" s="49"/>
      <c r="AD2406" s="49"/>
      <c r="AE2406" s="49"/>
      <c r="AF2406" s="49"/>
      <c r="AH2406" s="49"/>
      <c r="AI2406" s="49"/>
      <c r="AK2406" s="49"/>
      <c r="AL2406" s="49"/>
      <c r="AM2406" s="49"/>
      <c r="AN2406" s="49"/>
      <c r="AO2406" s="49"/>
      <c r="AP2406" s="49"/>
      <c r="AQ2406" s="49"/>
      <c r="AR2406" s="49"/>
      <c r="AS2406" s="49"/>
      <c r="AT2406" s="49"/>
      <c r="AU2406" s="49"/>
      <c r="AV2406" s="49"/>
      <c r="AW2406" s="49"/>
      <c r="AX2406" s="49"/>
      <c r="AY2406" s="49"/>
      <c r="AZ2406" s="49"/>
      <c r="BA2406" s="49"/>
      <c r="BB2406" s="49"/>
      <c r="BC2406" s="49"/>
      <c r="BD2406" s="49"/>
      <c r="BE2406" s="49"/>
      <c r="BF2406" s="49"/>
      <c r="BG2406" s="49"/>
      <c r="BH2406" s="49"/>
      <c r="BI2406" s="49"/>
      <c r="BJ2406" s="49"/>
      <c r="BK2406" s="49"/>
      <c r="BL2406" s="49"/>
      <c r="BM2406" s="49"/>
      <c r="BN2406" s="49"/>
      <c r="BO2406" s="49"/>
    </row>
    <row r="2407" spans="20:67" x14ac:dyDescent="0.3">
      <c r="T2407" s="49"/>
      <c r="V2407" s="49"/>
      <c r="W2407" s="49"/>
      <c r="X2407" s="49"/>
      <c r="Y2407" s="49"/>
      <c r="AA2407" s="49"/>
      <c r="AB2407" s="49"/>
      <c r="AD2407" s="49"/>
      <c r="AE2407" s="49"/>
      <c r="AF2407" s="49"/>
      <c r="AH2407" s="49"/>
      <c r="AI2407" s="49"/>
      <c r="AK2407" s="49"/>
      <c r="AL2407" s="49"/>
      <c r="AM2407" s="49"/>
      <c r="AN2407" s="49"/>
      <c r="AO2407" s="49"/>
      <c r="AP2407" s="49"/>
      <c r="AQ2407" s="49"/>
      <c r="AR2407" s="49"/>
      <c r="AS2407" s="49"/>
      <c r="AT2407" s="49"/>
      <c r="AU2407" s="49"/>
      <c r="AV2407" s="49"/>
      <c r="AW2407" s="49"/>
      <c r="AX2407" s="49"/>
      <c r="AY2407" s="49"/>
      <c r="AZ2407" s="49"/>
      <c r="BA2407" s="49"/>
      <c r="BB2407" s="49"/>
      <c r="BC2407" s="49"/>
      <c r="BD2407" s="49"/>
      <c r="BE2407" s="49"/>
      <c r="BF2407" s="49"/>
      <c r="BG2407" s="49"/>
      <c r="BH2407" s="49"/>
      <c r="BI2407" s="49"/>
      <c r="BJ2407" s="49"/>
      <c r="BK2407" s="49"/>
      <c r="BL2407" s="49"/>
      <c r="BM2407" s="49"/>
      <c r="BN2407" s="49"/>
      <c r="BO2407" s="49"/>
    </row>
    <row r="2408" spans="20:67" x14ac:dyDescent="0.3">
      <c r="T2408" s="49"/>
      <c r="V2408" s="49"/>
      <c r="W2408" s="49"/>
      <c r="X2408" s="49"/>
      <c r="Y2408" s="49"/>
      <c r="AA2408" s="49"/>
      <c r="AB2408" s="49"/>
      <c r="AD2408" s="49"/>
      <c r="AE2408" s="49"/>
      <c r="AF2408" s="49"/>
      <c r="AH2408" s="49"/>
      <c r="AI2408" s="49"/>
      <c r="AK2408" s="49"/>
      <c r="AL2408" s="49"/>
      <c r="AM2408" s="49"/>
      <c r="AN2408" s="49"/>
      <c r="AO2408" s="49"/>
      <c r="AP2408" s="49"/>
      <c r="AQ2408" s="49"/>
      <c r="AR2408" s="49"/>
      <c r="AS2408" s="49"/>
      <c r="AT2408" s="49"/>
      <c r="AU2408" s="49"/>
      <c r="AV2408" s="49"/>
      <c r="AW2408" s="49"/>
      <c r="AX2408" s="49"/>
      <c r="AY2408" s="49"/>
      <c r="AZ2408" s="49"/>
      <c r="BA2408" s="49"/>
      <c r="BB2408" s="49"/>
      <c r="BC2408" s="49"/>
      <c r="BD2408" s="49"/>
      <c r="BE2408" s="49"/>
      <c r="BF2408" s="49"/>
      <c r="BG2408" s="49"/>
      <c r="BH2408" s="49"/>
      <c r="BI2408" s="49"/>
      <c r="BJ2408" s="49"/>
      <c r="BK2408" s="49"/>
      <c r="BL2408" s="49"/>
      <c r="BM2408" s="49"/>
      <c r="BN2408" s="49"/>
      <c r="BO2408" s="49"/>
    </row>
    <row r="2409" spans="20:67" x14ac:dyDescent="0.3">
      <c r="T2409" s="49"/>
      <c r="V2409" s="49"/>
      <c r="W2409" s="49"/>
      <c r="X2409" s="49"/>
      <c r="Y2409" s="49"/>
      <c r="AA2409" s="49"/>
      <c r="AB2409" s="49"/>
      <c r="AD2409" s="49"/>
      <c r="AE2409" s="49"/>
      <c r="AF2409" s="49"/>
      <c r="AH2409" s="49"/>
      <c r="AI2409" s="49"/>
      <c r="AK2409" s="49"/>
      <c r="AL2409" s="49"/>
      <c r="AM2409" s="49"/>
      <c r="AN2409" s="49"/>
      <c r="AO2409" s="49"/>
      <c r="AP2409" s="49"/>
      <c r="AQ2409" s="49"/>
      <c r="AR2409" s="49"/>
      <c r="AS2409" s="49"/>
      <c r="AT2409" s="49"/>
      <c r="AU2409" s="49"/>
      <c r="AV2409" s="49"/>
      <c r="AW2409" s="49"/>
      <c r="AX2409" s="49"/>
      <c r="AY2409" s="49"/>
      <c r="AZ2409" s="49"/>
      <c r="BA2409" s="49"/>
      <c r="BB2409" s="49"/>
      <c r="BC2409" s="49"/>
      <c r="BD2409" s="49"/>
      <c r="BE2409" s="49"/>
      <c r="BF2409" s="49"/>
      <c r="BG2409" s="49"/>
      <c r="BH2409" s="49"/>
      <c r="BI2409" s="49"/>
      <c r="BJ2409" s="49"/>
      <c r="BK2409" s="49"/>
      <c r="BL2409" s="49"/>
      <c r="BM2409" s="49"/>
      <c r="BN2409" s="49"/>
      <c r="BO2409" s="49"/>
    </row>
    <row r="2410" spans="20:67" x14ac:dyDescent="0.3">
      <c r="T2410" s="49"/>
      <c r="V2410" s="49"/>
      <c r="W2410" s="49"/>
      <c r="X2410" s="49"/>
      <c r="Y2410" s="49"/>
      <c r="AA2410" s="49"/>
      <c r="AB2410" s="49"/>
      <c r="AD2410" s="49"/>
      <c r="AE2410" s="49"/>
      <c r="AF2410" s="49"/>
      <c r="AH2410" s="49"/>
      <c r="AI2410" s="49"/>
      <c r="AK2410" s="49"/>
      <c r="AL2410" s="49"/>
      <c r="AM2410" s="49"/>
      <c r="AN2410" s="49"/>
      <c r="AO2410" s="49"/>
      <c r="AP2410" s="49"/>
      <c r="AQ2410" s="49"/>
      <c r="AR2410" s="49"/>
      <c r="AS2410" s="49"/>
      <c r="AT2410" s="49"/>
      <c r="AU2410" s="49"/>
      <c r="AV2410" s="49"/>
      <c r="AW2410" s="49"/>
      <c r="AX2410" s="49"/>
      <c r="AY2410" s="49"/>
      <c r="AZ2410" s="49"/>
      <c r="BA2410" s="49"/>
      <c r="BB2410" s="49"/>
      <c r="BC2410" s="49"/>
      <c r="BD2410" s="49"/>
      <c r="BE2410" s="49"/>
      <c r="BF2410" s="49"/>
      <c r="BG2410" s="49"/>
      <c r="BH2410" s="49"/>
      <c r="BI2410" s="49"/>
      <c r="BJ2410" s="49"/>
      <c r="BK2410" s="49"/>
      <c r="BL2410" s="49"/>
      <c r="BM2410" s="49"/>
      <c r="BN2410" s="49"/>
      <c r="BO2410" s="49"/>
    </row>
    <row r="2411" spans="20:67" x14ac:dyDescent="0.3">
      <c r="T2411" s="49"/>
      <c r="V2411" s="49"/>
      <c r="W2411" s="49"/>
      <c r="X2411" s="49"/>
      <c r="Y2411" s="49"/>
      <c r="AA2411" s="49"/>
      <c r="AB2411" s="49"/>
      <c r="AD2411" s="49"/>
      <c r="AE2411" s="49"/>
      <c r="AF2411" s="49"/>
      <c r="AH2411" s="49"/>
      <c r="AI2411" s="49"/>
      <c r="AK2411" s="49"/>
      <c r="AL2411" s="49"/>
      <c r="AM2411" s="49"/>
      <c r="AN2411" s="49"/>
      <c r="AO2411" s="49"/>
      <c r="AP2411" s="49"/>
      <c r="AQ2411" s="49"/>
      <c r="AR2411" s="49"/>
      <c r="AS2411" s="49"/>
      <c r="AT2411" s="49"/>
      <c r="AU2411" s="49"/>
      <c r="AV2411" s="49"/>
      <c r="AW2411" s="49"/>
      <c r="AX2411" s="49"/>
      <c r="AY2411" s="49"/>
      <c r="AZ2411" s="49"/>
      <c r="BA2411" s="49"/>
      <c r="BB2411" s="49"/>
      <c r="BC2411" s="49"/>
      <c r="BD2411" s="49"/>
      <c r="BE2411" s="49"/>
      <c r="BF2411" s="49"/>
      <c r="BG2411" s="49"/>
      <c r="BH2411" s="49"/>
      <c r="BI2411" s="49"/>
      <c r="BJ2411" s="49"/>
      <c r="BK2411" s="49"/>
      <c r="BL2411" s="49"/>
      <c r="BM2411" s="49"/>
      <c r="BN2411" s="49"/>
      <c r="BO2411" s="49"/>
    </row>
    <row r="2412" spans="20:67" x14ac:dyDescent="0.3">
      <c r="T2412" s="49"/>
      <c r="V2412" s="49"/>
      <c r="W2412" s="49"/>
      <c r="X2412" s="49"/>
      <c r="Y2412" s="49"/>
      <c r="AA2412" s="49"/>
      <c r="AB2412" s="49"/>
      <c r="AD2412" s="49"/>
      <c r="AE2412" s="49"/>
      <c r="AF2412" s="49"/>
      <c r="AH2412" s="49"/>
      <c r="AI2412" s="49"/>
      <c r="AK2412" s="49"/>
      <c r="AL2412" s="49"/>
      <c r="AM2412" s="49"/>
      <c r="AN2412" s="49"/>
      <c r="AO2412" s="49"/>
      <c r="AP2412" s="49"/>
      <c r="AQ2412" s="49"/>
      <c r="AR2412" s="49"/>
      <c r="AS2412" s="49"/>
      <c r="AT2412" s="49"/>
      <c r="AU2412" s="49"/>
      <c r="AV2412" s="49"/>
      <c r="AW2412" s="49"/>
      <c r="AX2412" s="49"/>
      <c r="AY2412" s="49"/>
      <c r="AZ2412" s="49"/>
      <c r="BA2412" s="49"/>
      <c r="BB2412" s="49"/>
      <c r="BC2412" s="49"/>
      <c r="BD2412" s="49"/>
      <c r="BE2412" s="49"/>
      <c r="BF2412" s="49"/>
      <c r="BG2412" s="49"/>
      <c r="BH2412" s="49"/>
      <c r="BI2412" s="49"/>
      <c r="BJ2412" s="49"/>
      <c r="BK2412" s="49"/>
      <c r="BL2412" s="49"/>
      <c r="BM2412" s="49"/>
      <c r="BN2412" s="49"/>
      <c r="BO2412" s="49"/>
    </row>
    <row r="2413" spans="20:67" x14ac:dyDescent="0.3">
      <c r="T2413" s="49"/>
      <c r="V2413" s="49"/>
      <c r="W2413" s="49"/>
      <c r="X2413" s="49"/>
      <c r="Y2413" s="49"/>
      <c r="AA2413" s="49"/>
      <c r="AB2413" s="49"/>
      <c r="AD2413" s="49"/>
      <c r="AE2413" s="49"/>
      <c r="AF2413" s="49"/>
      <c r="AH2413" s="49"/>
      <c r="AI2413" s="49"/>
      <c r="AK2413" s="49"/>
      <c r="AL2413" s="49"/>
      <c r="AM2413" s="49"/>
      <c r="AN2413" s="49"/>
      <c r="AO2413" s="49"/>
      <c r="AP2413" s="49"/>
      <c r="AQ2413" s="49"/>
      <c r="AR2413" s="49"/>
      <c r="AS2413" s="49"/>
      <c r="AT2413" s="49"/>
      <c r="AU2413" s="49"/>
      <c r="AV2413" s="49"/>
      <c r="AW2413" s="49"/>
      <c r="AX2413" s="49"/>
      <c r="AY2413" s="49"/>
      <c r="AZ2413" s="49"/>
      <c r="BA2413" s="49"/>
      <c r="BB2413" s="49"/>
      <c r="BC2413" s="49"/>
      <c r="BD2413" s="49"/>
      <c r="BE2413" s="49"/>
      <c r="BF2413" s="49"/>
      <c r="BG2413" s="49"/>
      <c r="BH2413" s="49"/>
      <c r="BI2413" s="49"/>
      <c r="BJ2413" s="49"/>
      <c r="BK2413" s="49"/>
      <c r="BL2413" s="49"/>
      <c r="BM2413" s="49"/>
      <c r="BN2413" s="49"/>
      <c r="BO2413" s="49"/>
    </row>
    <row r="2414" spans="20:67" x14ac:dyDescent="0.3">
      <c r="T2414" s="49"/>
      <c r="V2414" s="49"/>
      <c r="W2414" s="49"/>
      <c r="X2414" s="49"/>
      <c r="Y2414" s="49"/>
      <c r="AA2414" s="49"/>
      <c r="AB2414" s="49"/>
      <c r="AD2414" s="49"/>
      <c r="AE2414" s="49"/>
      <c r="AF2414" s="49"/>
      <c r="AH2414" s="49"/>
      <c r="AI2414" s="49"/>
      <c r="AK2414" s="49"/>
      <c r="AL2414" s="49"/>
      <c r="AM2414" s="49"/>
      <c r="AN2414" s="49"/>
      <c r="AO2414" s="49"/>
      <c r="AP2414" s="49"/>
      <c r="AQ2414" s="49"/>
      <c r="AR2414" s="49"/>
      <c r="AS2414" s="49"/>
      <c r="AT2414" s="49"/>
      <c r="AU2414" s="49"/>
      <c r="AV2414" s="49"/>
      <c r="AW2414" s="49"/>
      <c r="AX2414" s="49"/>
      <c r="AY2414" s="49"/>
      <c r="AZ2414" s="49"/>
      <c r="BA2414" s="49"/>
      <c r="BB2414" s="49"/>
      <c r="BC2414" s="49"/>
      <c r="BD2414" s="49"/>
      <c r="BE2414" s="49"/>
      <c r="BF2414" s="49"/>
      <c r="BG2414" s="49"/>
      <c r="BH2414" s="49"/>
      <c r="BI2414" s="49"/>
      <c r="BJ2414" s="49"/>
      <c r="BK2414" s="49"/>
      <c r="BL2414" s="49"/>
      <c r="BM2414" s="49"/>
      <c r="BN2414" s="49"/>
      <c r="BO2414" s="49"/>
    </row>
    <row r="2415" spans="20:67" x14ac:dyDescent="0.3">
      <c r="T2415" s="49"/>
      <c r="V2415" s="49"/>
      <c r="W2415" s="49"/>
      <c r="X2415" s="49"/>
      <c r="Y2415" s="49"/>
      <c r="AA2415" s="49"/>
      <c r="AB2415" s="49"/>
      <c r="AD2415" s="49"/>
      <c r="AE2415" s="49"/>
      <c r="AF2415" s="49"/>
      <c r="AH2415" s="49"/>
      <c r="AI2415" s="49"/>
      <c r="AK2415" s="49"/>
      <c r="AL2415" s="49"/>
      <c r="AM2415" s="49"/>
      <c r="AN2415" s="49"/>
      <c r="AO2415" s="49"/>
      <c r="AP2415" s="49"/>
      <c r="AQ2415" s="49"/>
      <c r="AR2415" s="49"/>
      <c r="AS2415" s="49"/>
      <c r="AT2415" s="49"/>
      <c r="AU2415" s="49"/>
      <c r="AV2415" s="49"/>
      <c r="AW2415" s="49"/>
      <c r="AX2415" s="49"/>
      <c r="AY2415" s="49"/>
      <c r="AZ2415" s="49"/>
      <c r="BA2415" s="49"/>
      <c r="BB2415" s="49"/>
      <c r="BC2415" s="49"/>
      <c r="BD2415" s="49"/>
      <c r="BE2415" s="49"/>
      <c r="BF2415" s="49"/>
      <c r="BG2415" s="49"/>
      <c r="BH2415" s="49"/>
      <c r="BI2415" s="49"/>
      <c r="BJ2415" s="49"/>
      <c r="BK2415" s="49"/>
      <c r="BL2415" s="49"/>
      <c r="BM2415" s="49"/>
      <c r="BN2415" s="49"/>
      <c r="BO2415" s="49"/>
    </row>
    <row r="2416" spans="20:67" x14ac:dyDescent="0.3">
      <c r="T2416" s="49"/>
      <c r="V2416" s="49"/>
      <c r="W2416" s="49"/>
      <c r="X2416" s="49"/>
      <c r="Y2416" s="49"/>
      <c r="AA2416" s="49"/>
      <c r="AB2416" s="49"/>
      <c r="AD2416" s="49"/>
      <c r="AE2416" s="49"/>
      <c r="AF2416" s="49"/>
      <c r="AH2416" s="49"/>
      <c r="AI2416" s="49"/>
      <c r="AK2416" s="49"/>
      <c r="AL2416" s="49"/>
      <c r="AM2416" s="49"/>
      <c r="AN2416" s="49"/>
      <c r="AO2416" s="49"/>
      <c r="AP2416" s="49"/>
      <c r="AQ2416" s="49"/>
      <c r="AR2416" s="49"/>
      <c r="AS2416" s="49"/>
      <c r="AT2416" s="49"/>
      <c r="AU2416" s="49"/>
      <c r="AV2416" s="49"/>
      <c r="AW2416" s="49"/>
      <c r="AX2416" s="49"/>
      <c r="AY2416" s="49"/>
      <c r="AZ2416" s="49"/>
      <c r="BA2416" s="49"/>
      <c r="BB2416" s="49"/>
      <c r="BC2416" s="49"/>
      <c r="BD2416" s="49"/>
      <c r="BE2416" s="49"/>
      <c r="BF2416" s="49"/>
      <c r="BG2416" s="49"/>
      <c r="BH2416" s="49"/>
      <c r="BI2416" s="49"/>
      <c r="BJ2416" s="49"/>
      <c r="BK2416" s="49"/>
      <c r="BL2416" s="49"/>
      <c r="BM2416" s="49"/>
      <c r="BN2416" s="49"/>
      <c r="BO2416" s="49"/>
    </row>
    <row r="2417" spans="20:67" x14ac:dyDescent="0.3">
      <c r="T2417" s="49"/>
      <c r="V2417" s="49"/>
      <c r="W2417" s="49"/>
      <c r="X2417" s="49"/>
      <c r="Y2417" s="49"/>
      <c r="AA2417" s="49"/>
      <c r="AB2417" s="49"/>
      <c r="AD2417" s="49"/>
      <c r="AE2417" s="49"/>
      <c r="AF2417" s="49"/>
      <c r="AH2417" s="49"/>
      <c r="AI2417" s="49"/>
      <c r="AK2417" s="49"/>
      <c r="AL2417" s="49"/>
      <c r="AM2417" s="49"/>
      <c r="AN2417" s="49"/>
      <c r="AO2417" s="49"/>
      <c r="AP2417" s="49"/>
      <c r="AQ2417" s="49"/>
      <c r="AR2417" s="49"/>
      <c r="AS2417" s="49"/>
      <c r="AT2417" s="49"/>
      <c r="AU2417" s="49"/>
      <c r="AV2417" s="49"/>
      <c r="AW2417" s="49"/>
      <c r="AX2417" s="49"/>
      <c r="AY2417" s="49"/>
      <c r="AZ2417" s="49"/>
      <c r="BA2417" s="49"/>
      <c r="BB2417" s="49"/>
      <c r="BC2417" s="49"/>
      <c r="BD2417" s="49"/>
      <c r="BE2417" s="49"/>
      <c r="BF2417" s="49"/>
      <c r="BG2417" s="49"/>
      <c r="BH2417" s="49"/>
      <c r="BI2417" s="49"/>
      <c r="BJ2417" s="49"/>
      <c r="BK2417" s="49"/>
      <c r="BL2417" s="49"/>
      <c r="BM2417" s="49"/>
      <c r="BN2417" s="49"/>
      <c r="BO2417" s="49"/>
    </row>
    <row r="2418" spans="20:67" x14ac:dyDescent="0.3">
      <c r="T2418" s="49"/>
      <c r="V2418" s="49"/>
      <c r="W2418" s="49"/>
      <c r="X2418" s="49"/>
      <c r="Y2418" s="49"/>
      <c r="AA2418" s="49"/>
      <c r="AB2418" s="49"/>
      <c r="AD2418" s="49"/>
      <c r="AE2418" s="49"/>
      <c r="AF2418" s="49"/>
      <c r="AH2418" s="49"/>
      <c r="AI2418" s="49"/>
      <c r="AK2418" s="49"/>
      <c r="AL2418" s="49"/>
      <c r="AM2418" s="49"/>
      <c r="AN2418" s="49"/>
      <c r="AO2418" s="49"/>
      <c r="AP2418" s="49"/>
      <c r="AQ2418" s="49"/>
      <c r="AR2418" s="49"/>
      <c r="AS2418" s="49"/>
      <c r="AT2418" s="49"/>
      <c r="AU2418" s="49"/>
      <c r="AV2418" s="49"/>
      <c r="AW2418" s="49"/>
      <c r="AX2418" s="49"/>
      <c r="AY2418" s="49"/>
      <c r="AZ2418" s="49"/>
      <c r="BA2418" s="49"/>
      <c r="BB2418" s="49"/>
      <c r="BC2418" s="49"/>
      <c r="BD2418" s="49"/>
      <c r="BE2418" s="49"/>
      <c r="BF2418" s="49"/>
      <c r="BG2418" s="49"/>
      <c r="BH2418" s="49"/>
      <c r="BI2418" s="49"/>
      <c r="BJ2418" s="49"/>
      <c r="BK2418" s="49"/>
      <c r="BL2418" s="49"/>
      <c r="BM2418" s="49"/>
      <c r="BN2418" s="49"/>
      <c r="BO2418" s="49"/>
    </row>
    <row r="2419" spans="20:67" x14ac:dyDescent="0.3">
      <c r="T2419" s="49"/>
      <c r="V2419" s="49"/>
      <c r="W2419" s="49"/>
      <c r="X2419" s="49"/>
      <c r="Y2419" s="49"/>
      <c r="AA2419" s="49"/>
      <c r="AB2419" s="49"/>
      <c r="AD2419" s="49"/>
      <c r="AE2419" s="49"/>
      <c r="AF2419" s="49"/>
      <c r="AH2419" s="49"/>
      <c r="AI2419" s="49"/>
      <c r="AK2419" s="49"/>
      <c r="AL2419" s="49"/>
      <c r="AM2419" s="49"/>
      <c r="AN2419" s="49"/>
      <c r="AO2419" s="49"/>
      <c r="AP2419" s="49"/>
      <c r="AQ2419" s="49"/>
      <c r="AR2419" s="49"/>
      <c r="AS2419" s="49"/>
      <c r="AT2419" s="49"/>
      <c r="AU2419" s="49"/>
      <c r="AV2419" s="49"/>
      <c r="AW2419" s="49"/>
      <c r="AX2419" s="49"/>
      <c r="AY2419" s="49"/>
      <c r="AZ2419" s="49"/>
      <c r="BA2419" s="49"/>
      <c r="BB2419" s="49"/>
      <c r="BC2419" s="49"/>
      <c r="BD2419" s="49"/>
      <c r="BE2419" s="49"/>
      <c r="BF2419" s="49"/>
      <c r="BG2419" s="49"/>
      <c r="BH2419" s="49"/>
      <c r="BI2419" s="49"/>
      <c r="BJ2419" s="49"/>
      <c r="BK2419" s="49"/>
      <c r="BL2419" s="49"/>
      <c r="BM2419" s="49"/>
      <c r="BN2419" s="49"/>
      <c r="BO2419" s="49"/>
    </row>
    <row r="2420" spans="20:67" x14ac:dyDescent="0.3">
      <c r="T2420" s="49"/>
      <c r="V2420" s="49"/>
      <c r="W2420" s="49"/>
      <c r="X2420" s="49"/>
      <c r="Y2420" s="49"/>
      <c r="AA2420" s="49"/>
      <c r="AB2420" s="49"/>
      <c r="AD2420" s="49"/>
      <c r="AE2420" s="49"/>
      <c r="AF2420" s="49"/>
      <c r="AH2420" s="49"/>
      <c r="AI2420" s="49"/>
      <c r="AK2420" s="49"/>
      <c r="AL2420" s="49"/>
      <c r="AM2420" s="49"/>
      <c r="AN2420" s="49"/>
      <c r="AO2420" s="49"/>
      <c r="AP2420" s="49"/>
      <c r="AQ2420" s="49"/>
      <c r="AR2420" s="49"/>
      <c r="AS2420" s="49"/>
      <c r="AT2420" s="49"/>
      <c r="AU2420" s="49"/>
      <c r="AV2420" s="49"/>
      <c r="AW2420" s="49"/>
      <c r="AX2420" s="49"/>
      <c r="AY2420" s="49"/>
      <c r="AZ2420" s="49"/>
      <c r="BA2420" s="49"/>
      <c r="BB2420" s="49"/>
      <c r="BC2420" s="49"/>
      <c r="BD2420" s="49"/>
      <c r="BE2420" s="49"/>
      <c r="BF2420" s="49"/>
      <c r="BG2420" s="49"/>
      <c r="BH2420" s="49"/>
      <c r="BI2420" s="49"/>
      <c r="BJ2420" s="49"/>
      <c r="BK2420" s="49"/>
      <c r="BL2420" s="49"/>
      <c r="BM2420" s="49"/>
      <c r="BN2420" s="49"/>
      <c r="BO2420" s="49"/>
    </row>
    <row r="2421" spans="20:67" x14ac:dyDescent="0.3">
      <c r="T2421" s="49"/>
      <c r="V2421" s="49"/>
      <c r="W2421" s="49"/>
      <c r="X2421" s="49"/>
      <c r="Y2421" s="49"/>
      <c r="AA2421" s="49"/>
      <c r="AB2421" s="49"/>
      <c r="AD2421" s="49"/>
      <c r="AE2421" s="49"/>
      <c r="AF2421" s="49"/>
      <c r="AH2421" s="49"/>
      <c r="AI2421" s="49"/>
      <c r="AK2421" s="49"/>
      <c r="AL2421" s="49"/>
      <c r="AM2421" s="49"/>
      <c r="AN2421" s="49"/>
      <c r="AO2421" s="49"/>
      <c r="AP2421" s="49"/>
      <c r="AQ2421" s="49"/>
      <c r="AR2421" s="49"/>
      <c r="AS2421" s="49"/>
      <c r="AT2421" s="49"/>
      <c r="AU2421" s="49"/>
      <c r="AV2421" s="49"/>
      <c r="AW2421" s="49"/>
      <c r="AX2421" s="49"/>
      <c r="AY2421" s="49"/>
      <c r="AZ2421" s="49"/>
      <c r="BA2421" s="49"/>
      <c r="BB2421" s="49"/>
      <c r="BC2421" s="49"/>
      <c r="BD2421" s="49"/>
      <c r="BE2421" s="49"/>
      <c r="BF2421" s="49"/>
      <c r="BG2421" s="49"/>
      <c r="BH2421" s="49"/>
      <c r="BI2421" s="49"/>
      <c r="BJ2421" s="49"/>
      <c r="BK2421" s="49"/>
      <c r="BL2421" s="49"/>
      <c r="BM2421" s="49"/>
      <c r="BN2421" s="49"/>
      <c r="BO2421" s="49"/>
    </row>
    <row r="2422" spans="20:67" x14ac:dyDescent="0.3">
      <c r="T2422" s="49"/>
      <c r="V2422" s="49"/>
      <c r="W2422" s="49"/>
      <c r="X2422" s="49"/>
      <c r="Y2422" s="49"/>
      <c r="AA2422" s="49"/>
      <c r="AB2422" s="49"/>
      <c r="AD2422" s="49"/>
      <c r="AE2422" s="49"/>
      <c r="AF2422" s="49"/>
      <c r="AH2422" s="49"/>
      <c r="AI2422" s="49"/>
      <c r="AK2422" s="49"/>
      <c r="AL2422" s="49"/>
      <c r="AM2422" s="49"/>
      <c r="AN2422" s="49"/>
      <c r="AO2422" s="49"/>
      <c r="AP2422" s="49"/>
      <c r="AQ2422" s="49"/>
      <c r="AR2422" s="49"/>
      <c r="AS2422" s="49"/>
      <c r="AT2422" s="49"/>
      <c r="AU2422" s="49"/>
      <c r="AV2422" s="49"/>
      <c r="AW2422" s="49"/>
      <c r="AX2422" s="49"/>
      <c r="AY2422" s="49"/>
      <c r="AZ2422" s="49"/>
      <c r="BA2422" s="49"/>
      <c r="BB2422" s="49"/>
      <c r="BC2422" s="49"/>
      <c r="BD2422" s="49"/>
      <c r="BE2422" s="49"/>
      <c r="BF2422" s="49"/>
      <c r="BG2422" s="49"/>
      <c r="BH2422" s="49"/>
      <c r="BI2422" s="49"/>
      <c r="BJ2422" s="49"/>
      <c r="BK2422" s="49"/>
      <c r="BL2422" s="49"/>
      <c r="BM2422" s="49"/>
      <c r="BN2422" s="49"/>
      <c r="BO2422" s="49"/>
    </row>
    <row r="2423" spans="20:67" x14ac:dyDescent="0.3">
      <c r="T2423" s="49"/>
      <c r="V2423" s="49"/>
      <c r="W2423" s="49"/>
      <c r="X2423" s="49"/>
      <c r="Y2423" s="49"/>
      <c r="AA2423" s="49"/>
      <c r="AB2423" s="49"/>
      <c r="AD2423" s="49"/>
      <c r="AE2423" s="49"/>
      <c r="AF2423" s="49"/>
      <c r="AH2423" s="49"/>
      <c r="AI2423" s="49"/>
      <c r="AK2423" s="49"/>
      <c r="AL2423" s="49"/>
      <c r="AM2423" s="49"/>
      <c r="AN2423" s="49"/>
      <c r="AO2423" s="49"/>
      <c r="AP2423" s="49"/>
      <c r="AQ2423" s="49"/>
      <c r="AR2423" s="49"/>
      <c r="AS2423" s="49"/>
      <c r="AT2423" s="49"/>
      <c r="AU2423" s="49"/>
      <c r="AV2423" s="49"/>
      <c r="AW2423" s="49"/>
      <c r="AX2423" s="49"/>
      <c r="AY2423" s="49"/>
      <c r="AZ2423" s="49"/>
      <c r="BA2423" s="49"/>
      <c r="BB2423" s="49"/>
      <c r="BC2423" s="49"/>
      <c r="BD2423" s="49"/>
      <c r="BE2423" s="49"/>
      <c r="BF2423" s="49"/>
      <c r="BG2423" s="49"/>
      <c r="BH2423" s="49"/>
      <c r="BI2423" s="49"/>
      <c r="BJ2423" s="49"/>
      <c r="BK2423" s="49"/>
      <c r="BL2423" s="49"/>
      <c r="BM2423" s="49"/>
      <c r="BN2423" s="49"/>
      <c r="BO2423" s="49"/>
    </row>
    <row r="2424" spans="20:67" x14ac:dyDescent="0.3">
      <c r="T2424" s="49"/>
      <c r="V2424" s="49"/>
      <c r="W2424" s="49"/>
      <c r="X2424" s="49"/>
      <c r="Y2424" s="49"/>
      <c r="AA2424" s="49"/>
      <c r="AB2424" s="49"/>
      <c r="AD2424" s="49"/>
      <c r="AE2424" s="49"/>
      <c r="AF2424" s="49"/>
      <c r="AH2424" s="49"/>
      <c r="AI2424" s="49"/>
      <c r="AK2424" s="49"/>
      <c r="AL2424" s="49"/>
      <c r="AM2424" s="49"/>
      <c r="AN2424" s="49"/>
      <c r="AO2424" s="49"/>
      <c r="AP2424" s="49"/>
      <c r="AQ2424" s="49"/>
      <c r="AR2424" s="49"/>
      <c r="AS2424" s="49"/>
      <c r="AT2424" s="49"/>
      <c r="AU2424" s="49"/>
      <c r="AV2424" s="49"/>
      <c r="AW2424" s="49"/>
      <c r="AX2424" s="49"/>
      <c r="AY2424" s="49"/>
      <c r="AZ2424" s="49"/>
      <c r="BA2424" s="49"/>
      <c r="BB2424" s="49"/>
      <c r="BC2424" s="49"/>
      <c r="BD2424" s="49"/>
      <c r="BE2424" s="49"/>
      <c r="BF2424" s="49"/>
      <c r="BG2424" s="49"/>
      <c r="BH2424" s="49"/>
      <c r="BI2424" s="49"/>
      <c r="BJ2424" s="49"/>
      <c r="BK2424" s="49"/>
      <c r="BL2424" s="49"/>
      <c r="BM2424" s="49"/>
      <c r="BN2424" s="49"/>
      <c r="BO2424" s="49"/>
    </row>
    <row r="2425" spans="20:67" x14ac:dyDescent="0.3">
      <c r="T2425" s="49"/>
      <c r="V2425" s="49"/>
      <c r="W2425" s="49"/>
      <c r="X2425" s="49"/>
      <c r="Y2425" s="49"/>
      <c r="AA2425" s="49"/>
      <c r="AB2425" s="49"/>
      <c r="AD2425" s="49"/>
      <c r="AE2425" s="49"/>
      <c r="AF2425" s="49"/>
      <c r="AH2425" s="49"/>
      <c r="AI2425" s="49"/>
      <c r="AK2425" s="49"/>
      <c r="AL2425" s="49"/>
      <c r="AM2425" s="49"/>
      <c r="AN2425" s="49"/>
      <c r="AO2425" s="49"/>
      <c r="AP2425" s="49"/>
      <c r="AQ2425" s="49"/>
      <c r="AR2425" s="49"/>
      <c r="AS2425" s="49"/>
      <c r="AT2425" s="49"/>
      <c r="AU2425" s="49"/>
      <c r="AV2425" s="49"/>
      <c r="AW2425" s="49"/>
      <c r="AX2425" s="49"/>
      <c r="AY2425" s="49"/>
      <c r="AZ2425" s="49"/>
      <c r="BA2425" s="49"/>
      <c r="BB2425" s="49"/>
      <c r="BC2425" s="49"/>
      <c r="BD2425" s="49"/>
      <c r="BE2425" s="49"/>
      <c r="BF2425" s="49"/>
      <c r="BG2425" s="49"/>
      <c r="BH2425" s="49"/>
      <c r="BI2425" s="49"/>
      <c r="BJ2425" s="49"/>
      <c r="BK2425" s="49"/>
      <c r="BL2425" s="49"/>
      <c r="BM2425" s="49"/>
      <c r="BN2425" s="49"/>
      <c r="BO2425" s="49"/>
    </row>
    <row r="2426" spans="20:67" x14ac:dyDescent="0.3">
      <c r="T2426" s="49"/>
      <c r="V2426" s="49"/>
      <c r="W2426" s="49"/>
      <c r="X2426" s="49"/>
      <c r="Y2426" s="49"/>
      <c r="AA2426" s="49"/>
      <c r="AB2426" s="49"/>
      <c r="AD2426" s="49"/>
      <c r="AE2426" s="49"/>
      <c r="AF2426" s="49"/>
      <c r="AH2426" s="49"/>
      <c r="AI2426" s="49"/>
      <c r="AK2426" s="49"/>
      <c r="AL2426" s="49"/>
      <c r="AM2426" s="49"/>
      <c r="AN2426" s="49"/>
      <c r="AO2426" s="49"/>
      <c r="AP2426" s="49"/>
      <c r="AQ2426" s="49"/>
      <c r="AR2426" s="49"/>
      <c r="AS2426" s="49"/>
      <c r="AT2426" s="49"/>
      <c r="AU2426" s="49"/>
      <c r="AV2426" s="49"/>
      <c r="AW2426" s="49"/>
      <c r="AX2426" s="49"/>
      <c r="AY2426" s="49"/>
      <c r="AZ2426" s="49"/>
      <c r="BA2426" s="49"/>
      <c r="BB2426" s="49"/>
      <c r="BC2426" s="49"/>
      <c r="BD2426" s="49"/>
      <c r="BE2426" s="49"/>
      <c r="BF2426" s="49"/>
      <c r="BG2426" s="49"/>
      <c r="BH2426" s="49"/>
      <c r="BI2426" s="49"/>
      <c r="BJ2426" s="49"/>
      <c r="BK2426" s="49"/>
      <c r="BL2426" s="49"/>
      <c r="BM2426" s="49"/>
      <c r="BN2426" s="49"/>
      <c r="BO2426" s="49"/>
    </row>
    <row r="2427" spans="20:67" x14ac:dyDescent="0.3">
      <c r="T2427" s="49"/>
      <c r="V2427" s="49"/>
      <c r="W2427" s="49"/>
      <c r="X2427" s="49"/>
      <c r="Y2427" s="49"/>
      <c r="AA2427" s="49"/>
      <c r="AB2427" s="49"/>
      <c r="AD2427" s="49"/>
      <c r="AE2427" s="49"/>
      <c r="AF2427" s="49"/>
      <c r="AH2427" s="49"/>
      <c r="AI2427" s="49"/>
      <c r="AK2427" s="49"/>
      <c r="AL2427" s="49"/>
      <c r="AM2427" s="49"/>
      <c r="AN2427" s="49"/>
      <c r="AO2427" s="49"/>
      <c r="AP2427" s="49"/>
      <c r="AQ2427" s="49"/>
      <c r="AR2427" s="49"/>
      <c r="AS2427" s="49"/>
      <c r="AT2427" s="49"/>
      <c r="AU2427" s="49"/>
      <c r="AV2427" s="49"/>
      <c r="AW2427" s="49"/>
      <c r="AX2427" s="49"/>
      <c r="AY2427" s="49"/>
      <c r="AZ2427" s="49"/>
      <c r="BA2427" s="49"/>
      <c r="BB2427" s="49"/>
      <c r="BC2427" s="49"/>
      <c r="BD2427" s="49"/>
      <c r="BE2427" s="49"/>
      <c r="BF2427" s="49"/>
      <c r="BG2427" s="49"/>
      <c r="BH2427" s="49"/>
      <c r="BI2427" s="49"/>
      <c r="BJ2427" s="49"/>
      <c r="BK2427" s="49"/>
      <c r="BL2427" s="49"/>
      <c r="BM2427" s="49"/>
      <c r="BN2427" s="49"/>
      <c r="BO2427" s="49"/>
    </row>
    <row r="2428" spans="20:67" x14ac:dyDescent="0.3">
      <c r="T2428" s="49"/>
      <c r="V2428" s="49"/>
      <c r="W2428" s="49"/>
      <c r="X2428" s="49"/>
      <c r="Y2428" s="49"/>
      <c r="AA2428" s="49"/>
      <c r="AB2428" s="49"/>
      <c r="AD2428" s="49"/>
      <c r="AE2428" s="49"/>
      <c r="AF2428" s="49"/>
      <c r="AH2428" s="49"/>
      <c r="AI2428" s="49"/>
      <c r="AK2428" s="49"/>
      <c r="AL2428" s="49"/>
      <c r="AM2428" s="49"/>
      <c r="AN2428" s="49"/>
      <c r="AO2428" s="49"/>
      <c r="AP2428" s="49"/>
      <c r="AQ2428" s="49"/>
      <c r="AR2428" s="49"/>
      <c r="AS2428" s="49"/>
      <c r="AT2428" s="49"/>
      <c r="AU2428" s="49"/>
      <c r="AV2428" s="49"/>
      <c r="AW2428" s="49"/>
      <c r="AX2428" s="49"/>
      <c r="AY2428" s="49"/>
      <c r="AZ2428" s="49"/>
      <c r="BA2428" s="49"/>
      <c r="BB2428" s="49"/>
      <c r="BC2428" s="49"/>
      <c r="BD2428" s="49"/>
      <c r="BE2428" s="49"/>
      <c r="BF2428" s="49"/>
      <c r="BG2428" s="49"/>
      <c r="BH2428" s="49"/>
      <c r="BI2428" s="49"/>
      <c r="BJ2428" s="49"/>
      <c r="BK2428" s="49"/>
      <c r="BL2428" s="49"/>
      <c r="BM2428" s="49"/>
      <c r="BN2428" s="49"/>
      <c r="BO2428" s="49"/>
    </row>
    <row r="2429" spans="20:67" x14ac:dyDescent="0.3">
      <c r="T2429" s="49"/>
      <c r="V2429" s="49"/>
      <c r="W2429" s="49"/>
      <c r="X2429" s="49"/>
      <c r="Y2429" s="49"/>
      <c r="AA2429" s="49"/>
      <c r="AB2429" s="49"/>
      <c r="AD2429" s="49"/>
      <c r="AE2429" s="49"/>
      <c r="AF2429" s="49"/>
      <c r="AH2429" s="49"/>
      <c r="AI2429" s="49"/>
      <c r="AK2429" s="49"/>
      <c r="AL2429" s="49"/>
      <c r="AM2429" s="49"/>
      <c r="AN2429" s="49"/>
      <c r="AO2429" s="49"/>
      <c r="AP2429" s="49"/>
      <c r="AQ2429" s="49"/>
      <c r="AR2429" s="49"/>
      <c r="AS2429" s="49"/>
      <c r="AT2429" s="49"/>
      <c r="AU2429" s="49"/>
      <c r="AV2429" s="49"/>
      <c r="AW2429" s="49"/>
      <c r="AX2429" s="49"/>
      <c r="AY2429" s="49"/>
      <c r="AZ2429" s="49"/>
      <c r="BA2429" s="49"/>
      <c r="BB2429" s="49"/>
      <c r="BC2429" s="49"/>
      <c r="BD2429" s="49"/>
      <c r="BE2429" s="49"/>
      <c r="BF2429" s="49"/>
      <c r="BG2429" s="49"/>
      <c r="BH2429" s="49"/>
      <c r="BI2429" s="49"/>
      <c r="BJ2429" s="49"/>
      <c r="BK2429" s="49"/>
      <c r="BL2429" s="49"/>
      <c r="BM2429" s="49"/>
      <c r="BN2429" s="49"/>
      <c r="BO2429" s="49"/>
    </row>
    <row r="2430" spans="20:67" x14ac:dyDescent="0.3">
      <c r="T2430" s="49"/>
      <c r="V2430" s="49"/>
      <c r="W2430" s="49"/>
      <c r="X2430" s="49"/>
      <c r="Y2430" s="49"/>
      <c r="AA2430" s="49"/>
      <c r="AB2430" s="49"/>
      <c r="AD2430" s="49"/>
      <c r="AE2430" s="49"/>
      <c r="AF2430" s="49"/>
      <c r="AH2430" s="49"/>
      <c r="AI2430" s="49"/>
      <c r="AK2430" s="49"/>
      <c r="AL2430" s="49"/>
      <c r="AM2430" s="49"/>
      <c r="AN2430" s="49"/>
      <c r="AO2430" s="49"/>
      <c r="AP2430" s="49"/>
      <c r="AQ2430" s="49"/>
      <c r="AR2430" s="49"/>
      <c r="AS2430" s="49"/>
      <c r="AT2430" s="49"/>
      <c r="AU2430" s="49"/>
      <c r="AV2430" s="49"/>
      <c r="AW2430" s="49"/>
      <c r="AX2430" s="49"/>
      <c r="AY2430" s="49"/>
      <c r="AZ2430" s="49"/>
      <c r="BA2430" s="49"/>
      <c r="BB2430" s="49"/>
      <c r="BC2430" s="49"/>
      <c r="BD2430" s="49"/>
      <c r="BE2430" s="49"/>
      <c r="BF2430" s="49"/>
      <c r="BG2430" s="49"/>
      <c r="BH2430" s="49"/>
      <c r="BI2430" s="49"/>
      <c r="BJ2430" s="49"/>
      <c r="BK2430" s="49"/>
      <c r="BL2430" s="49"/>
      <c r="BM2430" s="49"/>
      <c r="BN2430" s="49"/>
      <c r="BO2430" s="49"/>
    </row>
    <row r="2431" spans="20:67" x14ac:dyDescent="0.3">
      <c r="T2431" s="49"/>
      <c r="V2431" s="49"/>
      <c r="W2431" s="49"/>
      <c r="X2431" s="49"/>
      <c r="Y2431" s="49"/>
      <c r="AA2431" s="49"/>
      <c r="AB2431" s="49"/>
      <c r="AD2431" s="49"/>
      <c r="AE2431" s="49"/>
      <c r="AF2431" s="49"/>
      <c r="AH2431" s="49"/>
      <c r="AI2431" s="49"/>
      <c r="AK2431" s="49"/>
      <c r="AL2431" s="49"/>
      <c r="AM2431" s="49"/>
      <c r="AN2431" s="49"/>
      <c r="AO2431" s="49"/>
      <c r="AP2431" s="49"/>
      <c r="AQ2431" s="49"/>
      <c r="AR2431" s="49"/>
      <c r="AS2431" s="49"/>
      <c r="AT2431" s="49"/>
      <c r="AU2431" s="49"/>
      <c r="AV2431" s="49"/>
      <c r="AW2431" s="49"/>
      <c r="AX2431" s="49"/>
      <c r="AY2431" s="49"/>
      <c r="AZ2431" s="49"/>
      <c r="BA2431" s="49"/>
      <c r="BB2431" s="49"/>
      <c r="BC2431" s="49"/>
      <c r="BD2431" s="49"/>
      <c r="BE2431" s="49"/>
      <c r="BF2431" s="49"/>
      <c r="BG2431" s="49"/>
      <c r="BH2431" s="49"/>
      <c r="BI2431" s="49"/>
      <c r="BJ2431" s="49"/>
      <c r="BK2431" s="49"/>
      <c r="BL2431" s="49"/>
      <c r="BM2431" s="49"/>
      <c r="BN2431" s="49"/>
      <c r="BO2431" s="49"/>
    </row>
    <row r="2432" spans="20:67" x14ac:dyDescent="0.3">
      <c r="T2432" s="49"/>
      <c r="V2432" s="49"/>
      <c r="W2432" s="49"/>
      <c r="X2432" s="49"/>
      <c r="Y2432" s="49"/>
      <c r="AA2432" s="49"/>
      <c r="AB2432" s="49"/>
      <c r="AD2432" s="49"/>
      <c r="AE2432" s="49"/>
      <c r="AF2432" s="49"/>
      <c r="AH2432" s="49"/>
      <c r="AI2432" s="49"/>
      <c r="AK2432" s="49"/>
      <c r="AL2432" s="49"/>
      <c r="AM2432" s="49"/>
      <c r="AN2432" s="49"/>
      <c r="AO2432" s="49"/>
      <c r="AP2432" s="49"/>
      <c r="AQ2432" s="49"/>
      <c r="AR2432" s="49"/>
      <c r="AS2432" s="49"/>
      <c r="AT2432" s="49"/>
      <c r="AU2432" s="49"/>
      <c r="AV2432" s="49"/>
      <c r="AW2432" s="49"/>
      <c r="AX2432" s="49"/>
      <c r="AY2432" s="49"/>
      <c r="AZ2432" s="49"/>
      <c r="BA2432" s="49"/>
      <c r="BB2432" s="49"/>
      <c r="BC2432" s="49"/>
      <c r="BD2432" s="49"/>
      <c r="BE2432" s="49"/>
      <c r="BF2432" s="49"/>
      <c r="BG2432" s="49"/>
      <c r="BH2432" s="49"/>
      <c r="BI2432" s="49"/>
      <c r="BJ2432" s="49"/>
      <c r="BK2432" s="49"/>
      <c r="BL2432" s="49"/>
      <c r="BM2432" s="49"/>
      <c r="BN2432" s="49"/>
      <c r="BO2432" s="49"/>
    </row>
    <row r="2433" spans="20:67" x14ac:dyDescent="0.3">
      <c r="T2433" s="49"/>
      <c r="V2433" s="49"/>
      <c r="W2433" s="49"/>
      <c r="X2433" s="49"/>
      <c r="Y2433" s="49"/>
      <c r="AA2433" s="49"/>
      <c r="AB2433" s="49"/>
      <c r="AD2433" s="49"/>
      <c r="AE2433" s="49"/>
      <c r="AF2433" s="49"/>
      <c r="AH2433" s="49"/>
      <c r="AI2433" s="49"/>
      <c r="AK2433" s="49"/>
      <c r="AL2433" s="49"/>
      <c r="AM2433" s="49"/>
      <c r="AN2433" s="49"/>
      <c r="AO2433" s="49"/>
      <c r="AP2433" s="49"/>
      <c r="AQ2433" s="49"/>
      <c r="AR2433" s="49"/>
      <c r="AS2433" s="49"/>
      <c r="AT2433" s="49"/>
      <c r="AU2433" s="49"/>
      <c r="AV2433" s="49"/>
      <c r="AW2433" s="49"/>
      <c r="AX2433" s="49"/>
      <c r="AY2433" s="49"/>
      <c r="AZ2433" s="49"/>
      <c r="BA2433" s="49"/>
      <c r="BB2433" s="49"/>
      <c r="BC2433" s="49"/>
      <c r="BD2433" s="49"/>
      <c r="BE2433" s="49"/>
      <c r="BF2433" s="49"/>
      <c r="BG2433" s="49"/>
      <c r="BH2433" s="49"/>
      <c r="BI2433" s="49"/>
      <c r="BJ2433" s="49"/>
      <c r="BK2433" s="49"/>
      <c r="BL2433" s="49"/>
      <c r="BM2433" s="49"/>
      <c r="BN2433" s="49"/>
      <c r="BO2433" s="49"/>
    </row>
    <row r="2434" spans="20:67" x14ac:dyDescent="0.3">
      <c r="T2434" s="49"/>
      <c r="V2434" s="49"/>
      <c r="W2434" s="49"/>
      <c r="X2434" s="49"/>
      <c r="Y2434" s="49"/>
      <c r="AA2434" s="49"/>
      <c r="AB2434" s="49"/>
      <c r="AD2434" s="49"/>
      <c r="AE2434" s="49"/>
      <c r="AF2434" s="49"/>
      <c r="AH2434" s="49"/>
      <c r="AI2434" s="49"/>
      <c r="AK2434" s="49"/>
      <c r="AL2434" s="49"/>
      <c r="AM2434" s="49"/>
      <c r="AN2434" s="49"/>
      <c r="AO2434" s="49"/>
      <c r="AP2434" s="49"/>
      <c r="AQ2434" s="49"/>
      <c r="AR2434" s="49"/>
      <c r="AS2434" s="49"/>
      <c r="AT2434" s="49"/>
      <c r="AU2434" s="49"/>
      <c r="AV2434" s="49"/>
      <c r="AW2434" s="49"/>
      <c r="AX2434" s="49"/>
      <c r="AY2434" s="49"/>
      <c r="AZ2434" s="49"/>
      <c r="BA2434" s="49"/>
      <c r="BB2434" s="49"/>
      <c r="BC2434" s="49"/>
      <c r="BD2434" s="49"/>
      <c r="BE2434" s="49"/>
      <c r="BF2434" s="49"/>
      <c r="BG2434" s="49"/>
      <c r="BH2434" s="49"/>
      <c r="BI2434" s="49"/>
      <c r="BJ2434" s="49"/>
      <c r="BK2434" s="49"/>
      <c r="BL2434" s="49"/>
      <c r="BM2434" s="49"/>
      <c r="BN2434" s="49"/>
      <c r="BO2434" s="49"/>
    </row>
    <row r="2435" spans="20:67" x14ac:dyDescent="0.3">
      <c r="T2435" s="49"/>
      <c r="V2435" s="49"/>
      <c r="W2435" s="49"/>
      <c r="X2435" s="49"/>
      <c r="Y2435" s="49"/>
      <c r="AA2435" s="49"/>
      <c r="AB2435" s="49"/>
      <c r="AD2435" s="49"/>
      <c r="AE2435" s="49"/>
      <c r="AF2435" s="49"/>
      <c r="AH2435" s="49"/>
      <c r="AI2435" s="49"/>
      <c r="AK2435" s="49"/>
      <c r="AL2435" s="49"/>
      <c r="AM2435" s="49"/>
      <c r="AN2435" s="49"/>
      <c r="AO2435" s="49"/>
      <c r="AP2435" s="49"/>
      <c r="AQ2435" s="49"/>
      <c r="AR2435" s="49"/>
      <c r="AS2435" s="49"/>
      <c r="AT2435" s="49"/>
      <c r="AU2435" s="49"/>
      <c r="AV2435" s="49"/>
      <c r="AW2435" s="49"/>
      <c r="AX2435" s="49"/>
      <c r="AY2435" s="49"/>
      <c r="AZ2435" s="49"/>
      <c r="BA2435" s="49"/>
      <c r="BB2435" s="49"/>
      <c r="BC2435" s="49"/>
      <c r="BD2435" s="49"/>
      <c r="BE2435" s="49"/>
      <c r="BF2435" s="49"/>
      <c r="BG2435" s="49"/>
      <c r="BH2435" s="49"/>
      <c r="BI2435" s="49"/>
      <c r="BJ2435" s="49"/>
      <c r="BK2435" s="49"/>
      <c r="BL2435" s="49"/>
      <c r="BM2435" s="49"/>
      <c r="BN2435" s="49"/>
      <c r="BO2435" s="49"/>
    </row>
    <row r="2436" spans="20:67" x14ac:dyDescent="0.3">
      <c r="T2436" s="49"/>
      <c r="V2436" s="49"/>
      <c r="W2436" s="49"/>
      <c r="X2436" s="49"/>
      <c r="Y2436" s="49"/>
      <c r="AA2436" s="49"/>
      <c r="AB2436" s="49"/>
      <c r="AD2436" s="49"/>
      <c r="AE2436" s="49"/>
      <c r="AF2436" s="49"/>
      <c r="AH2436" s="49"/>
      <c r="AI2436" s="49"/>
      <c r="AK2436" s="49"/>
      <c r="AL2436" s="49"/>
      <c r="AM2436" s="49"/>
      <c r="AN2436" s="49"/>
      <c r="AO2436" s="49"/>
      <c r="AP2436" s="49"/>
      <c r="AQ2436" s="49"/>
      <c r="AR2436" s="49"/>
      <c r="AS2436" s="49"/>
      <c r="AT2436" s="49"/>
      <c r="AU2436" s="49"/>
      <c r="AV2436" s="49"/>
      <c r="AW2436" s="49"/>
      <c r="AX2436" s="49"/>
      <c r="AY2436" s="49"/>
      <c r="AZ2436" s="49"/>
      <c r="BA2436" s="49"/>
      <c r="BB2436" s="49"/>
      <c r="BC2436" s="49"/>
      <c r="BD2436" s="49"/>
      <c r="BE2436" s="49"/>
      <c r="BF2436" s="49"/>
      <c r="BG2436" s="49"/>
      <c r="BH2436" s="49"/>
      <c r="BI2436" s="49"/>
      <c r="BJ2436" s="49"/>
      <c r="BK2436" s="49"/>
      <c r="BL2436" s="49"/>
      <c r="BM2436" s="49"/>
      <c r="BN2436" s="49"/>
      <c r="BO2436" s="49"/>
    </row>
    <row r="2437" spans="20:67" x14ac:dyDescent="0.3">
      <c r="T2437" s="49"/>
      <c r="V2437" s="49"/>
      <c r="W2437" s="49"/>
      <c r="X2437" s="49"/>
      <c r="Y2437" s="49"/>
      <c r="AA2437" s="49"/>
      <c r="AB2437" s="49"/>
      <c r="AD2437" s="49"/>
      <c r="AE2437" s="49"/>
      <c r="AF2437" s="49"/>
      <c r="AH2437" s="49"/>
      <c r="AI2437" s="49"/>
      <c r="AK2437" s="49"/>
      <c r="AL2437" s="49"/>
      <c r="AM2437" s="49"/>
      <c r="AN2437" s="49"/>
      <c r="AO2437" s="49"/>
      <c r="AP2437" s="49"/>
      <c r="AQ2437" s="49"/>
      <c r="AR2437" s="49"/>
      <c r="AS2437" s="49"/>
      <c r="AT2437" s="49"/>
      <c r="AU2437" s="49"/>
      <c r="AV2437" s="49"/>
      <c r="AW2437" s="49"/>
      <c r="AX2437" s="49"/>
      <c r="AY2437" s="49"/>
      <c r="AZ2437" s="49"/>
      <c r="BA2437" s="49"/>
      <c r="BB2437" s="49"/>
      <c r="BC2437" s="49"/>
      <c r="BD2437" s="49"/>
      <c r="BE2437" s="49"/>
      <c r="BF2437" s="49"/>
      <c r="BG2437" s="49"/>
      <c r="BH2437" s="49"/>
      <c r="BI2437" s="49"/>
      <c r="BJ2437" s="49"/>
      <c r="BK2437" s="49"/>
      <c r="BL2437" s="49"/>
      <c r="BM2437" s="49"/>
      <c r="BN2437" s="49"/>
      <c r="BO2437" s="49"/>
    </row>
    <row r="2438" spans="20:67" x14ac:dyDescent="0.3">
      <c r="T2438" s="49"/>
      <c r="V2438" s="49"/>
      <c r="W2438" s="49"/>
      <c r="X2438" s="49"/>
      <c r="Y2438" s="49"/>
      <c r="AA2438" s="49"/>
      <c r="AB2438" s="49"/>
      <c r="AD2438" s="49"/>
      <c r="AE2438" s="49"/>
      <c r="AF2438" s="49"/>
      <c r="AH2438" s="49"/>
      <c r="AI2438" s="49"/>
      <c r="AK2438" s="49"/>
      <c r="AL2438" s="49"/>
      <c r="AM2438" s="49"/>
      <c r="AN2438" s="49"/>
      <c r="AO2438" s="49"/>
      <c r="AP2438" s="49"/>
      <c r="AQ2438" s="49"/>
      <c r="AR2438" s="49"/>
      <c r="AS2438" s="49"/>
      <c r="AT2438" s="49"/>
      <c r="AU2438" s="49"/>
      <c r="AV2438" s="49"/>
      <c r="AW2438" s="49"/>
      <c r="AX2438" s="49"/>
      <c r="AY2438" s="49"/>
      <c r="AZ2438" s="49"/>
      <c r="BA2438" s="49"/>
      <c r="BB2438" s="49"/>
      <c r="BC2438" s="49"/>
      <c r="BD2438" s="49"/>
      <c r="BE2438" s="49"/>
      <c r="BF2438" s="49"/>
      <c r="BG2438" s="49"/>
      <c r="BH2438" s="49"/>
      <c r="BI2438" s="49"/>
      <c r="BJ2438" s="49"/>
      <c r="BK2438" s="49"/>
      <c r="BL2438" s="49"/>
      <c r="BM2438" s="49"/>
      <c r="BN2438" s="49"/>
      <c r="BO2438" s="49"/>
    </row>
    <row r="2439" spans="20:67" x14ac:dyDescent="0.3">
      <c r="T2439" s="49"/>
      <c r="V2439" s="49"/>
      <c r="W2439" s="49"/>
      <c r="X2439" s="49"/>
      <c r="Y2439" s="49"/>
      <c r="AA2439" s="49"/>
      <c r="AB2439" s="49"/>
      <c r="AD2439" s="49"/>
      <c r="AE2439" s="49"/>
      <c r="AF2439" s="49"/>
      <c r="AH2439" s="49"/>
      <c r="AI2439" s="49"/>
      <c r="AK2439" s="49"/>
      <c r="AL2439" s="49"/>
      <c r="AM2439" s="49"/>
      <c r="AN2439" s="49"/>
      <c r="AO2439" s="49"/>
      <c r="AP2439" s="49"/>
      <c r="AQ2439" s="49"/>
      <c r="AR2439" s="49"/>
      <c r="AS2439" s="49"/>
      <c r="AT2439" s="49"/>
      <c r="AU2439" s="49"/>
      <c r="AV2439" s="49"/>
      <c r="AW2439" s="49"/>
      <c r="AX2439" s="49"/>
      <c r="AY2439" s="49"/>
      <c r="AZ2439" s="49"/>
      <c r="BA2439" s="49"/>
      <c r="BB2439" s="49"/>
      <c r="BC2439" s="49"/>
      <c r="BD2439" s="49"/>
      <c r="BE2439" s="49"/>
      <c r="BF2439" s="49"/>
      <c r="BG2439" s="49"/>
      <c r="BH2439" s="49"/>
      <c r="BI2439" s="49"/>
      <c r="BJ2439" s="49"/>
      <c r="BK2439" s="49"/>
      <c r="BL2439" s="49"/>
      <c r="BM2439" s="49"/>
      <c r="BN2439" s="49"/>
      <c r="BO2439" s="49"/>
    </row>
    <row r="2440" spans="20:67" x14ac:dyDescent="0.3">
      <c r="T2440" s="49"/>
      <c r="V2440" s="49"/>
      <c r="W2440" s="49"/>
      <c r="X2440" s="49"/>
      <c r="Y2440" s="49"/>
      <c r="AA2440" s="49"/>
      <c r="AB2440" s="49"/>
      <c r="AD2440" s="49"/>
      <c r="AE2440" s="49"/>
      <c r="AF2440" s="49"/>
      <c r="AH2440" s="49"/>
      <c r="AI2440" s="49"/>
      <c r="AK2440" s="49"/>
      <c r="AL2440" s="49"/>
      <c r="AM2440" s="49"/>
      <c r="AN2440" s="49"/>
      <c r="AO2440" s="49"/>
      <c r="AP2440" s="49"/>
      <c r="AQ2440" s="49"/>
      <c r="AR2440" s="49"/>
      <c r="AS2440" s="49"/>
      <c r="AT2440" s="49"/>
      <c r="AU2440" s="49"/>
      <c r="AV2440" s="49"/>
      <c r="AW2440" s="49"/>
      <c r="AX2440" s="49"/>
      <c r="AY2440" s="49"/>
      <c r="AZ2440" s="49"/>
      <c r="BA2440" s="49"/>
      <c r="BB2440" s="49"/>
      <c r="BC2440" s="49"/>
      <c r="BD2440" s="49"/>
      <c r="BE2440" s="49"/>
      <c r="BF2440" s="49"/>
      <c r="BG2440" s="49"/>
      <c r="BH2440" s="49"/>
      <c r="BI2440" s="49"/>
      <c r="BJ2440" s="49"/>
      <c r="BK2440" s="49"/>
      <c r="BL2440" s="49"/>
      <c r="BM2440" s="49"/>
      <c r="BN2440" s="49"/>
      <c r="BO2440" s="49"/>
    </row>
    <row r="2441" spans="20:67" x14ac:dyDescent="0.3">
      <c r="T2441" s="49"/>
      <c r="V2441" s="49"/>
      <c r="W2441" s="49"/>
      <c r="X2441" s="49"/>
      <c r="Y2441" s="49"/>
      <c r="AA2441" s="49"/>
      <c r="AB2441" s="49"/>
      <c r="AD2441" s="49"/>
      <c r="AE2441" s="49"/>
      <c r="AF2441" s="49"/>
      <c r="AH2441" s="49"/>
      <c r="AI2441" s="49"/>
      <c r="AK2441" s="49"/>
      <c r="AL2441" s="49"/>
      <c r="AM2441" s="49"/>
      <c r="AN2441" s="49"/>
      <c r="AO2441" s="49"/>
      <c r="AP2441" s="49"/>
      <c r="AQ2441" s="49"/>
      <c r="AR2441" s="49"/>
      <c r="AS2441" s="49"/>
      <c r="AT2441" s="49"/>
      <c r="AU2441" s="49"/>
      <c r="AV2441" s="49"/>
      <c r="AW2441" s="49"/>
      <c r="AX2441" s="49"/>
      <c r="AY2441" s="49"/>
      <c r="AZ2441" s="49"/>
      <c r="BA2441" s="49"/>
      <c r="BB2441" s="49"/>
      <c r="BC2441" s="49"/>
      <c r="BD2441" s="49"/>
      <c r="BE2441" s="49"/>
      <c r="BF2441" s="49"/>
      <c r="BG2441" s="49"/>
      <c r="BH2441" s="49"/>
      <c r="BI2441" s="49"/>
      <c r="BJ2441" s="49"/>
      <c r="BK2441" s="49"/>
      <c r="BL2441" s="49"/>
      <c r="BM2441" s="49"/>
      <c r="BN2441" s="49"/>
      <c r="BO2441" s="49"/>
    </row>
    <row r="2442" spans="20:67" x14ac:dyDescent="0.3">
      <c r="T2442" s="49"/>
      <c r="V2442" s="49"/>
      <c r="W2442" s="49"/>
      <c r="X2442" s="49"/>
      <c r="Y2442" s="49"/>
      <c r="AA2442" s="49"/>
      <c r="AB2442" s="49"/>
      <c r="AD2442" s="49"/>
      <c r="AE2442" s="49"/>
      <c r="AF2442" s="49"/>
      <c r="AH2442" s="49"/>
      <c r="AI2442" s="49"/>
      <c r="AK2442" s="49"/>
      <c r="AL2442" s="49"/>
      <c r="AM2442" s="49"/>
      <c r="AN2442" s="49"/>
      <c r="AO2442" s="49"/>
      <c r="AP2442" s="49"/>
      <c r="AQ2442" s="49"/>
      <c r="AR2442" s="49"/>
      <c r="AS2442" s="49"/>
      <c r="AT2442" s="49"/>
      <c r="AU2442" s="49"/>
      <c r="AV2442" s="49"/>
      <c r="AW2442" s="49"/>
      <c r="AX2442" s="49"/>
      <c r="AY2442" s="49"/>
      <c r="AZ2442" s="49"/>
      <c r="BA2442" s="49"/>
      <c r="BB2442" s="49"/>
      <c r="BC2442" s="49"/>
      <c r="BD2442" s="49"/>
      <c r="BE2442" s="49"/>
      <c r="BF2442" s="49"/>
      <c r="BG2442" s="49"/>
      <c r="BH2442" s="49"/>
      <c r="BI2442" s="49"/>
      <c r="BJ2442" s="49"/>
      <c r="BK2442" s="49"/>
      <c r="BL2442" s="49"/>
      <c r="BM2442" s="49"/>
      <c r="BN2442" s="49"/>
      <c r="BO2442" s="49"/>
    </row>
    <row r="2443" spans="20:67" x14ac:dyDescent="0.3">
      <c r="T2443" s="49"/>
      <c r="V2443" s="49"/>
      <c r="W2443" s="49"/>
      <c r="X2443" s="49"/>
      <c r="Y2443" s="49"/>
      <c r="AA2443" s="49"/>
      <c r="AB2443" s="49"/>
      <c r="AD2443" s="49"/>
      <c r="AE2443" s="49"/>
      <c r="AF2443" s="49"/>
      <c r="AH2443" s="49"/>
      <c r="AI2443" s="49"/>
      <c r="AK2443" s="49"/>
      <c r="AL2443" s="49"/>
      <c r="AM2443" s="49"/>
      <c r="AN2443" s="49"/>
      <c r="AO2443" s="49"/>
      <c r="AP2443" s="49"/>
      <c r="AQ2443" s="49"/>
      <c r="AR2443" s="49"/>
      <c r="AS2443" s="49"/>
      <c r="AT2443" s="49"/>
      <c r="AU2443" s="49"/>
      <c r="AV2443" s="49"/>
      <c r="AW2443" s="49"/>
      <c r="AX2443" s="49"/>
      <c r="AY2443" s="49"/>
      <c r="AZ2443" s="49"/>
      <c r="BA2443" s="49"/>
      <c r="BB2443" s="49"/>
      <c r="BC2443" s="49"/>
      <c r="BD2443" s="49"/>
      <c r="BE2443" s="49"/>
      <c r="BF2443" s="49"/>
      <c r="BG2443" s="49"/>
      <c r="BH2443" s="49"/>
      <c r="BI2443" s="49"/>
      <c r="BJ2443" s="49"/>
      <c r="BK2443" s="49"/>
      <c r="BL2443" s="49"/>
      <c r="BM2443" s="49"/>
      <c r="BN2443" s="49"/>
      <c r="BO2443" s="49"/>
    </row>
    <row r="2444" spans="20:67" x14ac:dyDescent="0.3">
      <c r="T2444" s="49"/>
      <c r="V2444" s="49"/>
      <c r="W2444" s="49"/>
      <c r="X2444" s="49"/>
      <c r="Y2444" s="49"/>
      <c r="AA2444" s="49"/>
      <c r="AB2444" s="49"/>
      <c r="AD2444" s="49"/>
      <c r="AE2444" s="49"/>
      <c r="AF2444" s="49"/>
      <c r="AH2444" s="49"/>
      <c r="AI2444" s="49"/>
      <c r="AK2444" s="49"/>
      <c r="AL2444" s="49"/>
      <c r="AM2444" s="49"/>
      <c r="AN2444" s="49"/>
      <c r="AO2444" s="49"/>
      <c r="AP2444" s="49"/>
      <c r="AQ2444" s="49"/>
      <c r="AR2444" s="49"/>
      <c r="AS2444" s="49"/>
      <c r="AT2444" s="49"/>
      <c r="AU2444" s="49"/>
      <c r="AV2444" s="49"/>
      <c r="AW2444" s="49"/>
      <c r="AX2444" s="49"/>
      <c r="AY2444" s="49"/>
      <c r="AZ2444" s="49"/>
      <c r="BA2444" s="49"/>
      <c r="BB2444" s="49"/>
      <c r="BC2444" s="49"/>
      <c r="BD2444" s="49"/>
      <c r="BE2444" s="49"/>
      <c r="BF2444" s="49"/>
      <c r="BG2444" s="49"/>
      <c r="BH2444" s="49"/>
      <c r="BI2444" s="49"/>
      <c r="BJ2444" s="49"/>
      <c r="BK2444" s="49"/>
      <c r="BL2444" s="49"/>
      <c r="BM2444" s="49"/>
      <c r="BN2444" s="49"/>
      <c r="BO2444" s="49"/>
    </row>
    <row r="2445" spans="20:67" x14ac:dyDescent="0.3">
      <c r="T2445" s="49"/>
      <c r="V2445" s="49"/>
      <c r="W2445" s="49"/>
      <c r="X2445" s="49"/>
      <c r="Y2445" s="49"/>
      <c r="AA2445" s="49"/>
      <c r="AB2445" s="49"/>
      <c r="AD2445" s="49"/>
      <c r="AE2445" s="49"/>
      <c r="AF2445" s="49"/>
      <c r="AH2445" s="49"/>
      <c r="AI2445" s="49"/>
      <c r="AK2445" s="49"/>
      <c r="AL2445" s="49"/>
      <c r="AM2445" s="49"/>
      <c r="AN2445" s="49"/>
      <c r="AO2445" s="49"/>
      <c r="AP2445" s="49"/>
      <c r="AQ2445" s="49"/>
      <c r="AR2445" s="49"/>
      <c r="AS2445" s="49"/>
      <c r="AT2445" s="49"/>
      <c r="AU2445" s="49"/>
      <c r="AV2445" s="49"/>
      <c r="AW2445" s="49"/>
      <c r="AX2445" s="49"/>
      <c r="AY2445" s="49"/>
      <c r="AZ2445" s="49"/>
      <c r="BA2445" s="49"/>
      <c r="BB2445" s="49"/>
      <c r="BC2445" s="49"/>
      <c r="BD2445" s="49"/>
      <c r="BE2445" s="49"/>
      <c r="BF2445" s="49"/>
      <c r="BG2445" s="49"/>
      <c r="BH2445" s="49"/>
      <c r="BI2445" s="49"/>
      <c r="BJ2445" s="49"/>
      <c r="BK2445" s="49"/>
      <c r="BL2445" s="49"/>
      <c r="BM2445" s="49"/>
      <c r="BN2445" s="49"/>
      <c r="BO2445" s="49"/>
    </row>
    <row r="2446" spans="20:67" x14ac:dyDescent="0.3">
      <c r="T2446" s="49"/>
      <c r="V2446" s="49"/>
      <c r="W2446" s="49"/>
      <c r="X2446" s="49"/>
      <c r="Y2446" s="49"/>
      <c r="AA2446" s="49"/>
      <c r="AB2446" s="49"/>
      <c r="AD2446" s="49"/>
      <c r="AE2446" s="49"/>
      <c r="AF2446" s="49"/>
      <c r="AH2446" s="49"/>
      <c r="AI2446" s="49"/>
      <c r="AK2446" s="49"/>
      <c r="AL2446" s="49"/>
      <c r="AM2446" s="49"/>
      <c r="AN2446" s="49"/>
      <c r="AO2446" s="49"/>
      <c r="AP2446" s="49"/>
      <c r="AQ2446" s="49"/>
      <c r="AR2446" s="49"/>
      <c r="AS2446" s="49"/>
      <c r="AT2446" s="49"/>
      <c r="AU2446" s="49"/>
      <c r="AV2446" s="49"/>
      <c r="AW2446" s="49"/>
      <c r="AX2446" s="49"/>
      <c r="AY2446" s="49"/>
      <c r="AZ2446" s="49"/>
      <c r="BA2446" s="49"/>
      <c r="BB2446" s="49"/>
      <c r="BC2446" s="49"/>
      <c r="BD2446" s="49"/>
      <c r="BE2446" s="49"/>
      <c r="BF2446" s="49"/>
      <c r="BG2446" s="49"/>
      <c r="BH2446" s="49"/>
      <c r="BI2446" s="49"/>
      <c r="BJ2446" s="49"/>
      <c r="BK2446" s="49"/>
      <c r="BL2446" s="49"/>
      <c r="BM2446" s="49"/>
      <c r="BN2446" s="49"/>
      <c r="BO2446" s="49"/>
    </row>
    <row r="2447" spans="20:67" x14ac:dyDescent="0.3">
      <c r="T2447" s="49"/>
      <c r="V2447" s="49"/>
      <c r="W2447" s="49"/>
      <c r="X2447" s="49"/>
      <c r="Y2447" s="49"/>
      <c r="AA2447" s="49"/>
      <c r="AB2447" s="49"/>
      <c r="AD2447" s="49"/>
      <c r="AE2447" s="49"/>
      <c r="AF2447" s="49"/>
      <c r="AH2447" s="49"/>
      <c r="AI2447" s="49"/>
      <c r="AK2447" s="49"/>
      <c r="AL2447" s="49"/>
      <c r="AM2447" s="49"/>
      <c r="AN2447" s="49"/>
      <c r="AO2447" s="49"/>
      <c r="AP2447" s="49"/>
      <c r="AQ2447" s="49"/>
      <c r="AR2447" s="49"/>
      <c r="AS2447" s="49"/>
      <c r="AT2447" s="49"/>
      <c r="AU2447" s="49"/>
      <c r="AV2447" s="49"/>
      <c r="AW2447" s="49"/>
      <c r="AX2447" s="49"/>
      <c r="AY2447" s="49"/>
      <c r="AZ2447" s="49"/>
      <c r="BA2447" s="49"/>
      <c r="BB2447" s="49"/>
      <c r="BC2447" s="49"/>
      <c r="BD2447" s="49"/>
      <c r="BE2447" s="49"/>
      <c r="BF2447" s="49"/>
      <c r="BG2447" s="49"/>
      <c r="BH2447" s="49"/>
      <c r="BI2447" s="49"/>
      <c r="BJ2447" s="49"/>
      <c r="BK2447" s="49"/>
      <c r="BL2447" s="49"/>
      <c r="BM2447" s="49"/>
      <c r="BN2447" s="49"/>
      <c r="BO2447" s="49"/>
    </row>
    <row r="2448" spans="20:67" x14ac:dyDescent="0.3">
      <c r="T2448" s="49"/>
      <c r="V2448" s="49"/>
      <c r="W2448" s="49"/>
      <c r="X2448" s="49"/>
      <c r="Y2448" s="49"/>
      <c r="AA2448" s="49"/>
      <c r="AB2448" s="49"/>
      <c r="AD2448" s="49"/>
      <c r="AE2448" s="49"/>
      <c r="AF2448" s="49"/>
      <c r="AH2448" s="49"/>
      <c r="AI2448" s="49"/>
      <c r="AK2448" s="49"/>
      <c r="AL2448" s="49"/>
      <c r="AM2448" s="49"/>
      <c r="AN2448" s="49"/>
      <c r="AO2448" s="49"/>
      <c r="AP2448" s="49"/>
      <c r="AQ2448" s="49"/>
      <c r="AR2448" s="49"/>
      <c r="AS2448" s="49"/>
      <c r="AT2448" s="49"/>
      <c r="AU2448" s="49"/>
      <c r="AV2448" s="49"/>
      <c r="AW2448" s="49"/>
      <c r="AX2448" s="49"/>
      <c r="AY2448" s="49"/>
      <c r="AZ2448" s="49"/>
      <c r="BA2448" s="49"/>
      <c r="BB2448" s="49"/>
      <c r="BC2448" s="49"/>
      <c r="BD2448" s="49"/>
      <c r="BE2448" s="49"/>
      <c r="BF2448" s="49"/>
      <c r="BG2448" s="49"/>
      <c r="BH2448" s="49"/>
      <c r="BI2448" s="49"/>
      <c r="BJ2448" s="49"/>
      <c r="BK2448" s="49"/>
      <c r="BL2448" s="49"/>
      <c r="BM2448" s="49"/>
      <c r="BN2448" s="49"/>
      <c r="BO2448" s="49"/>
    </row>
    <row r="2449" spans="20:67" x14ac:dyDescent="0.3">
      <c r="T2449" s="49"/>
      <c r="V2449" s="49"/>
      <c r="W2449" s="49"/>
      <c r="X2449" s="49"/>
      <c r="Y2449" s="49"/>
      <c r="AA2449" s="49"/>
      <c r="AB2449" s="49"/>
      <c r="AD2449" s="49"/>
      <c r="AE2449" s="49"/>
      <c r="AF2449" s="49"/>
      <c r="AH2449" s="49"/>
      <c r="AI2449" s="49"/>
      <c r="AK2449" s="49"/>
      <c r="AL2449" s="49"/>
      <c r="AM2449" s="49"/>
      <c r="AN2449" s="49"/>
      <c r="AO2449" s="49"/>
      <c r="AP2449" s="49"/>
      <c r="AQ2449" s="49"/>
      <c r="AR2449" s="49"/>
      <c r="AS2449" s="49"/>
      <c r="AT2449" s="49"/>
      <c r="AU2449" s="49"/>
      <c r="AV2449" s="49"/>
      <c r="AW2449" s="49"/>
      <c r="AX2449" s="49"/>
      <c r="AY2449" s="49"/>
      <c r="AZ2449" s="49"/>
      <c r="BA2449" s="49"/>
      <c r="BB2449" s="49"/>
      <c r="BC2449" s="49"/>
      <c r="BD2449" s="49"/>
      <c r="BE2449" s="49"/>
      <c r="BF2449" s="49"/>
      <c r="BG2449" s="49"/>
      <c r="BH2449" s="49"/>
      <c r="BI2449" s="49"/>
      <c r="BJ2449" s="49"/>
      <c r="BK2449" s="49"/>
      <c r="BL2449" s="49"/>
      <c r="BM2449" s="49"/>
      <c r="BN2449" s="49"/>
      <c r="BO2449" s="49"/>
    </row>
    <row r="2450" spans="20:67" x14ac:dyDescent="0.3">
      <c r="T2450" s="49"/>
      <c r="V2450" s="49"/>
      <c r="W2450" s="49"/>
      <c r="X2450" s="49"/>
      <c r="Y2450" s="49"/>
      <c r="AA2450" s="49"/>
      <c r="AB2450" s="49"/>
      <c r="AD2450" s="49"/>
      <c r="AE2450" s="49"/>
      <c r="AF2450" s="49"/>
      <c r="AH2450" s="49"/>
      <c r="AI2450" s="49"/>
      <c r="AK2450" s="49"/>
      <c r="AL2450" s="49"/>
      <c r="AM2450" s="49"/>
      <c r="AN2450" s="49"/>
      <c r="AO2450" s="49"/>
      <c r="AP2450" s="49"/>
      <c r="AQ2450" s="49"/>
      <c r="AR2450" s="49"/>
      <c r="AS2450" s="49"/>
      <c r="AT2450" s="49"/>
      <c r="AU2450" s="49"/>
      <c r="AV2450" s="49"/>
      <c r="AW2450" s="49"/>
      <c r="AX2450" s="49"/>
      <c r="AY2450" s="49"/>
      <c r="AZ2450" s="49"/>
      <c r="BA2450" s="49"/>
      <c r="BB2450" s="49"/>
      <c r="BC2450" s="49"/>
      <c r="BD2450" s="49"/>
      <c r="BE2450" s="49"/>
      <c r="BF2450" s="49"/>
      <c r="BG2450" s="49"/>
      <c r="BH2450" s="49"/>
      <c r="BI2450" s="49"/>
      <c r="BJ2450" s="49"/>
      <c r="BK2450" s="49"/>
      <c r="BL2450" s="49"/>
      <c r="BM2450" s="49"/>
      <c r="BN2450" s="49"/>
      <c r="BO2450" s="49"/>
    </row>
    <row r="2451" spans="20:67" x14ac:dyDescent="0.3">
      <c r="T2451" s="49"/>
      <c r="V2451" s="49"/>
      <c r="W2451" s="49"/>
      <c r="X2451" s="49"/>
      <c r="Y2451" s="49"/>
      <c r="AA2451" s="49"/>
      <c r="AB2451" s="49"/>
      <c r="AD2451" s="49"/>
      <c r="AE2451" s="49"/>
      <c r="AF2451" s="49"/>
      <c r="AH2451" s="49"/>
      <c r="AI2451" s="49"/>
      <c r="AK2451" s="49"/>
      <c r="AL2451" s="49"/>
      <c r="AM2451" s="49"/>
      <c r="AN2451" s="49"/>
      <c r="AO2451" s="49"/>
      <c r="AP2451" s="49"/>
      <c r="AQ2451" s="49"/>
      <c r="AR2451" s="49"/>
      <c r="AS2451" s="49"/>
      <c r="AT2451" s="49"/>
      <c r="AU2451" s="49"/>
      <c r="AV2451" s="49"/>
      <c r="AW2451" s="49"/>
      <c r="AX2451" s="49"/>
      <c r="AY2451" s="49"/>
      <c r="AZ2451" s="49"/>
      <c r="BA2451" s="49"/>
      <c r="BB2451" s="49"/>
      <c r="BC2451" s="49"/>
      <c r="BD2451" s="49"/>
      <c r="BE2451" s="49"/>
      <c r="BF2451" s="49"/>
      <c r="BG2451" s="49"/>
      <c r="BH2451" s="49"/>
      <c r="BI2451" s="49"/>
      <c r="BJ2451" s="49"/>
      <c r="BK2451" s="49"/>
      <c r="BL2451" s="49"/>
      <c r="BM2451" s="49"/>
      <c r="BN2451" s="49"/>
      <c r="BO2451" s="49"/>
    </row>
    <row r="2452" spans="20:67" x14ac:dyDescent="0.3">
      <c r="T2452" s="49"/>
      <c r="V2452" s="49"/>
      <c r="W2452" s="49"/>
      <c r="X2452" s="49"/>
      <c r="Y2452" s="49"/>
      <c r="AA2452" s="49"/>
      <c r="AB2452" s="49"/>
      <c r="AD2452" s="49"/>
      <c r="AE2452" s="49"/>
      <c r="AF2452" s="49"/>
      <c r="AH2452" s="49"/>
      <c r="AI2452" s="49"/>
      <c r="AK2452" s="49"/>
      <c r="AL2452" s="49"/>
      <c r="AM2452" s="49"/>
      <c r="AN2452" s="49"/>
      <c r="AO2452" s="49"/>
      <c r="AP2452" s="49"/>
      <c r="AQ2452" s="49"/>
      <c r="AR2452" s="49"/>
      <c r="AS2452" s="49"/>
      <c r="AT2452" s="49"/>
      <c r="AU2452" s="49"/>
      <c r="AV2452" s="49"/>
      <c r="AW2452" s="49"/>
      <c r="AX2452" s="49"/>
      <c r="AY2452" s="49"/>
      <c r="AZ2452" s="49"/>
      <c r="BA2452" s="49"/>
      <c r="BB2452" s="49"/>
      <c r="BC2452" s="49"/>
      <c r="BD2452" s="49"/>
      <c r="BE2452" s="49"/>
      <c r="BF2452" s="49"/>
      <c r="BG2452" s="49"/>
      <c r="BH2452" s="49"/>
      <c r="BI2452" s="49"/>
      <c r="BJ2452" s="49"/>
      <c r="BK2452" s="49"/>
      <c r="BL2452" s="49"/>
      <c r="BM2452" s="49"/>
      <c r="BN2452" s="49"/>
      <c r="BO2452" s="49"/>
    </row>
    <row r="2453" spans="20:67" x14ac:dyDescent="0.3">
      <c r="T2453" s="49"/>
      <c r="V2453" s="49"/>
      <c r="W2453" s="49"/>
      <c r="X2453" s="49"/>
      <c r="Y2453" s="49"/>
      <c r="AA2453" s="49"/>
      <c r="AB2453" s="49"/>
      <c r="AD2453" s="49"/>
      <c r="AE2453" s="49"/>
      <c r="AF2453" s="49"/>
      <c r="AH2453" s="49"/>
      <c r="AI2453" s="49"/>
      <c r="AK2453" s="49"/>
      <c r="AL2453" s="49"/>
      <c r="AM2453" s="49"/>
      <c r="AN2453" s="49"/>
      <c r="AO2453" s="49"/>
      <c r="AP2453" s="49"/>
      <c r="AQ2453" s="49"/>
      <c r="AR2453" s="49"/>
      <c r="AS2453" s="49"/>
      <c r="AT2453" s="49"/>
      <c r="AU2453" s="49"/>
      <c r="AV2453" s="49"/>
      <c r="AW2453" s="49"/>
      <c r="AX2453" s="49"/>
      <c r="AY2453" s="49"/>
      <c r="AZ2453" s="49"/>
      <c r="BA2453" s="49"/>
      <c r="BB2453" s="49"/>
      <c r="BC2453" s="49"/>
      <c r="BD2453" s="49"/>
      <c r="BE2453" s="49"/>
      <c r="BF2453" s="49"/>
      <c r="BG2453" s="49"/>
      <c r="BH2453" s="49"/>
      <c r="BI2453" s="49"/>
      <c r="BJ2453" s="49"/>
      <c r="BK2453" s="49"/>
      <c r="BL2453" s="49"/>
      <c r="BM2453" s="49"/>
      <c r="BN2453" s="49"/>
      <c r="BO2453" s="49"/>
    </row>
    <row r="2454" spans="20:67" x14ac:dyDescent="0.3">
      <c r="T2454" s="49"/>
      <c r="V2454" s="49"/>
      <c r="W2454" s="49"/>
      <c r="X2454" s="49"/>
      <c r="Y2454" s="49"/>
      <c r="AA2454" s="49"/>
      <c r="AB2454" s="49"/>
      <c r="AD2454" s="49"/>
      <c r="AE2454" s="49"/>
      <c r="AF2454" s="49"/>
      <c r="AH2454" s="49"/>
      <c r="AI2454" s="49"/>
      <c r="AK2454" s="49"/>
      <c r="AL2454" s="49"/>
      <c r="AM2454" s="49"/>
      <c r="AN2454" s="49"/>
      <c r="AO2454" s="49"/>
      <c r="AP2454" s="49"/>
      <c r="AQ2454" s="49"/>
      <c r="AR2454" s="49"/>
      <c r="AS2454" s="49"/>
      <c r="AT2454" s="49"/>
      <c r="AU2454" s="49"/>
      <c r="AV2454" s="49"/>
      <c r="AW2454" s="49"/>
      <c r="AX2454" s="49"/>
      <c r="AY2454" s="49"/>
      <c r="AZ2454" s="49"/>
      <c r="BA2454" s="49"/>
      <c r="BB2454" s="49"/>
      <c r="BC2454" s="49"/>
      <c r="BD2454" s="49"/>
      <c r="BE2454" s="49"/>
      <c r="BF2454" s="49"/>
      <c r="BG2454" s="49"/>
      <c r="BH2454" s="49"/>
      <c r="BI2454" s="49"/>
      <c r="BJ2454" s="49"/>
      <c r="BK2454" s="49"/>
      <c r="BL2454" s="49"/>
      <c r="BM2454" s="49"/>
      <c r="BN2454" s="49"/>
      <c r="BO2454" s="49"/>
    </row>
    <row r="2455" spans="20:67" x14ac:dyDescent="0.3">
      <c r="T2455" s="49"/>
      <c r="V2455" s="49"/>
      <c r="W2455" s="49"/>
      <c r="X2455" s="49"/>
      <c r="Y2455" s="49"/>
      <c r="AA2455" s="49"/>
      <c r="AB2455" s="49"/>
      <c r="AD2455" s="49"/>
      <c r="AE2455" s="49"/>
      <c r="AF2455" s="49"/>
      <c r="AH2455" s="49"/>
      <c r="AI2455" s="49"/>
      <c r="AK2455" s="49"/>
      <c r="AL2455" s="49"/>
      <c r="AM2455" s="49"/>
      <c r="AN2455" s="49"/>
      <c r="AO2455" s="49"/>
      <c r="AP2455" s="49"/>
      <c r="AQ2455" s="49"/>
      <c r="AR2455" s="49"/>
      <c r="AS2455" s="49"/>
      <c r="AT2455" s="49"/>
      <c r="AU2455" s="49"/>
      <c r="AV2455" s="49"/>
      <c r="AW2455" s="49"/>
      <c r="AX2455" s="49"/>
      <c r="AY2455" s="49"/>
      <c r="AZ2455" s="49"/>
      <c r="BA2455" s="49"/>
      <c r="BB2455" s="49"/>
      <c r="BC2455" s="49"/>
      <c r="BD2455" s="49"/>
      <c r="BE2455" s="49"/>
      <c r="BF2455" s="49"/>
      <c r="BG2455" s="49"/>
      <c r="BH2455" s="49"/>
      <c r="BI2455" s="49"/>
      <c r="BJ2455" s="49"/>
      <c r="BK2455" s="49"/>
      <c r="BL2455" s="49"/>
      <c r="BM2455" s="49"/>
      <c r="BN2455" s="49"/>
      <c r="BO2455" s="49"/>
    </row>
    <row r="2456" spans="20:67" x14ac:dyDescent="0.3">
      <c r="T2456" s="49"/>
      <c r="V2456" s="49"/>
      <c r="W2456" s="49"/>
      <c r="X2456" s="49"/>
      <c r="Y2456" s="49"/>
      <c r="AA2456" s="49"/>
      <c r="AB2456" s="49"/>
      <c r="AD2456" s="49"/>
      <c r="AE2456" s="49"/>
      <c r="AF2456" s="49"/>
      <c r="AH2456" s="49"/>
      <c r="AI2456" s="49"/>
      <c r="AK2456" s="49"/>
      <c r="AL2456" s="49"/>
      <c r="AM2456" s="49"/>
      <c r="AN2456" s="49"/>
      <c r="AO2456" s="49"/>
      <c r="AP2456" s="49"/>
      <c r="AQ2456" s="49"/>
      <c r="AR2456" s="49"/>
      <c r="AS2456" s="49"/>
      <c r="AT2456" s="49"/>
      <c r="AU2456" s="49"/>
      <c r="AV2456" s="49"/>
      <c r="AW2456" s="49"/>
      <c r="AX2456" s="49"/>
      <c r="AY2456" s="49"/>
      <c r="AZ2456" s="49"/>
      <c r="BA2456" s="49"/>
      <c r="BB2456" s="49"/>
      <c r="BC2456" s="49"/>
      <c r="BD2456" s="49"/>
      <c r="BE2456" s="49"/>
      <c r="BF2456" s="49"/>
      <c r="BG2456" s="49"/>
      <c r="BH2456" s="49"/>
      <c r="BI2456" s="49"/>
      <c r="BJ2456" s="49"/>
      <c r="BK2456" s="49"/>
      <c r="BL2456" s="49"/>
      <c r="BM2456" s="49"/>
      <c r="BN2456" s="49"/>
      <c r="BO2456" s="49"/>
    </row>
    <row r="2457" spans="20:67" x14ac:dyDescent="0.3">
      <c r="T2457" s="49"/>
      <c r="V2457" s="49"/>
      <c r="W2457" s="49"/>
      <c r="X2457" s="49"/>
      <c r="Y2457" s="49"/>
      <c r="AA2457" s="49"/>
      <c r="AB2457" s="49"/>
      <c r="AD2457" s="49"/>
      <c r="AE2457" s="49"/>
      <c r="AF2457" s="49"/>
      <c r="AH2457" s="49"/>
      <c r="AI2457" s="49"/>
      <c r="AK2457" s="49"/>
      <c r="AL2457" s="49"/>
      <c r="AM2457" s="49"/>
      <c r="AN2457" s="49"/>
      <c r="AO2457" s="49"/>
      <c r="AP2457" s="49"/>
      <c r="AQ2457" s="49"/>
      <c r="AR2457" s="49"/>
      <c r="AS2457" s="49"/>
      <c r="AT2457" s="49"/>
      <c r="AU2457" s="49"/>
      <c r="AV2457" s="49"/>
      <c r="AW2457" s="49"/>
      <c r="AX2457" s="49"/>
      <c r="AY2457" s="49"/>
      <c r="AZ2457" s="49"/>
      <c r="BA2457" s="49"/>
      <c r="BB2457" s="49"/>
      <c r="BC2457" s="49"/>
      <c r="BD2457" s="49"/>
      <c r="BE2457" s="49"/>
      <c r="BF2457" s="49"/>
      <c r="BG2457" s="49"/>
      <c r="BH2457" s="49"/>
      <c r="BI2457" s="49"/>
      <c r="BJ2457" s="49"/>
      <c r="BK2457" s="49"/>
      <c r="BL2457" s="49"/>
      <c r="BM2457" s="49"/>
      <c r="BN2457" s="49"/>
      <c r="BO2457" s="49"/>
    </row>
    <row r="2458" spans="20:67" x14ac:dyDescent="0.3">
      <c r="T2458" s="49"/>
      <c r="V2458" s="49"/>
      <c r="W2458" s="49"/>
      <c r="X2458" s="49"/>
      <c r="Y2458" s="49"/>
      <c r="AA2458" s="49"/>
      <c r="AB2458" s="49"/>
      <c r="AD2458" s="49"/>
      <c r="AE2458" s="49"/>
      <c r="AF2458" s="49"/>
      <c r="AH2458" s="49"/>
      <c r="AI2458" s="49"/>
      <c r="AK2458" s="49"/>
      <c r="AL2458" s="49"/>
      <c r="AM2458" s="49"/>
      <c r="AN2458" s="49"/>
      <c r="AO2458" s="49"/>
      <c r="AP2458" s="49"/>
      <c r="AQ2458" s="49"/>
      <c r="AR2458" s="49"/>
      <c r="AS2458" s="49"/>
      <c r="AT2458" s="49"/>
      <c r="AU2458" s="49"/>
      <c r="AV2458" s="49"/>
      <c r="AW2458" s="49"/>
      <c r="AX2458" s="49"/>
      <c r="AY2458" s="49"/>
      <c r="AZ2458" s="49"/>
      <c r="BA2458" s="49"/>
      <c r="BB2458" s="49"/>
      <c r="BC2458" s="49"/>
      <c r="BD2458" s="49"/>
      <c r="BE2458" s="49"/>
      <c r="BF2458" s="49"/>
      <c r="BG2458" s="49"/>
      <c r="BH2458" s="49"/>
      <c r="BI2458" s="49"/>
      <c r="BJ2458" s="49"/>
      <c r="BK2458" s="49"/>
      <c r="BL2458" s="49"/>
      <c r="BM2458" s="49"/>
      <c r="BN2458" s="49"/>
      <c r="BO2458" s="49"/>
    </row>
    <row r="2459" spans="20:67" x14ac:dyDescent="0.3">
      <c r="T2459" s="49"/>
      <c r="V2459" s="49"/>
      <c r="W2459" s="49"/>
      <c r="X2459" s="49"/>
      <c r="Y2459" s="49"/>
      <c r="AA2459" s="49"/>
      <c r="AB2459" s="49"/>
      <c r="AD2459" s="49"/>
      <c r="AE2459" s="49"/>
      <c r="AF2459" s="49"/>
      <c r="AH2459" s="49"/>
      <c r="AI2459" s="49"/>
      <c r="AK2459" s="49"/>
      <c r="AL2459" s="49"/>
      <c r="AM2459" s="49"/>
      <c r="AN2459" s="49"/>
      <c r="AO2459" s="49"/>
      <c r="AP2459" s="49"/>
      <c r="AQ2459" s="49"/>
      <c r="AR2459" s="49"/>
      <c r="AS2459" s="49"/>
      <c r="AT2459" s="49"/>
      <c r="AU2459" s="49"/>
      <c r="AV2459" s="49"/>
      <c r="AW2459" s="49"/>
      <c r="AX2459" s="49"/>
      <c r="AY2459" s="49"/>
      <c r="AZ2459" s="49"/>
      <c r="BA2459" s="49"/>
      <c r="BB2459" s="49"/>
      <c r="BC2459" s="49"/>
      <c r="BD2459" s="49"/>
      <c r="BE2459" s="49"/>
      <c r="BF2459" s="49"/>
      <c r="BG2459" s="49"/>
      <c r="BH2459" s="49"/>
      <c r="BI2459" s="49"/>
      <c r="BJ2459" s="49"/>
      <c r="BK2459" s="49"/>
      <c r="BL2459" s="49"/>
      <c r="BM2459" s="49"/>
      <c r="BN2459" s="49"/>
      <c r="BO2459" s="49"/>
    </row>
    <row r="2460" spans="20:67" x14ac:dyDescent="0.3">
      <c r="T2460" s="49"/>
      <c r="V2460" s="49"/>
      <c r="W2460" s="49"/>
      <c r="X2460" s="49"/>
      <c r="Y2460" s="49"/>
      <c r="AA2460" s="49"/>
      <c r="AB2460" s="49"/>
      <c r="AD2460" s="49"/>
      <c r="AE2460" s="49"/>
      <c r="AF2460" s="49"/>
      <c r="AH2460" s="49"/>
      <c r="AI2460" s="49"/>
      <c r="AK2460" s="49"/>
      <c r="AL2460" s="49"/>
      <c r="AM2460" s="49"/>
      <c r="AN2460" s="49"/>
      <c r="AO2460" s="49"/>
      <c r="AP2460" s="49"/>
      <c r="AQ2460" s="49"/>
      <c r="AR2460" s="49"/>
      <c r="AS2460" s="49"/>
      <c r="AT2460" s="49"/>
      <c r="AU2460" s="49"/>
      <c r="AV2460" s="49"/>
      <c r="AW2460" s="49"/>
      <c r="AX2460" s="49"/>
      <c r="AY2460" s="49"/>
      <c r="AZ2460" s="49"/>
      <c r="BA2460" s="49"/>
      <c r="BB2460" s="49"/>
      <c r="BC2460" s="49"/>
      <c r="BD2460" s="49"/>
      <c r="BE2460" s="49"/>
      <c r="BF2460" s="49"/>
      <c r="BG2460" s="49"/>
      <c r="BH2460" s="49"/>
      <c r="BI2460" s="49"/>
      <c r="BJ2460" s="49"/>
      <c r="BK2460" s="49"/>
      <c r="BL2460" s="49"/>
      <c r="BM2460" s="49"/>
      <c r="BN2460" s="49"/>
      <c r="BO2460" s="49"/>
    </row>
    <row r="2461" spans="20:67" x14ac:dyDescent="0.3">
      <c r="T2461" s="49"/>
      <c r="V2461" s="49"/>
      <c r="W2461" s="49"/>
      <c r="X2461" s="49"/>
      <c r="Y2461" s="49"/>
      <c r="AA2461" s="49"/>
      <c r="AB2461" s="49"/>
      <c r="AD2461" s="49"/>
      <c r="AE2461" s="49"/>
      <c r="AF2461" s="49"/>
      <c r="AH2461" s="49"/>
      <c r="AI2461" s="49"/>
      <c r="AK2461" s="49"/>
      <c r="AL2461" s="49"/>
      <c r="AM2461" s="49"/>
      <c r="AN2461" s="49"/>
      <c r="AO2461" s="49"/>
      <c r="AP2461" s="49"/>
      <c r="AQ2461" s="49"/>
      <c r="AR2461" s="49"/>
      <c r="AS2461" s="49"/>
      <c r="AT2461" s="49"/>
      <c r="AU2461" s="49"/>
      <c r="AV2461" s="49"/>
      <c r="AW2461" s="49"/>
      <c r="AX2461" s="49"/>
      <c r="AY2461" s="49"/>
      <c r="AZ2461" s="49"/>
      <c r="BA2461" s="49"/>
      <c r="BB2461" s="49"/>
      <c r="BC2461" s="49"/>
      <c r="BD2461" s="49"/>
      <c r="BE2461" s="49"/>
      <c r="BF2461" s="49"/>
      <c r="BG2461" s="49"/>
      <c r="BH2461" s="49"/>
      <c r="BI2461" s="49"/>
      <c r="BJ2461" s="49"/>
      <c r="BK2461" s="49"/>
      <c r="BL2461" s="49"/>
      <c r="BM2461" s="49"/>
      <c r="BN2461" s="49"/>
      <c r="BO2461" s="49"/>
    </row>
    <row r="2462" spans="20:67" x14ac:dyDescent="0.3">
      <c r="T2462" s="49"/>
      <c r="V2462" s="49"/>
      <c r="W2462" s="49"/>
      <c r="X2462" s="49"/>
      <c r="Y2462" s="49"/>
      <c r="AA2462" s="49"/>
      <c r="AB2462" s="49"/>
      <c r="AD2462" s="49"/>
      <c r="AE2462" s="49"/>
      <c r="AF2462" s="49"/>
      <c r="AH2462" s="49"/>
      <c r="AI2462" s="49"/>
      <c r="AK2462" s="49"/>
      <c r="AL2462" s="49"/>
      <c r="AM2462" s="49"/>
      <c r="AN2462" s="49"/>
      <c r="AO2462" s="49"/>
      <c r="AP2462" s="49"/>
      <c r="AQ2462" s="49"/>
      <c r="AR2462" s="49"/>
      <c r="AS2462" s="49"/>
      <c r="AT2462" s="49"/>
      <c r="AU2462" s="49"/>
      <c r="AV2462" s="49"/>
      <c r="AW2462" s="49"/>
      <c r="AX2462" s="49"/>
      <c r="AY2462" s="49"/>
      <c r="AZ2462" s="49"/>
      <c r="BA2462" s="49"/>
      <c r="BB2462" s="49"/>
      <c r="BC2462" s="49"/>
      <c r="BD2462" s="49"/>
      <c r="BE2462" s="49"/>
      <c r="BF2462" s="49"/>
      <c r="BG2462" s="49"/>
      <c r="BH2462" s="49"/>
      <c r="BI2462" s="49"/>
      <c r="BJ2462" s="49"/>
      <c r="BK2462" s="49"/>
      <c r="BL2462" s="49"/>
      <c r="BM2462" s="49"/>
      <c r="BN2462" s="49"/>
      <c r="BO2462" s="49"/>
    </row>
    <row r="2463" spans="20:67" x14ac:dyDescent="0.3">
      <c r="T2463" s="49"/>
      <c r="V2463" s="49"/>
      <c r="W2463" s="49"/>
      <c r="X2463" s="49"/>
      <c r="Y2463" s="49"/>
      <c r="AA2463" s="49"/>
      <c r="AB2463" s="49"/>
      <c r="AD2463" s="49"/>
      <c r="AE2463" s="49"/>
      <c r="AF2463" s="49"/>
      <c r="AH2463" s="49"/>
      <c r="AI2463" s="49"/>
      <c r="AK2463" s="49"/>
      <c r="AL2463" s="49"/>
      <c r="AM2463" s="49"/>
      <c r="AN2463" s="49"/>
      <c r="AO2463" s="49"/>
      <c r="AP2463" s="49"/>
      <c r="AQ2463" s="49"/>
      <c r="AR2463" s="49"/>
      <c r="AS2463" s="49"/>
      <c r="AT2463" s="49"/>
      <c r="AU2463" s="49"/>
      <c r="AV2463" s="49"/>
      <c r="AW2463" s="49"/>
      <c r="AX2463" s="49"/>
      <c r="AY2463" s="49"/>
      <c r="AZ2463" s="49"/>
      <c r="BA2463" s="49"/>
      <c r="BB2463" s="49"/>
      <c r="BC2463" s="49"/>
      <c r="BD2463" s="49"/>
      <c r="BE2463" s="49"/>
      <c r="BF2463" s="49"/>
      <c r="BG2463" s="49"/>
      <c r="BH2463" s="49"/>
      <c r="BI2463" s="49"/>
      <c r="BJ2463" s="49"/>
      <c r="BK2463" s="49"/>
      <c r="BL2463" s="49"/>
      <c r="BM2463" s="49"/>
      <c r="BN2463" s="49"/>
      <c r="BO2463" s="49"/>
    </row>
    <row r="2464" spans="20:67" x14ac:dyDescent="0.3">
      <c r="T2464" s="49"/>
      <c r="V2464" s="49"/>
      <c r="W2464" s="49"/>
      <c r="X2464" s="49"/>
      <c r="Y2464" s="49"/>
      <c r="AA2464" s="49"/>
      <c r="AB2464" s="49"/>
      <c r="AD2464" s="49"/>
      <c r="AE2464" s="49"/>
      <c r="AF2464" s="49"/>
      <c r="AH2464" s="49"/>
      <c r="AI2464" s="49"/>
      <c r="AK2464" s="49"/>
      <c r="AL2464" s="49"/>
      <c r="AM2464" s="49"/>
      <c r="AN2464" s="49"/>
      <c r="AO2464" s="49"/>
      <c r="AP2464" s="49"/>
      <c r="AQ2464" s="49"/>
      <c r="AR2464" s="49"/>
      <c r="AS2464" s="49"/>
      <c r="AT2464" s="49"/>
      <c r="AU2464" s="49"/>
      <c r="AV2464" s="49"/>
      <c r="AW2464" s="49"/>
      <c r="AX2464" s="49"/>
      <c r="AY2464" s="49"/>
      <c r="AZ2464" s="49"/>
      <c r="BA2464" s="49"/>
      <c r="BB2464" s="49"/>
      <c r="BC2464" s="49"/>
      <c r="BD2464" s="49"/>
      <c r="BE2464" s="49"/>
      <c r="BF2464" s="49"/>
      <c r="BG2464" s="49"/>
      <c r="BH2464" s="49"/>
      <c r="BI2464" s="49"/>
      <c r="BJ2464" s="49"/>
      <c r="BK2464" s="49"/>
      <c r="BL2464" s="49"/>
      <c r="BM2464" s="49"/>
      <c r="BN2464" s="49"/>
      <c r="BO2464" s="49"/>
    </row>
    <row r="2465" spans="20:67" x14ac:dyDescent="0.3">
      <c r="T2465" s="49"/>
      <c r="V2465" s="49"/>
      <c r="W2465" s="49"/>
      <c r="X2465" s="49"/>
      <c r="Y2465" s="49"/>
      <c r="AA2465" s="49"/>
      <c r="AB2465" s="49"/>
      <c r="AD2465" s="49"/>
      <c r="AE2465" s="49"/>
      <c r="AF2465" s="49"/>
      <c r="AH2465" s="49"/>
      <c r="AI2465" s="49"/>
      <c r="AK2465" s="49"/>
      <c r="AL2465" s="49"/>
      <c r="AM2465" s="49"/>
      <c r="AN2465" s="49"/>
      <c r="AO2465" s="49"/>
      <c r="AP2465" s="49"/>
      <c r="AQ2465" s="49"/>
      <c r="AR2465" s="49"/>
      <c r="AS2465" s="49"/>
      <c r="AT2465" s="49"/>
      <c r="AU2465" s="49"/>
      <c r="AV2465" s="49"/>
      <c r="AW2465" s="49"/>
      <c r="AX2465" s="49"/>
      <c r="AY2465" s="49"/>
      <c r="AZ2465" s="49"/>
      <c r="BA2465" s="49"/>
      <c r="BB2465" s="49"/>
      <c r="BC2465" s="49"/>
      <c r="BD2465" s="49"/>
      <c r="BE2465" s="49"/>
      <c r="BF2465" s="49"/>
      <c r="BG2465" s="49"/>
      <c r="BH2465" s="49"/>
      <c r="BI2465" s="49"/>
      <c r="BJ2465" s="49"/>
      <c r="BK2465" s="49"/>
      <c r="BL2465" s="49"/>
      <c r="BM2465" s="49"/>
      <c r="BN2465" s="49"/>
      <c r="BO2465" s="49"/>
    </row>
    <row r="2466" spans="20:67" x14ac:dyDescent="0.3">
      <c r="T2466" s="49"/>
      <c r="V2466" s="49"/>
      <c r="W2466" s="49"/>
      <c r="X2466" s="49"/>
      <c r="Y2466" s="49"/>
      <c r="AA2466" s="49"/>
      <c r="AB2466" s="49"/>
      <c r="AD2466" s="49"/>
      <c r="AE2466" s="49"/>
      <c r="AF2466" s="49"/>
      <c r="AH2466" s="49"/>
      <c r="AI2466" s="49"/>
      <c r="AK2466" s="49"/>
      <c r="AL2466" s="49"/>
      <c r="AM2466" s="49"/>
      <c r="AN2466" s="49"/>
      <c r="AO2466" s="49"/>
      <c r="AP2466" s="49"/>
      <c r="AQ2466" s="49"/>
      <c r="AR2466" s="49"/>
      <c r="AS2466" s="49"/>
      <c r="AT2466" s="49"/>
      <c r="AU2466" s="49"/>
      <c r="AV2466" s="49"/>
      <c r="AW2466" s="49"/>
      <c r="AX2466" s="49"/>
      <c r="AY2466" s="49"/>
      <c r="AZ2466" s="49"/>
      <c r="BA2466" s="49"/>
      <c r="BB2466" s="49"/>
      <c r="BC2466" s="49"/>
      <c r="BD2466" s="49"/>
      <c r="BE2466" s="49"/>
      <c r="BF2466" s="49"/>
      <c r="BG2466" s="49"/>
      <c r="BH2466" s="49"/>
      <c r="BI2466" s="49"/>
      <c r="BJ2466" s="49"/>
      <c r="BK2466" s="49"/>
      <c r="BL2466" s="49"/>
      <c r="BM2466" s="49"/>
      <c r="BN2466" s="49"/>
      <c r="BO2466" s="49"/>
    </row>
    <row r="2467" spans="20:67" x14ac:dyDescent="0.3">
      <c r="T2467" s="49"/>
      <c r="V2467" s="49"/>
      <c r="W2467" s="49"/>
      <c r="X2467" s="49"/>
      <c r="Y2467" s="49"/>
      <c r="AA2467" s="49"/>
      <c r="AB2467" s="49"/>
      <c r="AD2467" s="49"/>
      <c r="AE2467" s="49"/>
      <c r="AF2467" s="49"/>
      <c r="AH2467" s="49"/>
      <c r="AI2467" s="49"/>
      <c r="AK2467" s="49"/>
      <c r="AL2467" s="49"/>
      <c r="AM2467" s="49"/>
      <c r="AN2467" s="49"/>
      <c r="AO2467" s="49"/>
      <c r="AP2467" s="49"/>
      <c r="AQ2467" s="49"/>
      <c r="AR2467" s="49"/>
      <c r="AS2467" s="49"/>
      <c r="AT2467" s="49"/>
      <c r="AU2467" s="49"/>
      <c r="AV2467" s="49"/>
      <c r="AW2467" s="49"/>
      <c r="AX2467" s="49"/>
      <c r="AY2467" s="49"/>
      <c r="AZ2467" s="49"/>
      <c r="BA2467" s="49"/>
      <c r="BB2467" s="49"/>
      <c r="BC2467" s="49"/>
      <c r="BD2467" s="49"/>
      <c r="BE2467" s="49"/>
      <c r="BF2467" s="49"/>
      <c r="BG2467" s="49"/>
      <c r="BH2467" s="49"/>
      <c r="BI2467" s="49"/>
      <c r="BJ2467" s="49"/>
      <c r="BK2467" s="49"/>
      <c r="BL2467" s="49"/>
      <c r="BM2467" s="49"/>
      <c r="BN2467" s="49"/>
      <c r="BO2467" s="49"/>
    </row>
    <row r="2468" spans="20:67" x14ac:dyDescent="0.3">
      <c r="T2468" s="49"/>
      <c r="V2468" s="49"/>
      <c r="W2468" s="49"/>
      <c r="X2468" s="49"/>
      <c r="Y2468" s="49"/>
      <c r="AA2468" s="49"/>
      <c r="AB2468" s="49"/>
      <c r="AD2468" s="49"/>
      <c r="AE2468" s="49"/>
      <c r="AF2468" s="49"/>
      <c r="AH2468" s="49"/>
      <c r="AI2468" s="49"/>
      <c r="AK2468" s="49"/>
      <c r="AL2468" s="49"/>
      <c r="AM2468" s="49"/>
      <c r="AN2468" s="49"/>
      <c r="AO2468" s="49"/>
      <c r="AP2468" s="49"/>
      <c r="AQ2468" s="49"/>
      <c r="AR2468" s="49"/>
      <c r="AS2468" s="49"/>
      <c r="AT2468" s="49"/>
      <c r="AU2468" s="49"/>
      <c r="AV2468" s="49"/>
      <c r="AW2468" s="49"/>
      <c r="AX2468" s="49"/>
      <c r="AY2468" s="49"/>
      <c r="AZ2468" s="49"/>
      <c r="BA2468" s="49"/>
      <c r="BB2468" s="49"/>
      <c r="BC2468" s="49"/>
      <c r="BD2468" s="49"/>
      <c r="BE2468" s="49"/>
      <c r="BF2468" s="49"/>
      <c r="BG2468" s="49"/>
      <c r="BH2468" s="49"/>
      <c r="BI2468" s="49"/>
      <c r="BJ2468" s="49"/>
      <c r="BK2468" s="49"/>
      <c r="BL2468" s="49"/>
      <c r="BM2468" s="49"/>
      <c r="BN2468" s="49"/>
      <c r="BO2468" s="49"/>
    </row>
    <row r="2469" spans="20:67" x14ac:dyDescent="0.3">
      <c r="T2469" s="49"/>
      <c r="V2469" s="49"/>
      <c r="W2469" s="49"/>
      <c r="X2469" s="49"/>
      <c r="Y2469" s="49"/>
      <c r="AA2469" s="49"/>
      <c r="AB2469" s="49"/>
      <c r="AD2469" s="49"/>
      <c r="AE2469" s="49"/>
      <c r="AF2469" s="49"/>
      <c r="AH2469" s="49"/>
      <c r="AI2469" s="49"/>
      <c r="AK2469" s="49"/>
      <c r="AL2469" s="49"/>
      <c r="AM2469" s="49"/>
      <c r="AN2469" s="49"/>
      <c r="AO2469" s="49"/>
      <c r="AP2469" s="49"/>
      <c r="AQ2469" s="49"/>
      <c r="AR2469" s="49"/>
      <c r="AS2469" s="49"/>
      <c r="AT2469" s="49"/>
      <c r="AU2469" s="49"/>
      <c r="AV2469" s="49"/>
      <c r="AW2469" s="49"/>
      <c r="AX2469" s="49"/>
      <c r="AY2469" s="49"/>
      <c r="AZ2469" s="49"/>
      <c r="BA2469" s="49"/>
      <c r="BB2469" s="49"/>
      <c r="BC2469" s="49"/>
      <c r="BD2469" s="49"/>
      <c r="BE2469" s="49"/>
      <c r="BF2469" s="49"/>
      <c r="BG2469" s="49"/>
      <c r="BH2469" s="49"/>
      <c r="BI2469" s="49"/>
      <c r="BJ2469" s="49"/>
      <c r="BK2469" s="49"/>
      <c r="BL2469" s="49"/>
      <c r="BM2469" s="49"/>
      <c r="BN2469" s="49"/>
      <c r="BO2469" s="49"/>
    </row>
    <row r="2470" spans="20:67" x14ac:dyDescent="0.3">
      <c r="T2470" s="49"/>
      <c r="V2470" s="49"/>
      <c r="W2470" s="49"/>
      <c r="X2470" s="49"/>
      <c r="Y2470" s="49"/>
      <c r="AA2470" s="49"/>
      <c r="AB2470" s="49"/>
      <c r="AD2470" s="49"/>
      <c r="AE2470" s="49"/>
      <c r="AF2470" s="49"/>
      <c r="AH2470" s="49"/>
      <c r="AI2470" s="49"/>
      <c r="AK2470" s="49"/>
      <c r="AL2470" s="49"/>
      <c r="AM2470" s="49"/>
      <c r="AN2470" s="49"/>
      <c r="AO2470" s="49"/>
      <c r="AP2470" s="49"/>
      <c r="AQ2470" s="49"/>
      <c r="AR2470" s="49"/>
      <c r="AS2470" s="49"/>
      <c r="AT2470" s="49"/>
      <c r="AU2470" s="49"/>
      <c r="AV2470" s="49"/>
      <c r="AW2470" s="49"/>
      <c r="AX2470" s="49"/>
      <c r="AY2470" s="49"/>
      <c r="AZ2470" s="49"/>
      <c r="BA2470" s="49"/>
      <c r="BB2470" s="49"/>
      <c r="BC2470" s="49"/>
      <c r="BD2470" s="49"/>
      <c r="BE2470" s="49"/>
      <c r="BF2470" s="49"/>
      <c r="BG2470" s="49"/>
      <c r="BH2470" s="49"/>
      <c r="BI2470" s="49"/>
      <c r="BJ2470" s="49"/>
      <c r="BK2470" s="49"/>
      <c r="BL2470" s="49"/>
      <c r="BM2470" s="49"/>
      <c r="BN2470" s="49"/>
      <c r="BO2470" s="49"/>
    </row>
    <row r="2471" spans="20:67" x14ac:dyDescent="0.3">
      <c r="T2471" s="49"/>
      <c r="V2471" s="49"/>
      <c r="W2471" s="49"/>
      <c r="X2471" s="49"/>
      <c r="Y2471" s="49"/>
      <c r="AA2471" s="49"/>
      <c r="AB2471" s="49"/>
      <c r="AD2471" s="49"/>
      <c r="AE2471" s="49"/>
      <c r="AF2471" s="49"/>
      <c r="AH2471" s="49"/>
      <c r="AI2471" s="49"/>
      <c r="AK2471" s="49"/>
      <c r="AL2471" s="49"/>
      <c r="AM2471" s="49"/>
      <c r="AN2471" s="49"/>
      <c r="AO2471" s="49"/>
      <c r="AP2471" s="49"/>
      <c r="AQ2471" s="49"/>
      <c r="AR2471" s="49"/>
      <c r="AS2471" s="49"/>
      <c r="AT2471" s="49"/>
      <c r="AU2471" s="49"/>
      <c r="AV2471" s="49"/>
      <c r="AW2471" s="49"/>
      <c r="AX2471" s="49"/>
      <c r="AY2471" s="49"/>
      <c r="AZ2471" s="49"/>
      <c r="BA2471" s="49"/>
      <c r="BB2471" s="49"/>
      <c r="BC2471" s="49"/>
      <c r="BD2471" s="49"/>
      <c r="BE2471" s="49"/>
      <c r="BF2471" s="49"/>
      <c r="BG2471" s="49"/>
      <c r="BH2471" s="49"/>
      <c r="BI2471" s="49"/>
      <c r="BJ2471" s="49"/>
      <c r="BK2471" s="49"/>
      <c r="BL2471" s="49"/>
      <c r="BM2471" s="49"/>
      <c r="BN2471" s="49"/>
      <c r="BO2471" s="49"/>
    </row>
    <row r="2472" spans="20:67" x14ac:dyDescent="0.3">
      <c r="T2472" s="49"/>
      <c r="V2472" s="49"/>
      <c r="W2472" s="49"/>
      <c r="X2472" s="49"/>
      <c r="Y2472" s="49"/>
      <c r="AA2472" s="49"/>
      <c r="AB2472" s="49"/>
      <c r="AD2472" s="49"/>
      <c r="AE2472" s="49"/>
      <c r="AF2472" s="49"/>
      <c r="AH2472" s="49"/>
      <c r="AI2472" s="49"/>
      <c r="AK2472" s="49"/>
      <c r="AL2472" s="49"/>
      <c r="AM2472" s="49"/>
      <c r="AN2472" s="49"/>
      <c r="AO2472" s="49"/>
      <c r="AP2472" s="49"/>
      <c r="AQ2472" s="49"/>
      <c r="AR2472" s="49"/>
      <c r="AS2472" s="49"/>
      <c r="AT2472" s="49"/>
      <c r="AU2472" s="49"/>
      <c r="AV2472" s="49"/>
      <c r="AW2472" s="49"/>
      <c r="AX2472" s="49"/>
      <c r="AY2472" s="49"/>
      <c r="AZ2472" s="49"/>
      <c r="BA2472" s="49"/>
      <c r="BB2472" s="49"/>
      <c r="BC2472" s="49"/>
      <c r="BD2472" s="49"/>
      <c r="BE2472" s="49"/>
      <c r="BF2472" s="49"/>
      <c r="BG2472" s="49"/>
      <c r="BH2472" s="49"/>
      <c r="BI2472" s="49"/>
      <c r="BJ2472" s="49"/>
      <c r="BK2472" s="49"/>
      <c r="BL2472" s="49"/>
      <c r="BM2472" s="49"/>
      <c r="BN2472" s="49"/>
      <c r="BO2472" s="49"/>
    </row>
    <row r="2473" spans="20:67" x14ac:dyDescent="0.3">
      <c r="T2473" s="49"/>
      <c r="V2473" s="49"/>
      <c r="W2473" s="49"/>
      <c r="X2473" s="49"/>
      <c r="Y2473" s="49"/>
      <c r="AA2473" s="49"/>
      <c r="AB2473" s="49"/>
      <c r="AD2473" s="49"/>
      <c r="AE2473" s="49"/>
      <c r="AF2473" s="49"/>
      <c r="AH2473" s="49"/>
      <c r="AI2473" s="49"/>
      <c r="AK2473" s="49"/>
      <c r="AL2473" s="49"/>
      <c r="AM2473" s="49"/>
      <c r="AN2473" s="49"/>
      <c r="AO2473" s="49"/>
      <c r="AP2473" s="49"/>
      <c r="AQ2473" s="49"/>
      <c r="AR2473" s="49"/>
      <c r="AS2473" s="49"/>
      <c r="AT2473" s="49"/>
      <c r="AU2473" s="49"/>
      <c r="AV2473" s="49"/>
      <c r="AW2473" s="49"/>
      <c r="AX2473" s="49"/>
      <c r="AY2473" s="49"/>
      <c r="AZ2473" s="49"/>
      <c r="BA2473" s="49"/>
      <c r="BB2473" s="49"/>
      <c r="BC2473" s="49"/>
      <c r="BD2473" s="49"/>
      <c r="BE2473" s="49"/>
      <c r="BF2473" s="49"/>
      <c r="BG2473" s="49"/>
      <c r="BH2473" s="49"/>
      <c r="BI2473" s="49"/>
      <c r="BJ2473" s="49"/>
      <c r="BK2473" s="49"/>
      <c r="BL2473" s="49"/>
      <c r="BM2473" s="49"/>
      <c r="BN2473" s="49"/>
      <c r="BO2473" s="49"/>
    </row>
    <row r="2474" spans="20:67" x14ac:dyDescent="0.3">
      <c r="T2474" s="49"/>
      <c r="V2474" s="49"/>
      <c r="W2474" s="49"/>
      <c r="X2474" s="49"/>
      <c r="Y2474" s="49"/>
      <c r="AA2474" s="49"/>
      <c r="AB2474" s="49"/>
      <c r="AD2474" s="49"/>
      <c r="AE2474" s="49"/>
      <c r="AF2474" s="49"/>
      <c r="AH2474" s="49"/>
      <c r="AI2474" s="49"/>
      <c r="AK2474" s="49"/>
      <c r="AL2474" s="49"/>
      <c r="AM2474" s="49"/>
      <c r="AN2474" s="49"/>
      <c r="AO2474" s="49"/>
      <c r="AP2474" s="49"/>
      <c r="AQ2474" s="49"/>
      <c r="AR2474" s="49"/>
      <c r="AS2474" s="49"/>
      <c r="AT2474" s="49"/>
      <c r="AU2474" s="49"/>
      <c r="AV2474" s="49"/>
      <c r="AW2474" s="49"/>
      <c r="AX2474" s="49"/>
      <c r="AY2474" s="49"/>
      <c r="AZ2474" s="49"/>
      <c r="BA2474" s="49"/>
      <c r="BB2474" s="49"/>
      <c r="BC2474" s="49"/>
      <c r="BD2474" s="49"/>
      <c r="BE2474" s="49"/>
      <c r="BF2474" s="49"/>
      <c r="BG2474" s="49"/>
      <c r="BH2474" s="49"/>
      <c r="BI2474" s="49"/>
      <c r="BJ2474" s="49"/>
      <c r="BK2474" s="49"/>
      <c r="BL2474" s="49"/>
      <c r="BM2474" s="49"/>
      <c r="BN2474" s="49"/>
      <c r="BO2474" s="49"/>
    </row>
    <row r="2475" spans="20:67" x14ac:dyDescent="0.3">
      <c r="T2475" s="49"/>
      <c r="V2475" s="49"/>
      <c r="W2475" s="49"/>
      <c r="X2475" s="49"/>
      <c r="Y2475" s="49"/>
      <c r="AA2475" s="49"/>
      <c r="AB2475" s="49"/>
      <c r="AD2475" s="49"/>
      <c r="AE2475" s="49"/>
      <c r="AF2475" s="49"/>
      <c r="AH2475" s="49"/>
      <c r="AI2475" s="49"/>
      <c r="AK2475" s="49"/>
      <c r="AL2475" s="49"/>
      <c r="AM2475" s="49"/>
      <c r="AN2475" s="49"/>
      <c r="AO2475" s="49"/>
      <c r="AP2475" s="49"/>
      <c r="AQ2475" s="49"/>
      <c r="AR2475" s="49"/>
      <c r="AS2475" s="49"/>
      <c r="AT2475" s="49"/>
      <c r="AU2475" s="49"/>
      <c r="AV2475" s="49"/>
      <c r="AW2475" s="49"/>
      <c r="AX2475" s="49"/>
      <c r="AY2475" s="49"/>
      <c r="AZ2475" s="49"/>
      <c r="BA2475" s="49"/>
      <c r="BB2475" s="49"/>
      <c r="BC2475" s="49"/>
      <c r="BD2475" s="49"/>
      <c r="BE2475" s="49"/>
      <c r="BF2475" s="49"/>
      <c r="BG2475" s="49"/>
      <c r="BH2475" s="49"/>
      <c r="BI2475" s="49"/>
      <c r="BJ2475" s="49"/>
      <c r="BK2475" s="49"/>
      <c r="BL2475" s="49"/>
      <c r="BM2475" s="49"/>
      <c r="BN2475" s="49"/>
      <c r="BO2475" s="49"/>
    </row>
    <row r="2476" spans="20:67" x14ac:dyDescent="0.3">
      <c r="T2476" s="49"/>
      <c r="V2476" s="49"/>
      <c r="W2476" s="49"/>
      <c r="X2476" s="49"/>
      <c r="Y2476" s="49"/>
      <c r="AA2476" s="49"/>
      <c r="AB2476" s="49"/>
      <c r="AD2476" s="49"/>
      <c r="AE2476" s="49"/>
      <c r="AF2476" s="49"/>
      <c r="AH2476" s="49"/>
      <c r="AI2476" s="49"/>
      <c r="AK2476" s="49"/>
      <c r="AL2476" s="49"/>
      <c r="AM2476" s="49"/>
      <c r="AN2476" s="49"/>
      <c r="AO2476" s="49"/>
      <c r="AP2476" s="49"/>
      <c r="AQ2476" s="49"/>
      <c r="AR2476" s="49"/>
      <c r="AS2476" s="49"/>
      <c r="AT2476" s="49"/>
      <c r="AU2476" s="49"/>
      <c r="AV2476" s="49"/>
      <c r="AW2476" s="49"/>
      <c r="AX2476" s="49"/>
      <c r="AY2476" s="49"/>
      <c r="AZ2476" s="49"/>
      <c r="BA2476" s="49"/>
      <c r="BB2476" s="49"/>
      <c r="BC2476" s="49"/>
      <c r="BD2476" s="49"/>
      <c r="BE2476" s="49"/>
      <c r="BF2476" s="49"/>
      <c r="BG2476" s="49"/>
      <c r="BH2476" s="49"/>
      <c r="BI2476" s="49"/>
      <c r="BJ2476" s="49"/>
      <c r="BK2476" s="49"/>
      <c r="BL2476" s="49"/>
      <c r="BM2476" s="49"/>
      <c r="BN2476" s="49"/>
      <c r="BO2476" s="49"/>
    </row>
    <row r="2477" spans="20:67" x14ac:dyDescent="0.3">
      <c r="T2477" s="49"/>
      <c r="V2477" s="49"/>
      <c r="W2477" s="49"/>
      <c r="X2477" s="49"/>
      <c r="Y2477" s="49"/>
      <c r="AA2477" s="49"/>
      <c r="AB2477" s="49"/>
      <c r="AD2477" s="49"/>
      <c r="AE2477" s="49"/>
      <c r="AF2477" s="49"/>
      <c r="AH2477" s="49"/>
      <c r="AI2477" s="49"/>
      <c r="AK2477" s="49"/>
      <c r="AL2477" s="49"/>
      <c r="AM2477" s="49"/>
      <c r="AN2477" s="49"/>
      <c r="AO2477" s="49"/>
      <c r="AP2477" s="49"/>
      <c r="AQ2477" s="49"/>
      <c r="AR2477" s="49"/>
      <c r="AS2477" s="49"/>
      <c r="AT2477" s="49"/>
      <c r="AU2477" s="49"/>
      <c r="AV2477" s="49"/>
      <c r="AW2477" s="49"/>
      <c r="AX2477" s="49"/>
      <c r="AY2477" s="49"/>
      <c r="AZ2477" s="49"/>
      <c r="BA2477" s="49"/>
      <c r="BB2477" s="49"/>
      <c r="BC2477" s="49"/>
      <c r="BD2477" s="49"/>
      <c r="BE2477" s="49"/>
      <c r="BF2477" s="49"/>
      <c r="BG2477" s="49"/>
      <c r="BH2477" s="49"/>
      <c r="BI2477" s="49"/>
      <c r="BJ2477" s="49"/>
      <c r="BK2477" s="49"/>
      <c r="BL2477" s="49"/>
      <c r="BM2477" s="49"/>
      <c r="BN2477" s="49"/>
      <c r="BO2477" s="49"/>
    </row>
    <row r="2478" spans="20:67" x14ac:dyDescent="0.3">
      <c r="T2478" s="49"/>
      <c r="V2478" s="49"/>
      <c r="W2478" s="49"/>
      <c r="X2478" s="49"/>
      <c r="Y2478" s="49"/>
      <c r="AA2478" s="49"/>
      <c r="AB2478" s="49"/>
      <c r="AD2478" s="49"/>
      <c r="AE2478" s="49"/>
      <c r="AF2478" s="49"/>
      <c r="AH2478" s="49"/>
      <c r="AI2478" s="49"/>
      <c r="AK2478" s="49"/>
      <c r="AL2478" s="49"/>
      <c r="AM2478" s="49"/>
      <c r="AN2478" s="49"/>
      <c r="AO2478" s="49"/>
      <c r="AP2478" s="49"/>
      <c r="AQ2478" s="49"/>
      <c r="AR2478" s="49"/>
      <c r="AS2478" s="49"/>
      <c r="AT2478" s="49"/>
      <c r="AU2478" s="49"/>
      <c r="AV2478" s="49"/>
      <c r="AW2478" s="49"/>
      <c r="AX2478" s="49"/>
      <c r="AY2478" s="49"/>
      <c r="AZ2478" s="49"/>
      <c r="BA2478" s="49"/>
      <c r="BB2478" s="49"/>
      <c r="BC2478" s="49"/>
      <c r="BD2478" s="49"/>
      <c r="BE2478" s="49"/>
      <c r="BF2478" s="49"/>
      <c r="BG2478" s="49"/>
      <c r="BH2478" s="49"/>
      <c r="BI2478" s="49"/>
      <c r="BJ2478" s="49"/>
      <c r="BK2478" s="49"/>
      <c r="BL2478" s="49"/>
      <c r="BM2478" s="49"/>
      <c r="BN2478" s="49"/>
      <c r="BO2478" s="49"/>
    </row>
    <row r="2479" spans="20:67" x14ac:dyDescent="0.3">
      <c r="T2479" s="49"/>
      <c r="V2479" s="49"/>
      <c r="W2479" s="49"/>
      <c r="X2479" s="49"/>
      <c r="Y2479" s="49"/>
      <c r="AA2479" s="49"/>
      <c r="AB2479" s="49"/>
      <c r="AD2479" s="49"/>
      <c r="AE2479" s="49"/>
      <c r="AF2479" s="49"/>
      <c r="AH2479" s="49"/>
      <c r="AI2479" s="49"/>
      <c r="AK2479" s="49"/>
      <c r="AL2479" s="49"/>
      <c r="AM2479" s="49"/>
      <c r="AN2479" s="49"/>
      <c r="AO2479" s="49"/>
      <c r="AP2479" s="49"/>
      <c r="AQ2479" s="49"/>
      <c r="AR2479" s="49"/>
      <c r="AS2479" s="49"/>
      <c r="AT2479" s="49"/>
      <c r="AU2479" s="49"/>
      <c r="AV2479" s="49"/>
      <c r="AW2479" s="49"/>
      <c r="AX2479" s="49"/>
      <c r="AY2479" s="49"/>
      <c r="AZ2479" s="49"/>
      <c r="BA2479" s="49"/>
      <c r="BB2479" s="49"/>
      <c r="BC2479" s="49"/>
      <c r="BD2479" s="49"/>
      <c r="BE2479" s="49"/>
      <c r="BF2479" s="49"/>
      <c r="BG2479" s="49"/>
      <c r="BH2479" s="49"/>
      <c r="BI2479" s="49"/>
      <c r="BJ2479" s="49"/>
      <c r="BK2479" s="49"/>
      <c r="BL2479" s="49"/>
      <c r="BM2479" s="49"/>
      <c r="BN2479" s="49"/>
      <c r="BO2479" s="49"/>
    </row>
    <row r="2480" spans="20:67" x14ac:dyDescent="0.3">
      <c r="T2480" s="49"/>
      <c r="V2480" s="49"/>
      <c r="W2480" s="49"/>
      <c r="X2480" s="49"/>
      <c r="Y2480" s="49"/>
      <c r="AA2480" s="49"/>
      <c r="AB2480" s="49"/>
      <c r="AD2480" s="49"/>
      <c r="AE2480" s="49"/>
      <c r="AF2480" s="49"/>
      <c r="AH2480" s="49"/>
      <c r="AI2480" s="49"/>
      <c r="AK2480" s="49"/>
      <c r="AL2480" s="49"/>
      <c r="AM2480" s="49"/>
      <c r="AN2480" s="49"/>
      <c r="AO2480" s="49"/>
      <c r="AP2480" s="49"/>
      <c r="AQ2480" s="49"/>
      <c r="AR2480" s="49"/>
      <c r="AS2480" s="49"/>
      <c r="AT2480" s="49"/>
      <c r="AU2480" s="49"/>
      <c r="AV2480" s="49"/>
      <c r="AW2480" s="49"/>
      <c r="AX2480" s="49"/>
      <c r="AY2480" s="49"/>
      <c r="AZ2480" s="49"/>
      <c r="BA2480" s="49"/>
      <c r="BB2480" s="49"/>
      <c r="BC2480" s="49"/>
      <c r="BD2480" s="49"/>
      <c r="BE2480" s="49"/>
      <c r="BF2480" s="49"/>
      <c r="BG2480" s="49"/>
      <c r="BH2480" s="49"/>
      <c r="BI2480" s="49"/>
      <c r="BJ2480" s="49"/>
      <c r="BK2480" s="49"/>
      <c r="BL2480" s="49"/>
      <c r="BM2480" s="49"/>
      <c r="BN2480" s="49"/>
      <c r="BO2480" s="49"/>
    </row>
    <row r="2481" spans="20:67" x14ac:dyDescent="0.3">
      <c r="T2481" s="49"/>
      <c r="V2481" s="49"/>
      <c r="W2481" s="49"/>
      <c r="X2481" s="49"/>
      <c r="Y2481" s="49"/>
      <c r="AA2481" s="49"/>
      <c r="AB2481" s="49"/>
      <c r="AD2481" s="49"/>
      <c r="AE2481" s="49"/>
      <c r="AF2481" s="49"/>
      <c r="AH2481" s="49"/>
      <c r="AI2481" s="49"/>
      <c r="AK2481" s="49"/>
      <c r="AL2481" s="49"/>
      <c r="AM2481" s="49"/>
      <c r="AN2481" s="49"/>
      <c r="AO2481" s="49"/>
      <c r="AP2481" s="49"/>
      <c r="AQ2481" s="49"/>
      <c r="AR2481" s="49"/>
      <c r="AS2481" s="49"/>
      <c r="AT2481" s="49"/>
      <c r="AU2481" s="49"/>
      <c r="AV2481" s="49"/>
      <c r="AW2481" s="49"/>
      <c r="AX2481" s="49"/>
      <c r="AY2481" s="49"/>
      <c r="AZ2481" s="49"/>
      <c r="BA2481" s="49"/>
      <c r="BB2481" s="49"/>
      <c r="BC2481" s="49"/>
      <c r="BD2481" s="49"/>
      <c r="BE2481" s="49"/>
      <c r="BF2481" s="49"/>
      <c r="BG2481" s="49"/>
      <c r="BH2481" s="49"/>
      <c r="BI2481" s="49"/>
      <c r="BJ2481" s="49"/>
      <c r="BK2481" s="49"/>
      <c r="BL2481" s="49"/>
      <c r="BM2481" s="49"/>
      <c r="BN2481" s="49"/>
      <c r="BO2481" s="49"/>
    </row>
    <row r="2482" spans="20:67" x14ac:dyDescent="0.3">
      <c r="T2482" s="49"/>
      <c r="V2482" s="49"/>
      <c r="W2482" s="49"/>
      <c r="X2482" s="49"/>
      <c r="Y2482" s="49"/>
      <c r="AA2482" s="49"/>
      <c r="AB2482" s="49"/>
      <c r="AD2482" s="49"/>
      <c r="AE2482" s="49"/>
      <c r="AF2482" s="49"/>
      <c r="AH2482" s="49"/>
      <c r="AI2482" s="49"/>
      <c r="AK2482" s="49"/>
      <c r="AL2482" s="49"/>
      <c r="AM2482" s="49"/>
      <c r="AN2482" s="49"/>
      <c r="AO2482" s="49"/>
      <c r="AP2482" s="49"/>
      <c r="AQ2482" s="49"/>
      <c r="AR2482" s="49"/>
      <c r="AS2482" s="49"/>
      <c r="AT2482" s="49"/>
      <c r="AU2482" s="49"/>
      <c r="AV2482" s="49"/>
      <c r="AW2482" s="49"/>
      <c r="AX2482" s="49"/>
      <c r="AY2482" s="49"/>
      <c r="AZ2482" s="49"/>
      <c r="BA2482" s="49"/>
      <c r="BB2482" s="49"/>
      <c r="BC2482" s="49"/>
      <c r="BD2482" s="49"/>
      <c r="BE2482" s="49"/>
      <c r="BF2482" s="49"/>
      <c r="BG2482" s="49"/>
      <c r="BH2482" s="49"/>
      <c r="BI2482" s="49"/>
      <c r="BJ2482" s="49"/>
      <c r="BK2482" s="49"/>
      <c r="BL2482" s="49"/>
      <c r="BM2482" s="49"/>
      <c r="BN2482" s="49"/>
      <c r="BO2482" s="49"/>
    </row>
    <row r="2483" spans="20:67" x14ac:dyDescent="0.3">
      <c r="T2483" s="49"/>
      <c r="V2483" s="49"/>
      <c r="W2483" s="49"/>
      <c r="X2483" s="49"/>
      <c r="Y2483" s="49"/>
      <c r="AA2483" s="49"/>
      <c r="AB2483" s="49"/>
      <c r="AD2483" s="49"/>
      <c r="AE2483" s="49"/>
      <c r="AF2483" s="49"/>
      <c r="AH2483" s="49"/>
      <c r="AI2483" s="49"/>
      <c r="AK2483" s="49"/>
      <c r="AL2483" s="49"/>
      <c r="AM2483" s="49"/>
      <c r="AN2483" s="49"/>
      <c r="AO2483" s="49"/>
      <c r="AP2483" s="49"/>
      <c r="AQ2483" s="49"/>
      <c r="AR2483" s="49"/>
      <c r="AS2483" s="49"/>
      <c r="AT2483" s="49"/>
      <c r="AU2483" s="49"/>
      <c r="AV2483" s="49"/>
      <c r="AW2483" s="49"/>
      <c r="AX2483" s="49"/>
      <c r="AY2483" s="49"/>
      <c r="AZ2483" s="49"/>
      <c r="BA2483" s="49"/>
      <c r="BB2483" s="49"/>
      <c r="BC2483" s="49"/>
      <c r="BD2483" s="49"/>
      <c r="BE2483" s="49"/>
      <c r="BF2483" s="49"/>
      <c r="BG2483" s="49"/>
      <c r="BH2483" s="49"/>
      <c r="BI2483" s="49"/>
      <c r="BJ2483" s="49"/>
      <c r="BK2483" s="49"/>
      <c r="BL2483" s="49"/>
      <c r="BM2483" s="49"/>
      <c r="BN2483" s="49"/>
      <c r="BO2483" s="49"/>
    </row>
    <row r="2484" spans="20:67" x14ac:dyDescent="0.3">
      <c r="T2484" s="49"/>
      <c r="V2484" s="49"/>
      <c r="W2484" s="49"/>
      <c r="X2484" s="49"/>
      <c r="Y2484" s="49"/>
      <c r="AA2484" s="49"/>
      <c r="AB2484" s="49"/>
      <c r="AD2484" s="49"/>
      <c r="AE2484" s="49"/>
      <c r="AF2484" s="49"/>
      <c r="AH2484" s="49"/>
      <c r="AI2484" s="49"/>
      <c r="AK2484" s="49"/>
      <c r="AL2484" s="49"/>
      <c r="AM2484" s="49"/>
      <c r="AN2484" s="49"/>
      <c r="AO2484" s="49"/>
      <c r="AP2484" s="49"/>
      <c r="AQ2484" s="49"/>
      <c r="AR2484" s="49"/>
      <c r="AS2484" s="49"/>
      <c r="AT2484" s="49"/>
      <c r="AU2484" s="49"/>
      <c r="AV2484" s="49"/>
      <c r="AW2484" s="49"/>
      <c r="AX2484" s="49"/>
      <c r="AY2484" s="49"/>
      <c r="AZ2484" s="49"/>
      <c r="BA2484" s="49"/>
      <c r="BB2484" s="49"/>
      <c r="BC2484" s="49"/>
      <c r="BD2484" s="49"/>
      <c r="BE2484" s="49"/>
      <c r="BF2484" s="49"/>
      <c r="BG2484" s="49"/>
      <c r="BH2484" s="49"/>
      <c r="BI2484" s="49"/>
      <c r="BJ2484" s="49"/>
      <c r="BK2484" s="49"/>
      <c r="BL2484" s="49"/>
      <c r="BM2484" s="49"/>
      <c r="BN2484" s="49"/>
      <c r="BO2484" s="49"/>
    </row>
    <row r="2485" spans="20:67" x14ac:dyDescent="0.3">
      <c r="T2485" s="49"/>
      <c r="V2485" s="49"/>
      <c r="W2485" s="49"/>
      <c r="X2485" s="49"/>
      <c r="Y2485" s="49"/>
      <c r="AA2485" s="49"/>
      <c r="AB2485" s="49"/>
      <c r="AD2485" s="49"/>
      <c r="AE2485" s="49"/>
      <c r="AF2485" s="49"/>
      <c r="AH2485" s="49"/>
      <c r="AI2485" s="49"/>
      <c r="AK2485" s="49"/>
      <c r="AL2485" s="49"/>
      <c r="AM2485" s="49"/>
      <c r="AN2485" s="49"/>
      <c r="AO2485" s="49"/>
      <c r="AP2485" s="49"/>
      <c r="AQ2485" s="49"/>
      <c r="AR2485" s="49"/>
      <c r="AS2485" s="49"/>
      <c r="AT2485" s="49"/>
      <c r="AU2485" s="49"/>
      <c r="AV2485" s="49"/>
      <c r="AW2485" s="49"/>
      <c r="AX2485" s="49"/>
      <c r="AY2485" s="49"/>
      <c r="AZ2485" s="49"/>
      <c r="BA2485" s="49"/>
      <c r="BB2485" s="49"/>
      <c r="BC2485" s="49"/>
      <c r="BD2485" s="49"/>
      <c r="BE2485" s="49"/>
      <c r="BF2485" s="49"/>
      <c r="BG2485" s="49"/>
      <c r="BH2485" s="49"/>
      <c r="BI2485" s="49"/>
      <c r="BJ2485" s="49"/>
      <c r="BK2485" s="49"/>
      <c r="BL2485" s="49"/>
      <c r="BM2485" s="49"/>
      <c r="BN2485" s="49"/>
      <c r="BO2485" s="49"/>
    </row>
    <row r="2486" spans="20:67" x14ac:dyDescent="0.3">
      <c r="T2486" s="49"/>
      <c r="V2486" s="49"/>
      <c r="W2486" s="49"/>
      <c r="X2486" s="49"/>
      <c r="Y2486" s="49"/>
      <c r="AA2486" s="49"/>
      <c r="AB2486" s="49"/>
      <c r="AD2486" s="49"/>
      <c r="AE2486" s="49"/>
      <c r="AF2486" s="49"/>
      <c r="AH2486" s="49"/>
      <c r="AI2486" s="49"/>
      <c r="AK2486" s="49"/>
      <c r="AL2486" s="49"/>
      <c r="AM2486" s="49"/>
      <c r="AN2486" s="49"/>
      <c r="AO2486" s="49"/>
      <c r="AP2486" s="49"/>
      <c r="AQ2486" s="49"/>
      <c r="AR2486" s="49"/>
      <c r="AS2486" s="49"/>
      <c r="AT2486" s="49"/>
      <c r="AU2486" s="49"/>
      <c r="AV2486" s="49"/>
      <c r="AW2486" s="49"/>
      <c r="AX2486" s="49"/>
      <c r="AY2486" s="49"/>
      <c r="AZ2486" s="49"/>
      <c r="BA2486" s="49"/>
      <c r="BB2486" s="49"/>
      <c r="BC2486" s="49"/>
      <c r="BD2486" s="49"/>
      <c r="BE2486" s="49"/>
      <c r="BF2486" s="49"/>
      <c r="BG2486" s="49"/>
      <c r="BH2486" s="49"/>
      <c r="BI2486" s="49"/>
      <c r="BJ2486" s="49"/>
      <c r="BK2486" s="49"/>
      <c r="BL2486" s="49"/>
      <c r="BM2486" s="49"/>
      <c r="BN2486" s="49"/>
      <c r="BO2486" s="49"/>
    </row>
    <row r="2487" spans="20:67" x14ac:dyDescent="0.3">
      <c r="T2487" s="49"/>
      <c r="V2487" s="49"/>
      <c r="W2487" s="49"/>
      <c r="X2487" s="49"/>
      <c r="Y2487" s="49"/>
      <c r="AA2487" s="49"/>
      <c r="AB2487" s="49"/>
      <c r="AD2487" s="49"/>
      <c r="AE2487" s="49"/>
      <c r="AF2487" s="49"/>
      <c r="AH2487" s="49"/>
      <c r="AI2487" s="49"/>
      <c r="AK2487" s="49"/>
      <c r="AL2487" s="49"/>
      <c r="AM2487" s="49"/>
      <c r="AN2487" s="49"/>
      <c r="AO2487" s="49"/>
      <c r="AP2487" s="49"/>
      <c r="AQ2487" s="49"/>
      <c r="AR2487" s="49"/>
      <c r="AS2487" s="49"/>
      <c r="AT2487" s="49"/>
      <c r="AU2487" s="49"/>
      <c r="AV2487" s="49"/>
      <c r="AW2487" s="49"/>
      <c r="AX2487" s="49"/>
      <c r="AY2487" s="49"/>
      <c r="AZ2487" s="49"/>
      <c r="BA2487" s="49"/>
      <c r="BB2487" s="49"/>
      <c r="BC2487" s="49"/>
      <c r="BD2487" s="49"/>
      <c r="BE2487" s="49"/>
      <c r="BF2487" s="49"/>
      <c r="BG2487" s="49"/>
      <c r="BH2487" s="49"/>
      <c r="BI2487" s="49"/>
      <c r="BJ2487" s="49"/>
      <c r="BK2487" s="49"/>
      <c r="BL2487" s="49"/>
      <c r="BM2487" s="49"/>
      <c r="BN2487" s="49"/>
      <c r="BO2487" s="49"/>
    </row>
    <row r="2488" spans="20:67" x14ac:dyDescent="0.3">
      <c r="T2488" s="49"/>
      <c r="V2488" s="49"/>
      <c r="W2488" s="49"/>
      <c r="X2488" s="49"/>
      <c r="Y2488" s="49"/>
      <c r="AA2488" s="49"/>
      <c r="AB2488" s="49"/>
      <c r="AD2488" s="49"/>
      <c r="AE2488" s="49"/>
      <c r="AF2488" s="49"/>
      <c r="AH2488" s="49"/>
      <c r="AI2488" s="49"/>
      <c r="AK2488" s="49"/>
      <c r="AL2488" s="49"/>
      <c r="AM2488" s="49"/>
      <c r="AN2488" s="49"/>
      <c r="AO2488" s="49"/>
      <c r="AP2488" s="49"/>
      <c r="AQ2488" s="49"/>
      <c r="AR2488" s="49"/>
      <c r="AS2488" s="49"/>
      <c r="AT2488" s="49"/>
      <c r="AU2488" s="49"/>
      <c r="AV2488" s="49"/>
      <c r="AW2488" s="49"/>
      <c r="AX2488" s="49"/>
      <c r="AY2488" s="49"/>
      <c r="AZ2488" s="49"/>
      <c r="BA2488" s="49"/>
      <c r="BB2488" s="49"/>
      <c r="BC2488" s="49"/>
      <c r="BD2488" s="49"/>
      <c r="BE2488" s="49"/>
      <c r="BF2488" s="49"/>
      <c r="BG2488" s="49"/>
      <c r="BH2488" s="49"/>
      <c r="BI2488" s="49"/>
      <c r="BJ2488" s="49"/>
      <c r="BK2488" s="49"/>
      <c r="BL2488" s="49"/>
      <c r="BM2488" s="49"/>
      <c r="BN2488" s="49"/>
      <c r="BO2488" s="49"/>
    </row>
    <row r="2489" spans="20:67" x14ac:dyDescent="0.3">
      <c r="T2489" s="49"/>
      <c r="V2489" s="49"/>
      <c r="W2489" s="49"/>
      <c r="X2489" s="49"/>
      <c r="Y2489" s="49"/>
      <c r="AA2489" s="49"/>
      <c r="AB2489" s="49"/>
      <c r="AD2489" s="49"/>
      <c r="AE2489" s="49"/>
      <c r="AF2489" s="49"/>
      <c r="AH2489" s="49"/>
      <c r="AI2489" s="49"/>
      <c r="AK2489" s="49"/>
      <c r="AL2489" s="49"/>
      <c r="AM2489" s="49"/>
      <c r="AN2489" s="49"/>
      <c r="AO2489" s="49"/>
      <c r="AP2489" s="49"/>
      <c r="AQ2489" s="49"/>
      <c r="AR2489" s="49"/>
      <c r="AS2489" s="49"/>
      <c r="AT2489" s="49"/>
      <c r="AU2489" s="49"/>
      <c r="AV2489" s="49"/>
      <c r="AW2489" s="49"/>
      <c r="AX2489" s="49"/>
      <c r="AY2489" s="49"/>
      <c r="AZ2489" s="49"/>
      <c r="BA2489" s="49"/>
      <c r="BB2489" s="49"/>
      <c r="BC2489" s="49"/>
      <c r="BD2489" s="49"/>
      <c r="BE2489" s="49"/>
      <c r="BF2489" s="49"/>
      <c r="BG2489" s="49"/>
      <c r="BH2489" s="49"/>
      <c r="BI2489" s="49"/>
      <c r="BJ2489" s="49"/>
      <c r="BK2489" s="49"/>
      <c r="BL2489" s="49"/>
      <c r="BM2489" s="49"/>
      <c r="BN2489" s="49"/>
      <c r="BO2489" s="49"/>
    </row>
    <row r="2490" spans="20:67" x14ac:dyDescent="0.3">
      <c r="T2490" s="49"/>
      <c r="V2490" s="49"/>
      <c r="W2490" s="49"/>
      <c r="X2490" s="49"/>
      <c r="Y2490" s="49"/>
      <c r="AA2490" s="49"/>
      <c r="AB2490" s="49"/>
      <c r="AD2490" s="49"/>
      <c r="AE2490" s="49"/>
      <c r="AF2490" s="49"/>
      <c r="AH2490" s="49"/>
      <c r="AI2490" s="49"/>
      <c r="AK2490" s="49"/>
      <c r="AL2490" s="49"/>
      <c r="AM2490" s="49"/>
      <c r="AN2490" s="49"/>
      <c r="AO2490" s="49"/>
      <c r="AP2490" s="49"/>
      <c r="AQ2490" s="49"/>
      <c r="AR2490" s="49"/>
      <c r="AS2490" s="49"/>
      <c r="AT2490" s="49"/>
      <c r="AU2490" s="49"/>
      <c r="AV2490" s="49"/>
      <c r="AW2490" s="49"/>
      <c r="AX2490" s="49"/>
      <c r="AY2490" s="49"/>
      <c r="AZ2490" s="49"/>
      <c r="BA2490" s="49"/>
      <c r="BB2490" s="49"/>
      <c r="BC2490" s="49"/>
      <c r="BD2490" s="49"/>
      <c r="BE2490" s="49"/>
      <c r="BF2490" s="49"/>
      <c r="BG2490" s="49"/>
      <c r="BH2490" s="49"/>
      <c r="BI2490" s="49"/>
      <c r="BJ2490" s="49"/>
      <c r="BK2490" s="49"/>
      <c r="BL2490" s="49"/>
      <c r="BM2490" s="49"/>
      <c r="BN2490" s="49"/>
      <c r="BO2490" s="49"/>
    </row>
    <row r="2491" spans="20:67" x14ac:dyDescent="0.3">
      <c r="T2491" s="49"/>
      <c r="V2491" s="49"/>
      <c r="W2491" s="49"/>
      <c r="X2491" s="49"/>
      <c r="Y2491" s="49"/>
      <c r="AA2491" s="49"/>
      <c r="AB2491" s="49"/>
      <c r="AD2491" s="49"/>
      <c r="AE2491" s="49"/>
      <c r="AF2491" s="49"/>
      <c r="AH2491" s="49"/>
      <c r="AI2491" s="49"/>
      <c r="AK2491" s="49"/>
      <c r="AL2491" s="49"/>
      <c r="AM2491" s="49"/>
      <c r="AN2491" s="49"/>
      <c r="AO2491" s="49"/>
      <c r="AP2491" s="49"/>
      <c r="AQ2491" s="49"/>
      <c r="AR2491" s="49"/>
      <c r="AS2491" s="49"/>
      <c r="AT2491" s="49"/>
      <c r="AU2491" s="49"/>
      <c r="AV2491" s="49"/>
      <c r="AW2491" s="49"/>
      <c r="AX2491" s="49"/>
      <c r="AY2491" s="49"/>
      <c r="AZ2491" s="49"/>
      <c r="BA2491" s="49"/>
      <c r="BB2491" s="49"/>
      <c r="BC2491" s="49"/>
      <c r="BD2491" s="49"/>
      <c r="BE2491" s="49"/>
      <c r="BF2491" s="49"/>
      <c r="BG2491" s="49"/>
      <c r="BH2491" s="49"/>
      <c r="BI2491" s="49"/>
      <c r="BJ2491" s="49"/>
      <c r="BK2491" s="49"/>
      <c r="BL2491" s="49"/>
      <c r="BM2491" s="49"/>
      <c r="BN2491" s="49"/>
      <c r="BO2491" s="49"/>
    </row>
    <row r="2492" spans="20:67" x14ac:dyDescent="0.3">
      <c r="T2492" s="49"/>
      <c r="V2492" s="49"/>
      <c r="W2492" s="49"/>
      <c r="X2492" s="49"/>
      <c r="Y2492" s="49"/>
      <c r="AA2492" s="49"/>
      <c r="AB2492" s="49"/>
      <c r="AD2492" s="49"/>
      <c r="AE2492" s="49"/>
      <c r="AF2492" s="49"/>
      <c r="AH2492" s="49"/>
      <c r="AI2492" s="49"/>
      <c r="AK2492" s="49"/>
      <c r="AL2492" s="49"/>
      <c r="AM2492" s="49"/>
      <c r="AN2492" s="49"/>
      <c r="AO2492" s="49"/>
      <c r="AP2492" s="49"/>
      <c r="AQ2492" s="49"/>
      <c r="AR2492" s="49"/>
      <c r="AS2492" s="49"/>
      <c r="AT2492" s="49"/>
      <c r="AU2492" s="49"/>
      <c r="AV2492" s="49"/>
      <c r="AW2492" s="49"/>
      <c r="AX2492" s="49"/>
      <c r="AY2492" s="49"/>
      <c r="AZ2492" s="49"/>
      <c r="BA2492" s="49"/>
      <c r="BB2492" s="49"/>
      <c r="BC2492" s="49"/>
      <c r="BD2492" s="49"/>
      <c r="BE2492" s="49"/>
      <c r="BF2492" s="49"/>
      <c r="BG2492" s="49"/>
      <c r="BH2492" s="49"/>
      <c r="BI2492" s="49"/>
      <c r="BJ2492" s="49"/>
      <c r="BK2492" s="49"/>
      <c r="BL2492" s="49"/>
      <c r="BM2492" s="49"/>
      <c r="BN2492" s="49"/>
      <c r="BO2492" s="49"/>
    </row>
    <row r="2493" spans="20:67" x14ac:dyDescent="0.3">
      <c r="T2493" s="49"/>
      <c r="V2493" s="49"/>
      <c r="W2493" s="49"/>
      <c r="X2493" s="49"/>
      <c r="Y2493" s="49"/>
      <c r="AA2493" s="49"/>
      <c r="AB2493" s="49"/>
      <c r="AD2493" s="49"/>
      <c r="AE2493" s="49"/>
      <c r="AF2493" s="49"/>
      <c r="AH2493" s="49"/>
      <c r="AI2493" s="49"/>
      <c r="AK2493" s="49"/>
      <c r="AL2493" s="49"/>
      <c r="AM2493" s="49"/>
      <c r="AN2493" s="49"/>
      <c r="AO2493" s="49"/>
      <c r="AP2493" s="49"/>
      <c r="AQ2493" s="49"/>
      <c r="AR2493" s="49"/>
      <c r="AS2493" s="49"/>
      <c r="AT2493" s="49"/>
      <c r="AU2493" s="49"/>
      <c r="AV2493" s="49"/>
      <c r="AW2493" s="49"/>
      <c r="AX2493" s="49"/>
      <c r="AY2493" s="49"/>
      <c r="AZ2493" s="49"/>
      <c r="BA2493" s="49"/>
      <c r="BB2493" s="49"/>
      <c r="BC2493" s="49"/>
      <c r="BD2493" s="49"/>
      <c r="BE2493" s="49"/>
      <c r="BF2493" s="49"/>
      <c r="BG2493" s="49"/>
      <c r="BH2493" s="49"/>
      <c r="BI2493" s="49"/>
      <c r="BJ2493" s="49"/>
      <c r="BK2493" s="49"/>
      <c r="BL2493" s="49"/>
      <c r="BM2493" s="49"/>
      <c r="BN2493" s="49"/>
      <c r="BO2493" s="49"/>
    </row>
    <row r="2494" spans="20:67" x14ac:dyDescent="0.3">
      <c r="T2494" s="49"/>
      <c r="V2494" s="49"/>
      <c r="W2494" s="49"/>
      <c r="X2494" s="49"/>
      <c r="Y2494" s="49"/>
      <c r="AA2494" s="49"/>
      <c r="AB2494" s="49"/>
      <c r="AD2494" s="49"/>
      <c r="AE2494" s="49"/>
      <c r="AF2494" s="49"/>
      <c r="AH2494" s="49"/>
      <c r="AI2494" s="49"/>
      <c r="AK2494" s="49"/>
      <c r="AL2494" s="49"/>
      <c r="AM2494" s="49"/>
      <c r="AN2494" s="49"/>
      <c r="AO2494" s="49"/>
      <c r="AP2494" s="49"/>
      <c r="AQ2494" s="49"/>
      <c r="AR2494" s="49"/>
      <c r="AS2494" s="49"/>
      <c r="AT2494" s="49"/>
      <c r="AU2494" s="49"/>
      <c r="AV2494" s="49"/>
      <c r="AW2494" s="49"/>
      <c r="AX2494" s="49"/>
      <c r="AY2494" s="49"/>
      <c r="AZ2494" s="49"/>
      <c r="BA2494" s="49"/>
      <c r="BB2494" s="49"/>
      <c r="BC2494" s="49"/>
      <c r="BD2494" s="49"/>
      <c r="BE2494" s="49"/>
      <c r="BF2494" s="49"/>
      <c r="BG2494" s="49"/>
      <c r="BH2494" s="49"/>
      <c r="BI2494" s="49"/>
      <c r="BJ2494" s="49"/>
      <c r="BK2494" s="49"/>
      <c r="BL2494" s="49"/>
      <c r="BM2494" s="49"/>
      <c r="BN2494" s="49"/>
      <c r="BO2494" s="49"/>
    </row>
    <row r="2495" spans="20:67" x14ac:dyDescent="0.3">
      <c r="T2495" s="49"/>
      <c r="V2495" s="49"/>
      <c r="W2495" s="49"/>
      <c r="X2495" s="49"/>
      <c r="Y2495" s="49"/>
      <c r="AA2495" s="49"/>
      <c r="AB2495" s="49"/>
      <c r="AD2495" s="49"/>
      <c r="AE2495" s="49"/>
      <c r="AF2495" s="49"/>
      <c r="AH2495" s="49"/>
      <c r="AI2495" s="49"/>
      <c r="AK2495" s="49"/>
      <c r="AL2495" s="49"/>
      <c r="AM2495" s="49"/>
      <c r="AN2495" s="49"/>
      <c r="AO2495" s="49"/>
      <c r="AP2495" s="49"/>
      <c r="AQ2495" s="49"/>
      <c r="AR2495" s="49"/>
      <c r="AS2495" s="49"/>
      <c r="AT2495" s="49"/>
      <c r="AU2495" s="49"/>
      <c r="AV2495" s="49"/>
      <c r="AW2495" s="49"/>
      <c r="AX2495" s="49"/>
      <c r="AY2495" s="49"/>
      <c r="AZ2495" s="49"/>
      <c r="BA2495" s="49"/>
      <c r="BB2495" s="49"/>
      <c r="BC2495" s="49"/>
      <c r="BD2495" s="49"/>
      <c r="BE2495" s="49"/>
      <c r="BF2495" s="49"/>
      <c r="BG2495" s="49"/>
      <c r="BH2495" s="49"/>
      <c r="BI2495" s="49"/>
      <c r="BJ2495" s="49"/>
      <c r="BK2495" s="49"/>
      <c r="BL2495" s="49"/>
      <c r="BM2495" s="49"/>
      <c r="BN2495" s="49"/>
      <c r="BO2495" s="49"/>
    </row>
    <row r="2496" spans="20:67" x14ac:dyDescent="0.3">
      <c r="T2496" s="49"/>
      <c r="V2496" s="49"/>
      <c r="W2496" s="49"/>
      <c r="X2496" s="49"/>
      <c r="Y2496" s="49"/>
      <c r="AA2496" s="49"/>
      <c r="AB2496" s="49"/>
      <c r="AD2496" s="49"/>
      <c r="AE2496" s="49"/>
      <c r="AF2496" s="49"/>
      <c r="AH2496" s="49"/>
      <c r="AI2496" s="49"/>
      <c r="AK2496" s="49"/>
      <c r="AL2496" s="49"/>
      <c r="AM2496" s="49"/>
      <c r="AN2496" s="49"/>
      <c r="AO2496" s="49"/>
      <c r="AP2496" s="49"/>
      <c r="AQ2496" s="49"/>
      <c r="AR2496" s="49"/>
      <c r="AS2496" s="49"/>
      <c r="AT2496" s="49"/>
      <c r="AU2496" s="49"/>
      <c r="AV2496" s="49"/>
      <c r="AW2496" s="49"/>
      <c r="AX2496" s="49"/>
      <c r="AY2496" s="49"/>
      <c r="AZ2496" s="49"/>
      <c r="BA2496" s="49"/>
      <c r="BB2496" s="49"/>
      <c r="BC2496" s="49"/>
      <c r="BD2496" s="49"/>
      <c r="BE2496" s="49"/>
      <c r="BF2496" s="49"/>
      <c r="BG2496" s="49"/>
      <c r="BH2496" s="49"/>
      <c r="BI2496" s="49"/>
      <c r="BJ2496" s="49"/>
      <c r="BK2496" s="49"/>
      <c r="BL2496" s="49"/>
      <c r="BM2496" s="49"/>
      <c r="BN2496" s="49"/>
      <c r="BO2496" s="49"/>
    </row>
    <row r="2497" spans="20:67" x14ac:dyDescent="0.3">
      <c r="T2497" s="49"/>
      <c r="V2497" s="49"/>
      <c r="W2497" s="49"/>
      <c r="X2497" s="49"/>
      <c r="Y2497" s="49"/>
      <c r="AA2497" s="49"/>
      <c r="AB2497" s="49"/>
      <c r="AD2497" s="49"/>
      <c r="AE2497" s="49"/>
      <c r="AF2497" s="49"/>
      <c r="AH2497" s="49"/>
      <c r="AI2497" s="49"/>
      <c r="AK2497" s="49"/>
      <c r="AL2497" s="49"/>
      <c r="AM2497" s="49"/>
      <c r="AN2497" s="49"/>
      <c r="AO2497" s="49"/>
      <c r="AP2497" s="49"/>
      <c r="AQ2497" s="49"/>
      <c r="AR2497" s="49"/>
      <c r="AS2497" s="49"/>
      <c r="AT2497" s="49"/>
      <c r="AU2497" s="49"/>
      <c r="AV2497" s="49"/>
      <c r="AW2497" s="49"/>
      <c r="AX2497" s="49"/>
      <c r="AY2497" s="49"/>
      <c r="AZ2497" s="49"/>
      <c r="BA2497" s="49"/>
      <c r="BB2497" s="49"/>
      <c r="BC2497" s="49"/>
      <c r="BD2497" s="49"/>
      <c r="BE2497" s="49"/>
      <c r="BF2497" s="49"/>
      <c r="BG2497" s="49"/>
      <c r="BH2497" s="49"/>
      <c r="BI2497" s="49"/>
      <c r="BJ2497" s="49"/>
      <c r="BK2497" s="49"/>
      <c r="BL2497" s="49"/>
      <c r="BM2497" s="49"/>
      <c r="BN2497" s="49"/>
      <c r="BO2497" s="49"/>
    </row>
    <row r="2498" spans="20:67" x14ac:dyDescent="0.3">
      <c r="T2498" s="49"/>
      <c r="V2498" s="49"/>
      <c r="W2498" s="49"/>
      <c r="X2498" s="49"/>
      <c r="Y2498" s="49"/>
      <c r="AA2498" s="49"/>
      <c r="AB2498" s="49"/>
      <c r="AD2498" s="49"/>
      <c r="AE2498" s="49"/>
      <c r="AF2498" s="49"/>
      <c r="AH2498" s="49"/>
      <c r="AI2498" s="49"/>
      <c r="AK2498" s="49"/>
      <c r="AL2498" s="49"/>
      <c r="AM2498" s="49"/>
      <c r="AN2498" s="49"/>
      <c r="AO2498" s="49"/>
      <c r="AP2498" s="49"/>
      <c r="AQ2498" s="49"/>
      <c r="AR2498" s="49"/>
      <c r="AS2498" s="49"/>
      <c r="AT2498" s="49"/>
      <c r="AU2498" s="49"/>
      <c r="AV2498" s="49"/>
      <c r="AW2498" s="49"/>
      <c r="AX2498" s="49"/>
      <c r="AY2498" s="49"/>
      <c r="AZ2498" s="49"/>
      <c r="BA2498" s="49"/>
      <c r="BB2498" s="49"/>
      <c r="BC2498" s="49"/>
      <c r="BD2498" s="49"/>
      <c r="BE2498" s="49"/>
      <c r="BF2498" s="49"/>
      <c r="BG2498" s="49"/>
      <c r="BH2498" s="49"/>
      <c r="BI2498" s="49"/>
      <c r="BJ2498" s="49"/>
      <c r="BK2498" s="49"/>
      <c r="BL2498" s="49"/>
      <c r="BM2498" s="49"/>
      <c r="BN2498" s="49"/>
      <c r="BO2498" s="49"/>
    </row>
    <row r="2499" spans="20:67" x14ac:dyDescent="0.3">
      <c r="T2499" s="49"/>
      <c r="V2499" s="49"/>
      <c r="W2499" s="49"/>
      <c r="X2499" s="49"/>
      <c r="Y2499" s="49"/>
      <c r="AA2499" s="49"/>
      <c r="AB2499" s="49"/>
      <c r="AD2499" s="49"/>
      <c r="AE2499" s="49"/>
      <c r="AF2499" s="49"/>
      <c r="AH2499" s="49"/>
      <c r="AI2499" s="49"/>
      <c r="AK2499" s="49"/>
      <c r="AL2499" s="49"/>
      <c r="AM2499" s="49"/>
      <c r="AN2499" s="49"/>
      <c r="AO2499" s="49"/>
      <c r="AP2499" s="49"/>
      <c r="AQ2499" s="49"/>
      <c r="AR2499" s="49"/>
      <c r="AS2499" s="49"/>
      <c r="AT2499" s="49"/>
      <c r="AU2499" s="49"/>
      <c r="AV2499" s="49"/>
      <c r="AW2499" s="49"/>
      <c r="AX2499" s="49"/>
      <c r="AY2499" s="49"/>
      <c r="AZ2499" s="49"/>
      <c r="BA2499" s="49"/>
      <c r="BB2499" s="49"/>
      <c r="BC2499" s="49"/>
      <c r="BD2499" s="49"/>
      <c r="BE2499" s="49"/>
      <c r="BF2499" s="49"/>
      <c r="BG2499" s="49"/>
      <c r="BH2499" s="49"/>
      <c r="BI2499" s="49"/>
      <c r="BJ2499" s="49"/>
      <c r="BK2499" s="49"/>
      <c r="BL2499" s="49"/>
      <c r="BM2499" s="49"/>
      <c r="BN2499" s="49"/>
      <c r="BO2499" s="49"/>
    </row>
    <row r="2500" spans="20:67" x14ac:dyDescent="0.3">
      <c r="T2500" s="49"/>
      <c r="V2500" s="49"/>
      <c r="W2500" s="49"/>
      <c r="X2500" s="49"/>
      <c r="Y2500" s="49"/>
      <c r="AA2500" s="49"/>
      <c r="AB2500" s="49"/>
      <c r="AD2500" s="49"/>
      <c r="AE2500" s="49"/>
      <c r="AF2500" s="49"/>
      <c r="AH2500" s="49"/>
      <c r="AI2500" s="49"/>
      <c r="AK2500" s="49"/>
      <c r="AL2500" s="49"/>
      <c r="AM2500" s="49"/>
      <c r="AN2500" s="49"/>
      <c r="AO2500" s="49"/>
      <c r="AP2500" s="49"/>
      <c r="AQ2500" s="49"/>
      <c r="AR2500" s="49"/>
      <c r="AS2500" s="49"/>
      <c r="AT2500" s="49"/>
      <c r="AU2500" s="49"/>
      <c r="AV2500" s="49"/>
      <c r="AW2500" s="49"/>
      <c r="AX2500" s="49"/>
      <c r="AY2500" s="49"/>
      <c r="AZ2500" s="49"/>
      <c r="BA2500" s="49"/>
      <c r="BB2500" s="49"/>
      <c r="BC2500" s="49"/>
      <c r="BD2500" s="49"/>
      <c r="BE2500" s="49"/>
      <c r="BF2500" s="49"/>
      <c r="BG2500" s="49"/>
      <c r="BH2500" s="49"/>
      <c r="BI2500" s="49"/>
      <c r="BJ2500" s="49"/>
      <c r="BK2500" s="49"/>
      <c r="BL2500" s="49"/>
      <c r="BM2500" s="49"/>
      <c r="BN2500" s="49"/>
      <c r="BO2500" s="49"/>
    </row>
    <row r="2501" spans="20:67" x14ac:dyDescent="0.3">
      <c r="T2501" s="49"/>
      <c r="V2501" s="49"/>
      <c r="W2501" s="49"/>
      <c r="X2501" s="49"/>
      <c r="Y2501" s="49"/>
      <c r="AA2501" s="49"/>
      <c r="AB2501" s="49"/>
      <c r="AD2501" s="49"/>
      <c r="AE2501" s="49"/>
      <c r="AF2501" s="49"/>
      <c r="AH2501" s="49"/>
      <c r="AI2501" s="49"/>
      <c r="AK2501" s="49"/>
      <c r="AL2501" s="49"/>
      <c r="AM2501" s="49"/>
      <c r="AN2501" s="49"/>
      <c r="AO2501" s="49"/>
      <c r="AP2501" s="49"/>
      <c r="AQ2501" s="49"/>
      <c r="AR2501" s="49"/>
      <c r="AS2501" s="49"/>
      <c r="AT2501" s="49"/>
      <c r="AU2501" s="49"/>
      <c r="AV2501" s="49"/>
      <c r="AW2501" s="49"/>
      <c r="AX2501" s="49"/>
      <c r="AY2501" s="49"/>
      <c r="AZ2501" s="49"/>
      <c r="BA2501" s="49"/>
      <c r="BB2501" s="49"/>
      <c r="BC2501" s="49"/>
      <c r="BD2501" s="49"/>
      <c r="BE2501" s="49"/>
      <c r="BF2501" s="49"/>
      <c r="BG2501" s="49"/>
      <c r="BH2501" s="49"/>
      <c r="BI2501" s="49"/>
      <c r="BJ2501" s="49"/>
      <c r="BK2501" s="49"/>
      <c r="BL2501" s="49"/>
      <c r="BM2501" s="49"/>
      <c r="BN2501" s="49"/>
      <c r="BO2501" s="49"/>
    </row>
    <row r="2502" spans="20:67" x14ac:dyDescent="0.3">
      <c r="T2502" s="49"/>
      <c r="V2502" s="49"/>
      <c r="W2502" s="49"/>
      <c r="X2502" s="49"/>
      <c r="Y2502" s="49"/>
      <c r="AA2502" s="49"/>
      <c r="AB2502" s="49"/>
      <c r="AD2502" s="49"/>
      <c r="AE2502" s="49"/>
      <c r="AF2502" s="49"/>
      <c r="AH2502" s="49"/>
      <c r="AI2502" s="49"/>
      <c r="AK2502" s="49"/>
      <c r="AL2502" s="49"/>
      <c r="AM2502" s="49"/>
      <c r="AN2502" s="49"/>
      <c r="AO2502" s="49"/>
      <c r="AP2502" s="49"/>
      <c r="AQ2502" s="49"/>
      <c r="AR2502" s="49"/>
      <c r="AS2502" s="49"/>
      <c r="AT2502" s="49"/>
      <c r="AU2502" s="49"/>
      <c r="AV2502" s="49"/>
      <c r="AW2502" s="49"/>
      <c r="AX2502" s="49"/>
      <c r="AY2502" s="49"/>
      <c r="AZ2502" s="49"/>
      <c r="BA2502" s="49"/>
      <c r="BB2502" s="49"/>
      <c r="BC2502" s="49"/>
      <c r="BD2502" s="49"/>
      <c r="BE2502" s="49"/>
      <c r="BF2502" s="49"/>
      <c r="BG2502" s="49"/>
      <c r="BH2502" s="49"/>
      <c r="BI2502" s="49"/>
      <c r="BJ2502" s="49"/>
      <c r="BK2502" s="49"/>
      <c r="BL2502" s="49"/>
      <c r="BM2502" s="49"/>
      <c r="BN2502" s="49"/>
      <c r="BO2502" s="49"/>
    </row>
    <row r="2503" spans="20:67" x14ac:dyDescent="0.3">
      <c r="T2503" s="49"/>
      <c r="V2503" s="49"/>
      <c r="W2503" s="49"/>
      <c r="X2503" s="49"/>
      <c r="Y2503" s="49"/>
      <c r="AA2503" s="49"/>
      <c r="AB2503" s="49"/>
      <c r="AD2503" s="49"/>
      <c r="AE2503" s="49"/>
      <c r="AF2503" s="49"/>
      <c r="AH2503" s="49"/>
      <c r="AI2503" s="49"/>
      <c r="AK2503" s="49"/>
      <c r="AL2503" s="49"/>
      <c r="AM2503" s="49"/>
      <c r="AN2503" s="49"/>
      <c r="AO2503" s="49"/>
      <c r="AP2503" s="49"/>
      <c r="AQ2503" s="49"/>
      <c r="AR2503" s="49"/>
      <c r="AS2503" s="49"/>
      <c r="AT2503" s="49"/>
      <c r="AU2503" s="49"/>
      <c r="AV2503" s="49"/>
      <c r="AW2503" s="49"/>
      <c r="AX2503" s="49"/>
      <c r="AY2503" s="49"/>
      <c r="AZ2503" s="49"/>
      <c r="BA2503" s="49"/>
      <c r="BB2503" s="49"/>
      <c r="BC2503" s="49"/>
      <c r="BD2503" s="49"/>
      <c r="BE2503" s="49"/>
      <c r="BF2503" s="49"/>
      <c r="BG2503" s="49"/>
      <c r="BH2503" s="49"/>
      <c r="BI2503" s="49"/>
      <c r="BJ2503" s="49"/>
      <c r="BK2503" s="49"/>
      <c r="BL2503" s="49"/>
      <c r="BM2503" s="49"/>
      <c r="BN2503" s="49"/>
      <c r="BO2503" s="49"/>
    </row>
    <row r="2504" spans="20:67" x14ac:dyDescent="0.3">
      <c r="T2504" s="49"/>
      <c r="V2504" s="49"/>
      <c r="W2504" s="49"/>
      <c r="X2504" s="49"/>
      <c r="Y2504" s="49"/>
      <c r="AA2504" s="49"/>
      <c r="AB2504" s="49"/>
      <c r="AD2504" s="49"/>
      <c r="AE2504" s="49"/>
      <c r="AF2504" s="49"/>
      <c r="AH2504" s="49"/>
      <c r="AI2504" s="49"/>
      <c r="AK2504" s="49"/>
      <c r="AL2504" s="49"/>
      <c r="AM2504" s="49"/>
      <c r="AN2504" s="49"/>
      <c r="AO2504" s="49"/>
      <c r="AP2504" s="49"/>
      <c r="AQ2504" s="49"/>
      <c r="AR2504" s="49"/>
      <c r="AS2504" s="49"/>
      <c r="AT2504" s="49"/>
      <c r="AU2504" s="49"/>
      <c r="AV2504" s="49"/>
      <c r="AW2504" s="49"/>
      <c r="AX2504" s="49"/>
      <c r="AY2504" s="49"/>
      <c r="AZ2504" s="49"/>
      <c r="BA2504" s="49"/>
      <c r="BB2504" s="49"/>
      <c r="BC2504" s="49"/>
      <c r="BD2504" s="49"/>
      <c r="BE2504" s="49"/>
      <c r="BF2504" s="49"/>
      <c r="BG2504" s="49"/>
      <c r="BH2504" s="49"/>
      <c r="BI2504" s="49"/>
      <c r="BJ2504" s="49"/>
      <c r="BK2504" s="49"/>
      <c r="BL2504" s="49"/>
      <c r="BM2504" s="49"/>
      <c r="BN2504" s="49"/>
      <c r="BO2504" s="49"/>
    </row>
    <row r="2505" spans="20:67" x14ac:dyDescent="0.3">
      <c r="T2505" s="49"/>
      <c r="V2505" s="49"/>
      <c r="W2505" s="49"/>
      <c r="X2505" s="49"/>
      <c r="Y2505" s="49"/>
      <c r="AA2505" s="49"/>
      <c r="AB2505" s="49"/>
      <c r="AD2505" s="49"/>
      <c r="AE2505" s="49"/>
      <c r="AF2505" s="49"/>
      <c r="AH2505" s="49"/>
      <c r="AI2505" s="49"/>
      <c r="AK2505" s="49"/>
      <c r="AL2505" s="49"/>
      <c r="AM2505" s="49"/>
      <c r="AN2505" s="49"/>
      <c r="AO2505" s="49"/>
      <c r="AP2505" s="49"/>
      <c r="AQ2505" s="49"/>
      <c r="AR2505" s="49"/>
      <c r="AS2505" s="49"/>
      <c r="AT2505" s="49"/>
      <c r="AU2505" s="49"/>
      <c r="AV2505" s="49"/>
      <c r="AW2505" s="49"/>
      <c r="AX2505" s="49"/>
      <c r="AY2505" s="49"/>
      <c r="AZ2505" s="49"/>
      <c r="BA2505" s="49"/>
      <c r="BB2505" s="49"/>
      <c r="BC2505" s="49"/>
      <c r="BD2505" s="49"/>
      <c r="BE2505" s="49"/>
      <c r="BF2505" s="49"/>
      <c r="BG2505" s="49"/>
      <c r="BH2505" s="49"/>
      <c r="BI2505" s="49"/>
      <c r="BJ2505" s="49"/>
      <c r="BK2505" s="49"/>
      <c r="BL2505" s="49"/>
      <c r="BM2505" s="49"/>
      <c r="BN2505" s="49"/>
      <c r="BO2505" s="49"/>
    </row>
    <row r="2506" spans="20:67" x14ac:dyDescent="0.3">
      <c r="T2506" s="49"/>
      <c r="V2506" s="49"/>
      <c r="W2506" s="49"/>
      <c r="X2506" s="49"/>
      <c r="Y2506" s="49"/>
      <c r="AA2506" s="49"/>
      <c r="AB2506" s="49"/>
      <c r="AD2506" s="49"/>
      <c r="AE2506" s="49"/>
      <c r="AF2506" s="49"/>
      <c r="AH2506" s="49"/>
      <c r="AI2506" s="49"/>
      <c r="AK2506" s="49"/>
      <c r="AL2506" s="49"/>
      <c r="AM2506" s="49"/>
      <c r="AN2506" s="49"/>
      <c r="AO2506" s="49"/>
      <c r="AP2506" s="49"/>
      <c r="AQ2506" s="49"/>
      <c r="AR2506" s="49"/>
      <c r="AS2506" s="49"/>
      <c r="AT2506" s="49"/>
      <c r="AU2506" s="49"/>
      <c r="AV2506" s="49"/>
      <c r="AW2506" s="49"/>
      <c r="AX2506" s="49"/>
      <c r="AY2506" s="49"/>
      <c r="AZ2506" s="49"/>
      <c r="BA2506" s="49"/>
      <c r="BB2506" s="49"/>
      <c r="BC2506" s="49"/>
      <c r="BD2506" s="49"/>
      <c r="BE2506" s="49"/>
      <c r="BF2506" s="49"/>
      <c r="BG2506" s="49"/>
      <c r="BH2506" s="49"/>
      <c r="BI2506" s="49"/>
      <c r="BJ2506" s="49"/>
      <c r="BK2506" s="49"/>
      <c r="BL2506" s="49"/>
      <c r="BM2506" s="49"/>
      <c r="BN2506" s="49"/>
      <c r="BO2506" s="49"/>
    </row>
    <row r="2507" spans="20:67" x14ac:dyDescent="0.3">
      <c r="T2507" s="49"/>
      <c r="V2507" s="49"/>
      <c r="W2507" s="49"/>
      <c r="X2507" s="49"/>
      <c r="Y2507" s="49"/>
      <c r="AA2507" s="49"/>
      <c r="AB2507" s="49"/>
      <c r="AD2507" s="49"/>
      <c r="AE2507" s="49"/>
      <c r="AF2507" s="49"/>
      <c r="AH2507" s="49"/>
      <c r="AI2507" s="49"/>
      <c r="AK2507" s="49"/>
      <c r="AL2507" s="49"/>
      <c r="AM2507" s="49"/>
      <c r="AN2507" s="49"/>
      <c r="AO2507" s="49"/>
      <c r="AP2507" s="49"/>
      <c r="AQ2507" s="49"/>
      <c r="AR2507" s="49"/>
      <c r="AS2507" s="49"/>
      <c r="AT2507" s="49"/>
      <c r="AU2507" s="49"/>
      <c r="AV2507" s="49"/>
      <c r="AW2507" s="49"/>
      <c r="AX2507" s="49"/>
      <c r="AY2507" s="49"/>
      <c r="AZ2507" s="49"/>
      <c r="BA2507" s="49"/>
      <c r="BB2507" s="49"/>
      <c r="BC2507" s="49"/>
      <c r="BD2507" s="49"/>
      <c r="BE2507" s="49"/>
      <c r="BF2507" s="49"/>
      <c r="BG2507" s="49"/>
      <c r="BH2507" s="49"/>
      <c r="BI2507" s="49"/>
      <c r="BJ2507" s="49"/>
      <c r="BK2507" s="49"/>
      <c r="BL2507" s="49"/>
      <c r="BM2507" s="49"/>
      <c r="BN2507" s="49"/>
      <c r="BO2507" s="49"/>
    </row>
    <row r="2508" spans="20:67" x14ac:dyDescent="0.3">
      <c r="T2508" s="49"/>
      <c r="V2508" s="49"/>
      <c r="W2508" s="49"/>
      <c r="X2508" s="49"/>
      <c r="Y2508" s="49"/>
      <c r="AA2508" s="49"/>
      <c r="AB2508" s="49"/>
      <c r="AD2508" s="49"/>
      <c r="AE2508" s="49"/>
      <c r="AF2508" s="49"/>
      <c r="AH2508" s="49"/>
      <c r="AI2508" s="49"/>
      <c r="AK2508" s="49"/>
      <c r="AL2508" s="49"/>
      <c r="AM2508" s="49"/>
      <c r="AN2508" s="49"/>
      <c r="AO2508" s="49"/>
      <c r="AP2508" s="49"/>
      <c r="AQ2508" s="49"/>
      <c r="AR2508" s="49"/>
      <c r="AS2508" s="49"/>
      <c r="AT2508" s="49"/>
      <c r="AU2508" s="49"/>
      <c r="AV2508" s="49"/>
      <c r="AW2508" s="49"/>
      <c r="AX2508" s="49"/>
      <c r="AY2508" s="49"/>
      <c r="AZ2508" s="49"/>
      <c r="BA2508" s="49"/>
      <c r="BB2508" s="49"/>
      <c r="BC2508" s="49"/>
      <c r="BD2508" s="49"/>
      <c r="BE2508" s="49"/>
      <c r="BF2508" s="49"/>
      <c r="BG2508" s="49"/>
      <c r="BH2508" s="49"/>
      <c r="BI2508" s="49"/>
      <c r="BJ2508" s="49"/>
      <c r="BK2508" s="49"/>
      <c r="BL2508" s="49"/>
      <c r="BM2508" s="49"/>
      <c r="BN2508" s="49"/>
      <c r="BO2508" s="49"/>
    </row>
    <row r="2509" spans="20:67" x14ac:dyDescent="0.3">
      <c r="T2509" s="49"/>
      <c r="V2509" s="49"/>
      <c r="W2509" s="49"/>
      <c r="X2509" s="49"/>
      <c r="Y2509" s="49"/>
      <c r="AA2509" s="49"/>
      <c r="AB2509" s="49"/>
      <c r="AD2509" s="49"/>
      <c r="AE2509" s="49"/>
      <c r="AF2509" s="49"/>
      <c r="AH2509" s="49"/>
      <c r="AI2509" s="49"/>
      <c r="AK2509" s="49"/>
      <c r="AL2509" s="49"/>
      <c r="AM2509" s="49"/>
      <c r="AN2509" s="49"/>
      <c r="AO2509" s="49"/>
      <c r="AP2509" s="49"/>
      <c r="AQ2509" s="49"/>
      <c r="AR2509" s="49"/>
      <c r="AS2509" s="49"/>
      <c r="AT2509" s="49"/>
      <c r="AU2509" s="49"/>
      <c r="AV2509" s="49"/>
      <c r="AW2509" s="49"/>
      <c r="AX2509" s="49"/>
      <c r="AY2509" s="49"/>
      <c r="AZ2509" s="49"/>
      <c r="BA2509" s="49"/>
      <c r="BB2509" s="49"/>
      <c r="BC2509" s="49"/>
      <c r="BD2509" s="49"/>
      <c r="BE2509" s="49"/>
      <c r="BF2509" s="49"/>
      <c r="BG2509" s="49"/>
      <c r="BH2509" s="49"/>
      <c r="BI2509" s="49"/>
      <c r="BJ2509" s="49"/>
      <c r="BK2509" s="49"/>
      <c r="BL2509" s="49"/>
      <c r="BM2509" s="49"/>
      <c r="BN2509" s="49"/>
      <c r="BO2509" s="49"/>
    </row>
    <row r="2510" spans="20:67" x14ac:dyDescent="0.3">
      <c r="T2510" s="49"/>
      <c r="V2510" s="49"/>
      <c r="W2510" s="49"/>
      <c r="X2510" s="49"/>
      <c r="Y2510" s="49"/>
      <c r="AA2510" s="49"/>
      <c r="AB2510" s="49"/>
      <c r="AD2510" s="49"/>
      <c r="AE2510" s="49"/>
      <c r="AF2510" s="49"/>
      <c r="AH2510" s="49"/>
      <c r="AI2510" s="49"/>
      <c r="AK2510" s="49"/>
      <c r="AL2510" s="49"/>
      <c r="AM2510" s="49"/>
      <c r="AN2510" s="49"/>
      <c r="AO2510" s="49"/>
      <c r="AP2510" s="49"/>
      <c r="AQ2510" s="49"/>
      <c r="AR2510" s="49"/>
      <c r="AS2510" s="49"/>
      <c r="AT2510" s="49"/>
      <c r="AU2510" s="49"/>
      <c r="AV2510" s="49"/>
      <c r="AW2510" s="49"/>
      <c r="AX2510" s="49"/>
      <c r="AY2510" s="49"/>
      <c r="AZ2510" s="49"/>
      <c r="BA2510" s="49"/>
      <c r="BB2510" s="49"/>
      <c r="BC2510" s="49"/>
      <c r="BD2510" s="49"/>
      <c r="BE2510" s="49"/>
      <c r="BF2510" s="49"/>
      <c r="BG2510" s="49"/>
      <c r="BH2510" s="49"/>
      <c r="BI2510" s="49"/>
      <c r="BJ2510" s="49"/>
      <c r="BK2510" s="49"/>
      <c r="BL2510" s="49"/>
      <c r="BM2510" s="49"/>
      <c r="BN2510" s="49"/>
      <c r="BO2510" s="49"/>
    </row>
    <row r="2511" spans="20:67" x14ac:dyDescent="0.3">
      <c r="T2511" s="49"/>
      <c r="V2511" s="49"/>
      <c r="W2511" s="49"/>
      <c r="X2511" s="49"/>
      <c r="Y2511" s="49"/>
      <c r="AA2511" s="49"/>
      <c r="AB2511" s="49"/>
      <c r="AD2511" s="49"/>
      <c r="AE2511" s="49"/>
      <c r="AF2511" s="49"/>
      <c r="AH2511" s="49"/>
      <c r="AI2511" s="49"/>
      <c r="AK2511" s="49"/>
      <c r="AL2511" s="49"/>
      <c r="AM2511" s="49"/>
      <c r="AN2511" s="49"/>
      <c r="AO2511" s="49"/>
      <c r="AP2511" s="49"/>
      <c r="AQ2511" s="49"/>
      <c r="AR2511" s="49"/>
      <c r="AS2511" s="49"/>
      <c r="AT2511" s="49"/>
      <c r="AU2511" s="49"/>
      <c r="AV2511" s="49"/>
      <c r="AW2511" s="49"/>
      <c r="AX2511" s="49"/>
      <c r="AY2511" s="49"/>
      <c r="AZ2511" s="49"/>
      <c r="BA2511" s="49"/>
      <c r="BB2511" s="49"/>
      <c r="BC2511" s="49"/>
      <c r="BD2511" s="49"/>
      <c r="BE2511" s="49"/>
      <c r="BF2511" s="49"/>
      <c r="BG2511" s="49"/>
      <c r="BH2511" s="49"/>
      <c r="BI2511" s="49"/>
      <c r="BJ2511" s="49"/>
      <c r="BK2511" s="49"/>
      <c r="BL2511" s="49"/>
      <c r="BM2511" s="49"/>
      <c r="BN2511" s="49"/>
      <c r="BO2511" s="49"/>
    </row>
    <row r="2512" spans="20:67" x14ac:dyDescent="0.3">
      <c r="T2512" s="49"/>
      <c r="V2512" s="49"/>
      <c r="W2512" s="49"/>
      <c r="X2512" s="49"/>
      <c r="Y2512" s="49"/>
      <c r="AA2512" s="49"/>
      <c r="AB2512" s="49"/>
      <c r="AD2512" s="49"/>
      <c r="AE2512" s="49"/>
      <c r="AF2512" s="49"/>
      <c r="AH2512" s="49"/>
      <c r="AI2512" s="49"/>
      <c r="AK2512" s="49"/>
      <c r="AL2512" s="49"/>
      <c r="AM2512" s="49"/>
      <c r="AN2512" s="49"/>
      <c r="AO2512" s="49"/>
      <c r="AP2512" s="49"/>
      <c r="AQ2512" s="49"/>
      <c r="AR2512" s="49"/>
      <c r="AS2512" s="49"/>
      <c r="AT2512" s="49"/>
      <c r="AU2512" s="49"/>
      <c r="AV2512" s="49"/>
      <c r="AW2512" s="49"/>
      <c r="AX2512" s="49"/>
      <c r="AY2512" s="49"/>
      <c r="AZ2512" s="49"/>
      <c r="BA2512" s="49"/>
      <c r="BB2512" s="49"/>
      <c r="BC2512" s="49"/>
      <c r="BD2512" s="49"/>
      <c r="BE2512" s="49"/>
      <c r="BF2512" s="49"/>
      <c r="BG2512" s="49"/>
      <c r="BH2512" s="49"/>
      <c r="BI2512" s="49"/>
      <c r="BJ2512" s="49"/>
      <c r="BK2512" s="49"/>
      <c r="BL2512" s="49"/>
      <c r="BM2512" s="49"/>
      <c r="BN2512" s="49"/>
      <c r="BO2512" s="49"/>
    </row>
    <row r="2513" spans="20:67" x14ac:dyDescent="0.3">
      <c r="T2513" s="49"/>
      <c r="V2513" s="49"/>
      <c r="W2513" s="49"/>
      <c r="X2513" s="49"/>
      <c r="Y2513" s="49"/>
      <c r="AA2513" s="49"/>
      <c r="AB2513" s="49"/>
      <c r="AD2513" s="49"/>
      <c r="AE2513" s="49"/>
      <c r="AF2513" s="49"/>
      <c r="AH2513" s="49"/>
      <c r="AI2513" s="49"/>
      <c r="AK2513" s="49"/>
      <c r="AL2513" s="49"/>
      <c r="AM2513" s="49"/>
      <c r="AN2513" s="49"/>
      <c r="AO2513" s="49"/>
      <c r="AP2513" s="49"/>
      <c r="AQ2513" s="49"/>
      <c r="AR2513" s="49"/>
      <c r="AS2513" s="49"/>
      <c r="AT2513" s="49"/>
      <c r="AU2513" s="49"/>
      <c r="AV2513" s="49"/>
      <c r="AW2513" s="49"/>
      <c r="AX2513" s="49"/>
      <c r="AY2513" s="49"/>
      <c r="AZ2513" s="49"/>
      <c r="BA2513" s="49"/>
      <c r="BB2513" s="49"/>
      <c r="BC2513" s="49"/>
      <c r="BD2513" s="49"/>
      <c r="BE2513" s="49"/>
      <c r="BF2513" s="49"/>
      <c r="BG2513" s="49"/>
      <c r="BH2513" s="49"/>
      <c r="BI2513" s="49"/>
      <c r="BJ2513" s="49"/>
      <c r="BK2513" s="49"/>
      <c r="BL2513" s="49"/>
      <c r="BM2513" s="49"/>
      <c r="BN2513" s="49"/>
      <c r="BO2513" s="49"/>
    </row>
    <row r="2514" spans="20:67" x14ac:dyDescent="0.3">
      <c r="T2514" s="49"/>
      <c r="V2514" s="49"/>
      <c r="W2514" s="49"/>
      <c r="X2514" s="49"/>
      <c r="Y2514" s="49"/>
      <c r="AA2514" s="49"/>
      <c r="AB2514" s="49"/>
      <c r="AD2514" s="49"/>
      <c r="AE2514" s="49"/>
      <c r="AF2514" s="49"/>
      <c r="AH2514" s="49"/>
      <c r="AI2514" s="49"/>
      <c r="AK2514" s="49"/>
      <c r="AL2514" s="49"/>
      <c r="AM2514" s="49"/>
      <c r="AN2514" s="49"/>
      <c r="AO2514" s="49"/>
      <c r="AP2514" s="49"/>
      <c r="AQ2514" s="49"/>
      <c r="AR2514" s="49"/>
      <c r="AS2514" s="49"/>
      <c r="AT2514" s="49"/>
      <c r="AU2514" s="49"/>
      <c r="AV2514" s="49"/>
      <c r="AW2514" s="49"/>
      <c r="AX2514" s="49"/>
      <c r="AY2514" s="49"/>
      <c r="AZ2514" s="49"/>
      <c r="BA2514" s="49"/>
      <c r="BB2514" s="49"/>
      <c r="BC2514" s="49"/>
      <c r="BD2514" s="49"/>
      <c r="BE2514" s="49"/>
      <c r="BF2514" s="49"/>
      <c r="BG2514" s="49"/>
      <c r="BH2514" s="49"/>
      <c r="BI2514" s="49"/>
      <c r="BJ2514" s="49"/>
      <c r="BK2514" s="49"/>
      <c r="BL2514" s="49"/>
      <c r="BM2514" s="49"/>
      <c r="BN2514" s="49"/>
      <c r="BO2514" s="49"/>
    </row>
    <row r="2515" spans="20:67" x14ac:dyDescent="0.3">
      <c r="T2515" s="49"/>
      <c r="V2515" s="49"/>
      <c r="W2515" s="49"/>
      <c r="X2515" s="49"/>
      <c r="Y2515" s="49"/>
      <c r="AA2515" s="49"/>
      <c r="AB2515" s="49"/>
      <c r="AD2515" s="49"/>
      <c r="AE2515" s="49"/>
      <c r="AF2515" s="49"/>
      <c r="AH2515" s="49"/>
      <c r="AI2515" s="49"/>
      <c r="AK2515" s="49"/>
      <c r="AL2515" s="49"/>
      <c r="AM2515" s="49"/>
      <c r="AN2515" s="49"/>
      <c r="AO2515" s="49"/>
      <c r="AP2515" s="49"/>
      <c r="AQ2515" s="49"/>
      <c r="AR2515" s="49"/>
      <c r="AS2515" s="49"/>
      <c r="AT2515" s="49"/>
      <c r="AU2515" s="49"/>
      <c r="AV2515" s="49"/>
      <c r="AW2515" s="49"/>
      <c r="AX2515" s="49"/>
      <c r="AY2515" s="49"/>
      <c r="AZ2515" s="49"/>
      <c r="BA2515" s="49"/>
      <c r="BB2515" s="49"/>
      <c r="BC2515" s="49"/>
      <c r="BD2515" s="49"/>
      <c r="BE2515" s="49"/>
      <c r="BF2515" s="49"/>
      <c r="BG2515" s="49"/>
      <c r="BH2515" s="49"/>
      <c r="BI2515" s="49"/>
      <c r="BJ2515" s="49"/>
      <c r="BK2515" s="49"/>
      <c r="BL2515" s="49"/>
      <c r="BM2515" s="49"/>
      <c r="BN2515" s="49"/>
      <c r="BO2515" s="49"/>
    </row>
    <row r="2516" spans="20:67" x14ac:dyDescent="0.3">
      <c r="T2516" s="49"/>
      <c r="V2516" s="49"/>
      <c r="W2516" s="49"/>
      <c r="X2516" s="49"/>
      <c r="Y2516" s="49"/>
      <c r="AA2516" s="49"/>
      <c r="AB2516" s="49"/>
      <c r="AD2516" s="49"/>
      <c r="AE2516" s="49"/>
      <c r="AF2516" s="49"/>
      <c r="AH2516" s="49"/>
      <c r="AI2516" s="49"/>
      <c r="AK2516" s="49"/>
      <c r="AL2516" s="49"/>
      <c r="AM2516" s="49"/>
      <c r="AN2516" s="49"/>
      <c r="AO2516" s="49"/>
      <c r="AP2516" s="49"/>
      <c r="AQ2516" s="49"/>
      <c r="AR2516" s="49"/>
      <c r="AS2516" s="49"/>
      <c r="AT2516" s="49"/>
      <c r="AU2516" s="49"/>
      <c r="AV2516" s="49"/>
      <c r="AW2516" s="49"/>
      <c r="AX2516" s="49"/>
      <c r="AY2516" s="49"/>
      <c r="AZ2516" s="49"/>
      <c r="BA2516" s="49"/>
      <c r="BB2516" s="49"/>
      <c r="BC2516" s="49"/>
      <c r="BD2516" s="49"/>
      <c r="BE2516" s="49"/>
      <c r="BF2516" s="49"/>
      <c r="BG2516" s="49"/>
      <c r="BH2516" s="49"/>
      <c r="BI2516" s="49"/>
      <c r="BJ2516" s="49"/>
      <c r="BK2516" s="49"/>
      <c r="BL2516" s="49"/>
      <c r="BM2516" s="49"/>
      <c r="BN2516" s="49"/>
      <c r="BO2516" s="49"/>
    </row>
    <row r="2517" spans="20:67" x14ac:dyDescent="0.3">
      <c r="T2517" s="49"/>
      <c r="V2517" s="49"/>
      <c r="W2517" s="49"/>
      <c r="X2517" s="49"/>
      <c r="Y2517" s="49"/>
      <c r="AA2517" s="49"/>
      <c r="AB2517" s="49"/>
      <c r="AD2517" s="49"/>
      <c r="AE2517" s="49"/>
      <c r="AF2517" s="49"/>
      <c r="AH2517" s="49"/>
      <c r="AI2517" s="49"/>
      <c r="AK2517" s="49"/>
      <c r="AL2517" s="49"/>
      <c r="AM2517" s="49"/>
      <c r="AN2517" s="49"/>
      <c r="AO2517" s="49"/>
      <c r="AP2517" s="49"/>
      <c r="AQ2517" s="49"/>
      <c r="AR2517" s="49"/>
      <c r="AS2517" s="49"/>
      <c r="AT2517" s="49"/>
      <c r="AU2517" s="49"/>
      <c r="AV2517" s="49"/>
      <c r="AW2517" s="49"/>
      <c r="AX2517" s="49"/>
      <c r="AY2517" s="49"/>
      <c r="AZ2517" s="49"/>
      <c r="BA2517" s="49"/>
      <c r="BB2517" s="49"/>
      <c r="BC2517" s="49"/>
      <c r="BD2517" s="49"/>
      <c r="BE2517" s="49"/>
      <c r="BF2517" s="49"/>
      <c r="BG2517" s="49"/>
      <c r="BH2517" s="49"/>
      <c r="BI2517" s="49"/>
      <c r="BJ2517" s="49"/>
      <c r="BK2517" s="49"/>
      <c r="BL2517" s="49"/>
      <c r="BM2517" s="49"/>
      <c r="BN2517" s="49"/>
      <c r="BO2517" s="49"/>
    </row>
    <row r="2518" spans="20:67" x14ac:dyDescent="0.3">
      <c r="T2518" s="49"/>
      <c r="V2518" s="49"/>
      <c r="W2518" s="49"/>
      <c r="X2518" s="49"/>
      <c r="Y2518" s="49"/>
      <c r="AA2518" s="49"/>
      <c r="AB2518" s="49"/>
      <c r="AD2518" s="49"/>
      <c r="AE2518" s="49"/>
      <c r="AF2518" s="49"/>
      <c r="AH2518" s="49"/>
      <c r="AI2518" s="49"/>
      <c r="AK2518" s="49"/>
      <c r="AL2518" s="49"/>
      <c r="AM2518" s="49"/>
      <c r="AN2518" s="49"/>
      <c r="AO2518" s="49"/>
      <c r="AP2518" s="49"/>
      <c r="AQ2518" s="49"/>
      <c r="AR2518" s="49"/>
      <c r="AS2518" s="49"/>
      <c r="AT2518" s="49"/>
      <c r="AU2518" s="49"/>
      <c r="AV2518" s="49"/>
      <c r="AW2518" s="49"/>
      <c r="AX2518" s="49"/>
      <c r="AY2518" s="49"/>
      <c r="AZ2518" s="49"/>
      <c r="BA2518" s="49"/>
      <c r="BB2518" s="49"/>
      <c r="BC2518" s="49"/>
      <c r="BD2518" s="49"/>
      <c r="BE2518" s="49"/>
      <c r="BF2518" s="49"/>
      <c r="BG2518" s="49"/>
      <c r="BH2518" s="49"/>
      <c r="BI2518" s="49"/>
      <c r="BJ2518" s="49"/>
      <c r="BK2518" s="49"/>
      <c r="BL2518" s="49"/>
      <c r="BM2518" s="49"/>
      <c r="BN2518" s="49"/>
      <c r="BO2518" s="49"/>
    </row>
    <row r="2519" spans="20:67" x14ac:dyDescent="0.3">
      <c r="T2519" s="49"/>
      <c r="V2519" s="49"/>
      <c r="W2519" s="49"/>
      <c r="X2519" s="49"/>
      <c r="Y2519" s="49"/>
      <c r="AA2519" s="49"/>
      <c r="AB2519" s="49"/>
      <c r="AD2519" s="49"/>
      <c r="AE2519" s="49"/>
      <c r="AF2519" s="49"/>
      <c r="AH2519" s="49"/>
      <c r="AI2519" s="49"/>
      <c r="AK2519" s="49"/>
      <c r="AL2519" s="49"/>
      <c r="AM2519" s="49"/>
      <c r="AN2519" s="49"/>
      <c r="AO2519" s="49"/>
      <c r="AP2519" s="49"/>
      <c r="AQ2519" s="49"/>
      <c r="AR2519" s="49"/>
      <c r="AS2519" s="49"/>
      <c r="AT2519" s="49"/>
      <c r="AU2519" s="49"/>
      <c r="AV2519" s="49"/>
      <c r="AW2519" s="49"/>
      <c r="AX2519" s="49"/>
      <c r="AY2519" s="49"/>
      <c r="AZ2519" s="49"/>
      <c r="BA2519" s="49"/>
      <c r="BB2519" s="49"/>
      <c r="BC2519" s="49"/>
      <c r="BD2519" s="49"/>
      <c r="BE2519" s="49"/>
      <c r="BF2519" s="49"/>
      <c r="BG2519" s="49"/>
      <c r="BH2519" s="49"/>
      <c r="BI2519" s="49"/>
      <c r="BJ2519" s="49"/>
      <c r="BK2519" s="49"/>
      <c r="BL2519" s="49"/>
      <c r="BM2519" s="49"/>
      <c r="BN2519" s="49"/>
      <c r="BO2519" s="49"/>
    </row>
    <row r="2520" spans="20:67" x14ac:dyDescent="0.3">
      <c r="T2520" s="49"/>
      <c r="V2520" s="49"/>
      <c r="W2520" s="49"/>
      <c r="X2520" s="49"/>
      <c r="Y2520" s="49"/>
      <c r="AA2520" s="49"/>
      <c r="AB2520" s="49"/>
      <c r="AD2520" s="49"/>
      <c r="AE2520" s="49"/>
      <c r="AF2520" s="49"/>
      <c r="AH2520" s="49"/>
      <c r="AI2520" s="49"/>
      <c r="AK2520" s="49"/>
      <c r="AL2520" s="49"/>
      <c r="AM2520" s="49"/>
      <c r="AN2520" s="49"/>
      <c r="AO2520" s="49"/>
      <c r="AP2520" s="49"/>
      <c r="AQ2520" s="49"/>
      <c r="AR2520" s="49"/>
      <c r="AS2520" s="49"/>
      <c r="AT2520" s="49"/>
      <c r="AU2520" s="49"/>
      <c r="AV2520" s="49"/>
      <c r="AW2520" s="49"/>
      <c r="AX2520" s="49"/>
      <c r="AY2520" s="49"/>
      <c r="AZ2520" s="49"/>
      <c r="BA2520" s="49"/>
      <c r="BB2520" s="49"/>
      <c r="BC2520" s="49"/>
      <c r="BD2520" s="49"/>
      <c r="BE2520" s="49"/>
      <c r="BF2520" s="49"/>
      <c r="BG2520" s="49"/>
      <c r="BH2520" s="49"/>
      <c r="BI2520" s="49"/>
      <c r="BJ2520" s="49"/>
      <c r="BK2520" s="49"/>
      <c r="BL2520" s="49"/>
      <c r="BM2520" s="49"/>
      <c r="BN2520" s="49"/>
      <c r="BO2520" s="49"/>
    </row>
    <row r="2521" spans="20:67" x14ac:dyDescent="0.3">
      <c r="T2521" s="49"/>
      <c r="V2521" s="49"/>
      <c r="W2521" s="49"/>
      <c r="X2521" s="49"/>
      <c r="Y2521" s="49"/>
      <c r="AA2521" s="49"/>
      <c r="AB2521" s="49"/>
      <c r="AD2521" s="49"/>
      <c r="AE2521" s="49"/>
      <c r="AF2521" s="49"/>
      <c r="AH2521" s="49"/>
      <c r="AI2521" s="49"/>
      <c r="AK2521" s="49"/>
      <c r="AL2521" s="49"/>
      <c r="AM2521" s="49"/>
      <c r="AN2521" s="49"/>
      <c r="AO2521" s="49"/>
      <c r="AP2521" s="49"/>
      <c r="AQ2521" s="49"/>
      <c r="AR2521" s="49"/>
      <c r="AS2521" s="49"/>
      <c r="AT2521" s="49"/>
      <c r="AU2521" s="49"/>
      <c r="AV2521" s="49"/>
      <c r="AW2521" s="49"/>
      <c r="AX2521" s="49"/>
      <c r="AY2521" s="49"/>
      <c r="AZ2521" s="49"/>
      <c r="BA2521" s="49"/>
      <c r="BB2521" s="49"/>
      <c r="BC2521" s="49"/>
      <c r="BD2521" s="49"/>
      <c r="BE2521" s="49"/>
      <c r="BF2521" s="49"/>
      <c r="BG2521" s="49"/>
      <c r="BH2521" s="49"/>
      <c r="BI2521" s="49"/>
      <c r="BJ2521" s="49"/>
      <c r="BK2521" s="49"/>
      <c r="BL2521" s="49"/>
      <c r="BM2521" s="49"/>
      <c r="BN2521" s="49"/>
      <c r="BO2521" s="49"/>
    </row>
    <row r="2522" spans="20:67" x14ac:dyDescent="0.3">
      <c r="T2522" s="49"/>
      <c r="V2522" s="49"/>
      <c r="W2522" s="49"/>
      <c r="X2522" s="49"/>
      <c r="Y2522" s="49"/>
      <c r="AA2522" s="49"/>
      <c r="AB2522" s="49"/>
      <c r="AD2522" s="49"/>
      <c r="AE2522" s="49"/>
      <c r="AF2522" s="49"/>
      <c r="AH2522" s="49"/>
      <c r="AI2522" s="49"/>
      <c r="AK2522" s="49"/>
      <c r="AL2522" s="49"/>
      <c r="AM2522" s="49"/>
      <c r="AN2522" s="49"/>
      <c r="AO2522" s="49"/>
      <c r="AP2522" s="49"/>
      <c r="AQ2522" s="49"/>
      <c r="AR2522" s="49"/>
      <c r="AS2522" s="49"/>
      <c r="AT2522" s="49"/>
      <c r="AU2522" s="49"/>
      <c r="AV2522" s="49"/>
      <c r="AW2522" s="49"/>
      <c r="AX2522" s="49"/>
      <c r="AY2522" s="49"/>
      <c r="AZ2522" s="49"/>
      <c r="BA2522" s="49"/>
      <c r="BB2522" s="49"/>
      <c r="BC2522" s="49"/>
      <c r="BD2522" s="49"/>
      <c r="BE2522" s="49"/>
      <c r="BF2522" s="49"/>
      <c r="BG2522" s="49"/>
      <c r="BH2522" s="49"/>
      <c r="BI2522" s="49"/>
      <c r="BJ2522" s="49"/>
      <c r="BK2522" s="49"/>
      <c r="BL2522" s="49"/>
      <c r="BM2522" s="49"/>
      <c r="BN2522" s="49"/>
      <c r="BO2522" s="49"/>
    </row>
    <row r="2523" spans="20:67" x14ac:dyDescent="0.3">
      <c r="T2523" s="49"/>
      <c r="V2523" s="49"/>
      <c r="W2523" s="49"/>
      <c r="X2523" s="49"/>
      <c r="Y2523" s="49"/>
      <c r="AA2523" s="49"/>
      <c r="AB2523" s="49"/>
      <c r="AD2523" s="49"/>
      <c r="AE2523" s="49"/>
      <c r="AF2523" s="49"/>
      <c r="AH2523" s="49"/>
      <c r="AI2523" s="49"/>
      <c r="AK2523" s="49"/>
      <c r="AL2523" s="49"/>
      <c r="AM2523" s="49"/>
      <c r="AN2523" s="49"/>
      <c r="AO2523" s="49"/>
      <c r="AP2523" s="49"/>
      <c r="AQ2523" s="49"/>
      <c r="AR2523" s="49"/>
      <c r="AS2523" s="49"/>
      <c r="AT2523" s="49"/>
      <c r="AU2523" s="49"/>
      <c r="AV2523" s="49"/>
      <c r="AW2523" s="49"/>
      <c r="AX2523" s="49"/>
      <c r="AY2523" s="49"/>
      <c r="AZ2523" s="49"/>
      <c r="BA2523" s="49"/>
      <c r="BB2523" s="49"/>
      <c r="BC2523" s="49"/>
      <c r="BD2523" s="49"/>
      <c r="BE2523" s="49"/>
      <c r="BF2523" s="49"/>
      <c r="BG2523" s="49"/>
      <c r="BH2523" s="49"/>
      <c r="BI2523" s="49"/>
      <c r="BJ2523" s="49"/>
      <c r="BK2523" s="49"/>
      <c r="BL2523" s="49"/>
      <c r="BM2523" s="49"/>
      <c r="BN2523" s="49"/>
      <c r="BO2523" s="49"/>
    </row>
    <row r="2524" spans="20:67" x14ac:dyDescent="0.3">
      <c r="T2524" s="49"/>
      <c r="V2524" s="49"/>
      <c r="W2524" s="49"/>
      <c r="X2524" s="49"/>
      <c r="Y2524" s="49"/>
      <c r="AA2524" s="49"/>
      <c r="AB2524" s="49"/>
      <c r="AD2524" s="49"/>
      <c r="AE2524" s="49"/>
      <c r="AF2524" s="49"/>
      <c r="AH2524" s="49"/>
      <c r="AI2524" s="49"/>
      <c r="AK2524" s="49"/>
      <c r="AL2524" s="49"/>
      <c r="AM2524" s="49"/>
      <c r="AN2524" s="49"/>
      <c r="AO2524" s="49"/>
      <c r="AP2524" s="49"/>
      <c r="AQ2524" s="49"/>
      <c r="AR2524" s="49"/>
      <c r="AS2524" s="49"/>
      <c r="AT2524" s="49"/>
      <c r="AU2524" s="49"/>
      <c r="AV2524" s="49"/>
      <c r="AW2524" s="49"/>
      <c r="AX2524" s="49"/>
      <c r="AY2524" s="49"/>
      <c r="AZ2524" s="49"/>
      <c r="BA2524" s="49"/>
      <c r="BB2524" s="49"/>
      <c r="BC2524" s="49"/>
      <c r="BD2524" s="49"/>
      <c r="BE2524" s="49"/>
      <c r="BF2524" s="49"/>
      <c r="BG2524" s="49"/>
      <c r="BH2524" s="49"/>
      <c r="BI2524" s="49"/>
      <c r="BJ2524" s="49"/>
      <c r="BK2524" s="49"/>
      <c r="BL2524" s="49"/>
      <c r="BM2524" s="49"/>
      <c r="BN2524" s="49"/>
      <c r="BO2524" s="49"/>
    </row>
    <row r="2525" spans="20:67" x14ac:dyDescent="0.3">
      <c r="T2525" s="49"/>
      <c r="V2525" s="49"/>
      <c r="W2525" s="49"/>
      <c r="X2525" s="49"/>
      <c r="Y2525" s="49"/>
      <c r="AA2525" s="49"/>
      <c r="AB2525" s="49"/>
      <c r="AD2525" s="49"/>
      <c r="AE2525" s="49"/>
      <c r="AF2525" s="49"/>
      <c r="AH2525" s="49"/>
      <c r="AI2525" s="49"/>
      <c r="AK2525" s="49"/>
      <c r="AL2525" s="49"/>
      <c r="AM2525" s="49"/>
      <c r="AN2525" s="49"/>
      <c r="AO2525" s="49"/>
      <c r="AP2525" s="49"/>
      <c r="AQ2525" s="49"/>
      <c r="AR2525" s="49"/>
      <c r="AS2525" s="49"/>
      <c r="AT2525" s="49"/>
      <c r="AU2525" s="49"/>
      <c r="AV2525" s="49"/>
      <c r="AW2525" s="49"/>
      <c r="AX2525" s="49"/>
      <c r="AY2525" s="49"/>
      <c r="AZ2525" s="49"/>
      <c r="BA2525" s="49"/>
      <c r="BB2525" s="49"/>
      <c r="BC2525" s="49"/>
      <c r="BD2525" s="49"/>
      <c r="BE2525" s="49"/>
      <c r="BF2525" s="49"/>
      <c r="BG2525" s="49"/>
      <c r="BH2525" s="49"/>
      <c r="BI2525" s="49"/>
      <c r="BJ2525" s="49"/>
      <c r="BK2525" s="49"/>
      <c r="BL2525" s="49"/>
      <c r="BM2525" s="49"/>
      <c r="BN2525" s="49"/>
      <c r="BO2525" s="49"/>
    </row>
    <row r="2526" spans="20:67" x14ac:dyDescent="0.3">
      <c r="T2526" s="49"/>
      <c r="V2526" s="49"/>
      <c r="W2526" s="49"/>
      <c r="X2526" s="49"/>
      <c r="Y2526" s="49"/>
      <c r="AA2526" s="49"/>
      <c r="AB2526" s="49"/>
      <c r="AD2526" s="49"/>
      <c r="AE2526" s="49"/>
      <c r="AF2526" s="49"/>
      <c r="AH2526" s="49"/>
      <c r="AI2526" s="49"/>
      <c r="AK2526" s="49"/>
      <c r="AL2526" s="49"/>
      <c r="AM2526" s="49"/>
      <c r="AN2526" s="49"/>
      <c r="AO2526" s="49"/>
      <c r="AP2526" s="49"/>
      <c r="AQ2526" s="49"/>
      <c r="AR2526" s="49"/>
      <c r="AS2526" s="49"/>
      <c r="AT2526" s="49"/>
      <c r="AU2526" s="49"/>
      <c r="AV2526" s="49"/>
      <c r="AW2526" s="49"/>
      <c r="AX2526" s="49"/>
      <c r="AY2526" s="49"/>
      <c r="AZ2526" s="49"/>
      <c r="BA2526" s="49"/>
      <c r="BB2526" s="49"/>
      <c r="BC2526" s="49"/>
      <c r="BD2526" s="49"/>
      <c r="BE2526" s="49"/>
      <c r="BF2526" s="49"/>
      <c r="BG2526" s="49"/>
      <c r="BH2526" s="49"/>
      <c r="BI2526" s="49"/>
      <c r="BJ2526" s="49"/>
      <c r="BK2526" s="49"/>
      <c r="BL2526" s="49"/>
      <c r="BM2526" s="49"/>
      <c r="BN2526" s="49"/>
      <c r="BO2526" s="49"/>
    </row>
    <row r="2527" spans="20:67" x14ac:dyDescent="0.3">
      <c r="T2527" s="49"/>
      <c r="V2527" s="49"/>
      <c r="W2527" s="49"/>
      <c r="X2527" s="49"/>
      <c r="Y2527" s="49"/>
      <c r="AA2527" s="49"/>
      <c r="AB2527" s="49"/>
      <c r="AD2527" s="49"/>
      <c r="AE2527" s="49"/>
      <c r="AF2527" s="49"/>
      <c r="AH2527" s="49"/>
      <c r="AI2527" s="49"/>
      <c r="AK2527" s="49"/>
      <c r="AL2527" s="49"/>
      <c r="AM2527" s="49"/>
      <c r="AN2527" s="49"/>
      <c r="AO2527" s="49"/>
      <c r="AP2527" s="49"/>
      <c r="AQ2527" s="49"/>
      <c r="AR2527" s="49"/>
      <c r="AS2527" s="49"/>
      <c r="AT2527" s="49"/>
      <c r="AU2527" s="49"/>
      <c r="AV2527" s="49"/>
      <c r="AW2527" s="49"/>
      <c r="AX2527" s="49"/>
      <c r="AY2527" s="49"/>
      <c r="AZ2527" s="49"/>
      <c r="BA2527" s="49"/>
      <c r="BB2527" s="49"/>
      <c r="BC2527" s="49"/>
      <c r="BD2527" s="49"/>
      <c r="BE2527" s="49"/>
      <c r="BF2527" s="49"/>
      <c r="BG2527" s="49"/>
      <c r="BH2527" s="49"/>
      <c r="BI2527" s="49"/>
      <c r="BJ2527" s="49"/>
      <c r="BK2527" s="49"/>
      <c r="BL2527" s="49"/>
      <c r="BM2527" s="49"/>
      <c r="BN2527" s="49"/>
      <c r="BO2527" s="49"/>
    </row>
    <row r="2528" spans="20:67" x14ac:dyDescent="0.3">
      <c r="T2528" s="49"/>
      <c r="V2528" s="49"/>
      <c r="W2528" s="49"/>
      <c r="X2528" s="49"/>
      <c r="Y2528" s="49"/>
      <c r="AA2528" s="49"/>
      <c r="AB2528" s="49"/>
      <c r="AD2528" s="49"/>
      <c r="AE2528" s="49"/>
      <c r="AF2528" s="49"/>
      <c r="AH2528" s="49"/>
      <c r="AI2528" s="49"/>
      <c r="AK2528" s="49"/>
      <c r="AL2528" s="49"/>
      <c r="AM2528" s="49"/>
      <c r="AN2528" s="49"/>
      <c r="AO2528" s="49"/>
      <c r="AP2528" s="49"/>
      <c r="AQ2528" s="49"/>
      <c r="AR2528" s="49"/>
      <c r="AS2528" s="49"/>
      <c r="AT2528" s="49"/>
      <c r="AU2528" s="49"/>
      <c r="AV2528" s="49"/>
      <c r="AW2528" s="49"/>
      <c r="AX2528" s="49"/>
      <c r="AY2528" s="49"/>
      <c r="AZ2528" s="49"/>
      <c r="BA2528" s="49"/>
      <c r="BB2528" s="49"/>
      <c r="BC2528" s="49"/>
      <c r="BD2528" s="49"/>
      <c r="BE2528" s="49"/>
      <c r="BF2528" s="49"/>
      <c r="BG2528" s="49"/>
      <c r="BH2528" s="49"/>
      <c r="BI2528" s="49"/>
      <c r="BJ2528" s="49"/>
      <c r="BK2528" s="49"/>
      <c r="BL2528" s="49"/>
      <c r="BM2528" s="49"/>
      <c r="BN2528" s="49"/>
      <c r="BO2528" s="49"/>
    </row>
    <row r="2529" spans="20:67" x14ac:dyDescent="0.3">
      <c r="T2529" s="49"/>
      <c r="V2529" s="49"/>
      <c r="W2529" s="49"/>
      <c r="X2529" s="49"/>
      <c r="Y2529" s="49"/>
      <c r="AA2529" s="49"/>
      <c r="AB2529" s="49"/>
      <c r="AD2529" s="49"/>
      <c r="AE2529" s="49"/>
      <c r="AF2529" s="49"/>
      <c r="AH2529" s="49"/>
      <c r="AI2529" s="49"/>
      <c r="AK2529" s="49"/>
      <c r="AL2529" s="49"/>
      <c r="AM2529" s="49"/>
      <c r="AN2529" s="49"/>
      <c r="AO2529" s="49"/>
      <c r="AP2529" s="49"/>
      <c r="AQ2529" s="49"/>
      <c r="AR2529" s="49"/>
      <c r="AS2529" s="49"/>
      <c r="AT2529" s="49"/>
      <c r="AU2529" s="49"/>
      <c r="AV2529" s="49"/>
      <c r="AW2529" s="49"/>
      <c r="AX2529" s="49"/>
      <c r="AY2529" s="49"/>
      <c r="AZ2529" s="49"/>
      <c r="BA2529" s="49"/>
      <c r="BB2529" s="49"/>
      <c r="BC2529" s="49"/>
      <c r="BD2529" s="49"/>
      <c r="BE2529" s="49"/>
      <c r="BF2529" s="49"/>
      <c r="BG2529" s="49"/>
      <c r="BH2529" s="49"/>
      <c r="BI2529" s="49"/>
      <c r="BJ2529" s="49"/>
      <c r="BK2529" s="49"/>
      <c r="BL2529" s="49"/>
      <c r="BM2529" s="49"/>
      <c r="BN2529" s="49"/>
      <c r="BO2529" s="49"/>
    </row>
    <row r="2530" spans="20:67" x14ac:dyDescent="0.3">
      <c r="T2530" s="49"/>
      <c r="V2530" s="49"/>
      <c r="W2530" s="49"/>
      <c r="X2530" s="49"/>
      <c r="Y2530" s="49"/>
      <c r="AA2530" s="49"/>
      <c r="AB2530" s="49"/>
      <c r="AD2530" s="49"/>
      <c r="AE2530" s="49"/>
      <c r="AF2530" s="49"/>
      <c r="AH2530" s="49"/>
      <c r="AI2530" s="49"/>
      <c r="AK2530" s="49"/>
      <c r="AL2530" s="49"/>
      <c r="AM2530" s="49"/>
      <c r="AN2530" s="49"/>
      <c r="AO2530" s="49"/>
      <c r="AP2530" s="49"/>
      <c r="AQ2530" s="49"/>
      <c r="AR2530" s="49"/>
      <c r="AS2530" s="49"/>
      <c r="AT2530" s="49"/>
      <c r="AU2530" s="49"/>
      <c r="AV2530" s="49"/>
      <c r="AW2530" s="49"/>
      <c r="AX2530" s="49"/>
      <c r="AY2530" s="49"/>
      <c r="AZ2530" s="49"/>
      <c r="BA2530" s="49"/>
      <c r="BB2530" s="49"/>
      <c r="BC2530" s="49"/>
      <c r="BD2530" s="49"/>
      <c r="BE2530" s="49"/>
      <c r="BF2530" s="49"/>
      <c r="BG2530" s="49"/>
      <c r="BH2530" s="49"/>
      <c r="BI2530" s="49"/>
      <c r="BJ2530" s="49"/>
      <c r="BK2530" s="49"/>
      <c r="BL2530" s="49"/>
      <c r="BM2530" s="49"/>
      <c r="BN2530" s="49"/>
      <c r="BO2530" s="49"/>
    </row>
    <row r="2531" spans="20:67" x14ac:dyDescent="0.3">
      <c r="T2531" s="49"/>
      <c r="V2531" s="49"/>
      <c r="W2531" s="49"/>
      <c r="X2531" s="49"/>
      <c r="Y2531" s="49"/>
      <c r="AA2531" s="49"/>
      <c r="AB2531" s="49"/>
      <c r="AD2531" s="49"/>
      <c r="AE2531" s="49"/>
      <c r="AF2531" s="49"/>
      <c r="AH2531" s="49"/>
      <c r="AI2531" s="49"/>
      <c r="AK2531" s="49"/>
      <c r="AL2531" s="49"/>
      <c r="AM2531" s="49"/>
      <c r="AN2531" s="49"/>
      <c r="AO2531" s="49"/>
      <c r="AP2531" s="49"/>
      <c r="AQ2531" s="49"/>
      <c r="AR2531" s="49"/>
      <c r="AS2531" s="49"/>
      <c r="AT2531" s="49"/>
      <c r="AU2531" s="49"/>
      <c r="AV2531" s="49"/>
      <c r="AW2531" s="49"/>
      <c r="AX2531" s="49"/>
      <c r="AY2531" s="49"/>
      <c r="AZ2531" s="49"/>
      <c r="BA2531" s="49"/>
      <c r="BB2531" s="49"/>
      <c r="BC2531" s="49"/>
      <c r="BD2531" s="49"/>
      <c r="BE2531" s="49"/>
      <c r="BF2531" s="49"/>
      <c r="BG2531" s="49"/>
      <c r="BH2531" s="49"/>
      <c r="BI2531" s="49"/>
      <c r="BJ2531" s="49"/>
      <c r="BK2531" s="49"/>
      <c r="BL2531" s="49"/>
      <c r="BM2531" s="49"/>
      <c r="BN2531" s="49"/>
      <c r="BO2531" s="49"/>
    </row>
    <row r="2532" spans="20:67" x14ac:dyDescent="0.3">
      <c r="T2532" s="49"/>
      <c r="V2532" s="49"/>
      <c r="W2532" s="49"/>
      <c r="X2532" s="49"/>
      <c r="Y2532" s="49"/>
      <c r="AA2532" s="49"/>
      <c r="AB2532" s="49"/>
      <c r="AD2532" s="49"/>
      <c r="AE2532" s="49"/>
      <c r="AF2532" s="49"/>
      <c r="AH2532" s="49"/>
      <c r="AI2532" s="49"/>
      <c r="AK2532" s="49"/>
      <c r="AL2532" s="49"/>
      <c r="AM2532" s="49"/>
      <c r="AN2532" s="49"/>
      <c r="AO2532" s="49"/>
      <c r="AP2532" s="49"/>
      <c r="AQ2532" s="49"/>
      <c r="AR2532" s="49"/>
      <c r="AS2532" s="49"/>
      <c r="AT2532" s="49"/>
      <c r="AU2532" s="49"/>
      <c r="AV2532" s="49"/>
      <c r="AW2532" s="49"/>
      <c r="AX2532" s="49"/>
      <c r="AY2532" s="49"/>
      <c r="AZ2532" s="49"/>
      <c r="BA2532" s="49"/>
      <c r="BB2532" s="49"/>
      <c r="BC2532" s="49"/>
      <c r="BD2532" s="49"/>
      <c r="BE2532" s="49"/>
      <c r="BF2532" s="49"/>
      <c r="BG2532" s="49"/>
      <c r="BH2532" s="49"/>
      <c r="BI2532" s="49"/>
      <c r="BJ2532" s="49"/>
      <c r="BK2532" s="49"/>
      <c r="BL2532" s="49"/>
      <c r="BM2532" s="49"/>
      <c r="BN2532" s="49"/>
      <c r="BO2532" s="49"/>
    </row>
    <row r="2533" spans="20:67" x14ac:dyDescent="0.3">
      <c r="T2533" s="49"/>
      <c r="V2533" s="49"/>
      <c r="W2533" s="49"/>
      <c r="X2533" s="49"/>
      <c r="Y2533" s="49"/>
      <c r="AA2533" s="49"/>
      <c r="AB2533" s="49"/>
      <c r="AD2533" s="49"/>
      <c r="AE2533" s="49"/>
      <c r="AF2533" s="49"/>
      <c r="AH2533" s="49"/>
      <c r="AI2533" s="49"/>
      <c r="AK2533" s="49"/>
      <c r="AL2533" s="49"/>
      <c r="AM2533" s="49"/>
      <c r="AN2533" s="49"/>
      <c r="AO2533" s="49"/>
      <c r="AP2533" s="49"/>
      <c r="AQ2533" s="49"/>
      <c r="AR2533" s="49"/>
      <c r="AS2533" s="49"/>
      <c r="AT2533" s="49"/>
      <c r="AU2533" s="49"/>
      <c r="AV2533" s="49"/>
      <c r="AW2533" s="49"/>
      <c r="AX2533" s="49"/>
      <c r="AY2533" s="49"/>
      <c r="AZ2533" s="49"/>
      <c r="BA2533" s="49"/>
      <c r="BB2533" s="49"/>
      <c r="BC2533" s="49"/>
      <c r="BD2533" s="49"/>
      <c r="BE2533" s="49"/>
      <c r="BF2533" s="49"/>
      <c r="BG2533" s="49"/>
      <c r="BH2533" s="49"/>
      <c r="BI2533" s="49"/>
      <c r="BJ2533" s="49"/>
      <c r="BK2533" s="49"/>
      <c r="BL2533" s="49"/>
      <c r="BM2533" s="49"/>
      <c r="BN2533" s="49"/>
      <c r="BO2533" s="49"/>
    </row>
    <row r="2534" spans="20:67" x14ac:dyDescent="0.3">
      <c r="T2534" s="49"/>
      <c r="V2534" s="49"/>
      <c r="W2534" s="49"/>
      <c r="X2534" s="49"/>
      <c r="Y2534" s="49"/>
      <c r="AA2534" s="49"/>
      <c r="AB2534" s="49"/>
      <c r="AD2534" s="49"/>
      <c r="AE2534" s="49"/>
      <c r="AF2534" s="49"/>
      <c r="AH2534" s="49"/>
      <c r="AI2534" s="49"/>
      <c r="AK2534" s="49"/>
      <c r="AL2534" s="49"/>
      <c r="AM2534" s="49"/>
      <c r="AN2534" s="49"/>
      <c r="AO2534" s="49"/>
      <c r="AP2534" s="49"/>
      <c r="AQ2534" s="49"/>
      <c r="AR2534" s="49"/>
      <c r="AS2534" s="49"/>
      <c r="AT2534" s="49"/>
      <c r="AU2534" s="49"/>
      <c r="AV2534" s="49"/>
      <c r="AW2534" s="49"/>
      <c r="AX2534" s="49"/>
      <c r="AY2534" s="49"/>
      <c r="AZ2534" s="49"/>
      <c r="BA2534" s="49"/>
      <c r="BB2534" s="49"/>
      <c r="BC2534" s="49"/>
      <c r="BD2534" s="49"/>
      <c r="BE2534" s="49"/>
      <c r="BF2534" s="49"/>
      <c r="BG2534" s="49"/>
      <c r="BH2534" s="49"/>
      <c r="BI2534" s="49"/>
      <c r="BJ2534" s="49"/>
      <c r="BK2534" s="49"/>
      <c r="BL2534" s="49"/>
      <c r="BM2534" s="49"/>
      <c r="BN2534" s="49"/>
      <c r="BO2534" s="49"/>
    </row>
    <row r="2535" spans="20:67" x14ac:dyDescent="0.3">
      <c r="T2535" s="49"/>
      <c r="V2535" s="49"/>
      <c r="W2535" s="49"/>
      <c r="X2535" s="49"/>
      <c r="Y2535" s="49"/>
      <c r="AA2535" s="49"/>
      <c r="AB2535" s="49"/>
      <c r="AD2535" s="49"/>
      <c r="AE2535" s="49"/>
      <c r="AF2535" s="49"/>
      <c r="AH2535" s="49"/>
      <c r="AI2535" s="49"/>
      <c r="AK2535" s="49"/>
      <c r="AL2535" s="49"/>
      <c r="AM2535" s="49"/>
      <c r="AN2535" s="49"/>
      <c r="AO2535" s="49"/>
      <c r="AP2535" s="49"/>
      <c r="AQ2535" s="49"/>
      <c r="AR2535" s="49"/>
      <c r="AS2535" s="49"/>
      <c r="AT2535" s="49"/>
      <c r="AU2535" s="49"/>
      <c r="AV2535" s="49"/>
      <c r="AW2535" s="49"/>
      <c r="AX2535" s="49"/>
      <c r="AY2535" s="49"/>
      <c r="AZ2535" s="49"/>
      <c r="BA2535" s="49"/>
      <c r="BB2535" s="49"/>
      <c r="BC2535" s="49"/>
      <c r="BD2535" s="49"/>
      <c r="BE2535" s="49"/>
      <c r="BF2535" s="49"/>
      <c r="BG2535" s="49"/>
      <c r="BH2535" s="49"/>
      <c r="BI2535" s="49"/>
      <c r="BJ2535" s="49"/>
      <c r="BK2535" s="49"/>
      <c r="BL2535" s="49"/>
      <c r="BM2535" s="49"/>
      <c r="BN2535" s="49"/>
      <c r="BO2535" s="49"/>
    </row>
    <row r="2536" spans="20:67" x14ac:dyDescent="0.3">
      <c r="T2536" s="49"/>
      <c r="V2536" s="49"/>
      <c r="W2536" s="49"/>
      <c r="X2536" s="49"/>
      <c r="Y2536" s="49"/>
      <c r="AA2536" s="49"/>
      <c r="AB2536" s="49"/>
      <c r="AD2536" s="49"/>
      <c r="AE2536" s="49"/>
      <c r="AF2536" s="49"/>
      <c r="AH2536" s="49"/>
      <c r="AI2536" s="49"/>
      <c r="AK2536" s="49"/>
      <c r="AL2536" s="49"/>
      <c r="AM2536" s="49"/>
      <c r="AN2536" s="49"/>
      <c r="AO2536" s="49"/>
      <c r="AP2536" s="49"/>
      <c r="AQ2536" s="49"/>
      <c r="AR2536" s="49"/>
      <c r="AS2536" s="49"/>
      <c r="AT2536" s="49"/>
      <c r="AU2536" s="49"/>
      <c r="AV2536" s="49"/>
      <c r="AW2536" s="49"/>
      <c r="AX2536" s="49"/>
      <c r="AY2536" s="49"/>
      <c r="AZ2536" s="49"/>
      <c r="BA2536" s="49"/>
      <c r="BB2536" s="49"/>
      <c r="BC2536" s="49"/>
      <c r="BD2536" s="49"/>
      <c r="BE2536" s="49"/>
      <c r="BF2536" s="49"/>
      <c r="BG2536" s="49"/>
      <c r="BH2536" s="49"/>
      <c r="BI2536" s="49"/>
      <c r="BJ2536" s="49"/>
      <c r="BK2536" s="49"/>
      <c r="BL2536" s="49"/>
      <c r="BM2536" s="49"/>
      <c r="BN2536" s="49"/>
      <c r="BO2536" s="49"/>
    </row>
    <row r="2537" spans="20:67" x14ac:dyDescent="0.3">
      <c r="T2537" s="49"/>
      <c r="V2537" s="49"/>
      <c r="W2537" s="49"/>
      <c r="X2537" s="49"/>
      <c r="Y2537" s="49"/>
      <c r="AA2537" s="49"/>
      <c r="AB2537" s="49"/>
      <c r="AD2537" s="49"/>
      <c r="AE2537" s="49"/>
      <c r="AF2537" s="49"/>
      <c r="AH2537" s="49"/>
      <c r="AI2537" s="49"/>
      <c r="AK2537" s="49"/>
      <c r="AL2537" s="49"/>
      <c r="AM2537" s="49"/>
      <c r="AN2537" s="49"/>
      <c r="AO2537" s="49"/>
      <c r="AP2537" s="49"/>
      <c r="AQ2537" s="49"/>
      <c r="AR2537" s="49"/>
      <c r="AS2537" s="49"/>
      <c r="AT2537" s="49"/>
      <c r="AU2537" s="49"/>
      <c r="AV2537" s="49"/>
      <c r="AW2537" s="49"/>
      <c r="AX2537" s="49"/>
      <c r="AY2537" s="49"/>
      <c r="AZ2537" s="49"/>
      <c r="BA2537" s="49"/>
      <c r="BB2537" s="49"/>
      <c r="BC2537" s="49"/>
      <c r="BD2537" s="49"/>
      <c r="BE2537" s="49"/>
      <c r="BF2537" s="49"/>
      <c r="BG2537" s="49"/>
      <c r="BH2537" s="49"/>
      <c r="BI2537" s="49"/>
      <c r="BJ2537" s="49"/>
      <c r="BK2537" s="49"/>
      <c r="BL2537" s="49"/>
      <c r="BM2537" s="49"/>
      <c r="BN2537" s="49"/>
      <c r="BO2537" s="49"/>
    </row>
    <row r="2538" spans="20:67" x14ac:dyDescent="0.3">
      <c r="T2538" s="49"/>
      <c r="V2538" s="49"/>
      <c r="W2538" s="49"/>
      <c r="X2538" s="49"/>
      <c r="Y2538" s="49"/>
      <c r="AA2538" s="49"/>
      <c r="AB2538" s="49"/>
      <c r="AD2538" s="49"/>
      <c r="AE2538" s="49"/>
      <c r="AF2538" s="49"/>
      <c r="AH2538" s="49"/>
      <c r="AI2538" s="49"/>
      <c r="AK2538" s="49"/>
      <c r="AL2538" s="49"/>
      <c r="AM2538" s="49"/>
      <c r="AN2538" s="49"/>
      <c r="AO2538" s="49"/>
      <c r="AP2538" s="49"/>
      <c r="AQ2538" s="49"/>
      <c r="AR2538" s="49"/>
      <c r="AS2538" s="49"/>
      <c r="AT2538" s="49"/>
      <c r="AU2538" s="49"/>
      <c r="AV2538" s="49"/>
      <c r="AW2538" s="49"/>
      <c r="AX2538" s="49"/>
      <c r="AY2538" s="49"/>
      <c r="AZ2538" s="49"/>
      <c r="BA2538" s="49"/>
      <c r="BB2538" s="49"/>
      <c r="BC2538" s="49"/>
      <c r="BD2538" s="49"/>
      <c r="BE2538" s="49"/>
      <c r="BF2538" s="49"/>
      <c r="BG2538" s="49"/>
      <c r="BH2538" s="49"/>
      <c r="BI2538" s="49"/>
      <c r="BJ2538" s="49"/>
      <c r="BK2538" s="49"/>
      <c r="BL2538" s="49"/>
      <c r="BM2538" s="49"/>
      <c r="BN2538" s="49"/>
      <c r="BO2538" s="49"/>
    </row>
    <row r="2539" spans="20:67" x14ac:dyDescent="0.3">
      <c r="T2539" s="49"/>
      <c r="V2539" s="49"/>
      <c r="W2539" s="49"/>
      <c r="X2539" s="49"/>
      <c r="Y2539" s="49"/>
      <c r="AA2539" s="49"/>
      <c r="AB2539" s="49"/>
      <c r="AD2539" s="49"/>
      <c r="AE2539" s="49"/>
      <c r="AF2539" s="49"/>
      <c r="AH2539" s="49"/>
      <c r="AI2539" s="49"/>
      <c r="AK2539" s="49"/>
      <c r="AL2539" s="49"/>
      <c r="AM2539" s="49"/>
      <c r="AN2539" s="49"/>
      <c r="AO2539" s="49"/>
      <c r="AP2539" s="49"/>
      <c r="AQ2539" s="49"/>
      <c r="AR2539" s="49"/>
      <c r="AS2539" s="49"/>
      <c r="AT2539" s="49"/>
      <c r="AU2539" s="49"/>
      <c r="AV2539" s="49"/>
      <c r="AW2539" s="49"/>
      <c r="AX2539" s="49"/>
      <c r="AY2539" s="49"/>
      <c r="AZ2539" s="49"/>
      <c r="BA2539" s="49"/>
      <c r="BB2539" s="49"/>
      <c r="BC2539" s="49"/>
      <c r="BD2539" s="49"/>
      <c r="BE2539" s="49"/>
      <c r="BF2539" s="49"/>
      <c r="BG2539" s="49"/>
      <c r="BH2539" s="49"/>
      <c r="BI2539" s="49"/>
      <c r="BJ2539" s="49"/>
      <c r="BK2539" s="49"/>
      <c r="BL2539" s="49"/>
      <c r="BM2539" s="49"/>
      <c r="BN2539" s="49"/>
      <c r="BO2539" s="49"/>
    </row>
    <row r="2540" spans="20:67" x14ac:dyDescent="0.3">
      <c r="T2540" s="49"/>
      <c r="V2540" s="49"/>
      <c r="W2540" s="49"/>
      <c r="X2540" s="49"/>
      <c r="Y2540" s="49"/>
      <c r="AA2540" s="49"/>
      <c r="AB2540" s="49"/>
      <c r="AD2540" s="49"/>
      <c r="AE2540" s="49"/>
      <c r="AF2540" s="49"/>
      <c r="AH2540" s="49"/>
      <c r="AI2540" s="49"/>
      <c r="AK2540" s="49"/>
      <c r="AL2540" s="49"/>
      <c r="AM2540" s="49"/>
      <c r="AN2540" s="49"/>
      <c r="AO2540" s="49"/>
      <c r="AP2540" s="49"/>
      <c r="AQ2540" s="49"/>
      <c r="AR2540" s="49"/>
      <c r="AS2540" s="49"/>
      <c r="AT2540" s="49"/>
      <c r="AU2540" s="49"/>
      <c r="AV2540" s="49"/>
      <c r="AW2540" s="49"/>
      <c r="AX2540" s="49"/>
      <c r="AY2540" s="49"/>
      <c r="AZ2540" s="49"/>
      <c r="BA2540" s="49"/>
      <c r="BB2540" s="49"/>
      <c r="BC2540" s="49"/>
      <c r="BD2540" s="49"/>
      <c r="BE2540" s="49"/>
      <c r="BF2540" s="49"/>
      <c r="BG2540" s="49"/>
      <c r="BH2540" s="49"/>
      <c r="BI2540" s="49"/>
      <c r="BJ2540" s="49"/>
      <c r="BK2540" s="49"/>
      <c r="BL2540" s="49"/>
      <c r="BM2540" s="49"/>
      <c r="BN2540" s="49"/>
      <c r="BO2540" s="49"/>
    </row>
    <row r="2541" spans="20:67" x14ac:dyDescent="0.3">
      <c r="T2541" s="49"/>
      <c r="V2541" s="49"/>
      <c r="W2541" s="49"/>
      <c r="X2541" s="49"/>
      <c r="Y2541" s="49"/>
      <c r="AA2541" s="49"/>
      <c r="AB2541" s="49"/>
      <c r="AD2541" s="49"/>
      <c r="AE2541" s="49"/>
      <c r="AF2541" s="49"/>
      <c r="AH2541" s="49"/>
      <c r="AI2541" s="49"/>
      <c r="AK2541" s="49"/>
      <c r="AL2541" s="49"/>
      <c r="AM2541" s="49"/>
      <c r="AN2541" s="49"/>
      <c r="AO2541" s="49"/>
      <c r="AP2541" s="49"/>
      <c r="AQ2541" s="49"/>
      <c r="AR2541" s="49"/>
      <c r="AS2541" s="49"/>
      <c r="AT2541" s="49"/>
      <c r="AU2541" s="49"/>
      <c r="AV2541" s="49"/>
      <c r="AW2541" s="49"/>
      <c r="AX2541" s="49"/>
      <c r="AY2541" s="49"/>
      <c r="AZ2541" s="49"/>
      <c r="BA2541" s="49"/>
      <c r="BB2541" s="49"/>
      <c r="BC2541" s="49"/>
      <c r="BD2541" s="49"/>
      <c r="BE2541" s="49"/>
      <c r="BF2541" s="49"/>
      <c r="BG2541" s="49"/>
      <c r="BH2541" s="49"/>
      <c r="BI2541" s="49"/>
      <c r="BJ2541" s="49"/>
      <c r="BK2541" s="49"/>
      <c r="BL2541" s="49"/>
      <c r="BM2541" s="49"/>
      <c r="BN2541" s="49"/>
      <c r="BO2541" s="49"/>
    </row>
    <row r="2542" spans="20:67" x14ac:dyDescent="0.3">
      <c r="T2542" s="49"/>
      <c r="V2542" s="49"/>
      <c r="W2542" s="49"/>
      <c r="X2542" s="49"/>
      <c r="Y2542" s="49"/>
      <c r="AA2542" s="49"/>
      <c r="AB2542" s="49"/>
      <c r="AD2542" s="49"/>
      <c r="AE2542" s="49"/>
      <c r="AF2542" s="49"/>
      <c r="AH2542" s="49"/>
      <c r="AI2542" s="49"/>
      <c r="AK2542" s="49"/>
      <c r="AL2542" s="49"/>
      <c r="AM2542" s="49"/>
      <c r="AN2542" s="49"/>
      <c r="AO2542" s="49"/>
      <c r="AP2542" s="49"/>
      <c r="AQ2542" s="49"/>
      <c r="AR2542" s="49"/>
      <c r="AS2542" s="49"/>
      <c r="AT2542" s="49"/>
      <c r="AU2542" s="49"/>
      <c r="AV2542" s="49"/>
      <c r="AW2542" s="49"/>
      <c r="AX2542" s="49"/>
      <c r="AY2542" s="49"/>
      <c r="AZ2542" s="49"/>
      <c r="BA2542" s="49"/>
      <c r="BB2542" s="49"/>
      <c r="BC2542" s="49"/>
      <c r="BD2542" s="49"/>
      <c r="BE2542" s="49"/>
      <c r="BF2542" s="49"/>
      <c r="BG2542" s="49"/>
      <c r="BH2542" s="49"/>
      <c r="BI2542" s="49"/>
      <c r="BJ2542" s="49"/>
      <c r="BK2542" s="49"/>
      <c r="BL2542" s="49"/>
      <c r="BM2542" s="49"/>
      <c r="BN2542" s="49"/>
      <c r="BO2542" s="49"/>
    </row>
    <row r="2543" spans="20:67" x14ac:dyDescent="0.3">
      <c r="T2543" s="49"/>
      <c r="V2543" s="49"/>
      <c r="W2543" s="49"/>
      <c r="X2543" s="49"/>
      <c r="Y2543" s="49"/>
      <c r="AA2543" s="49"/>
      <c r="AB2543" s="49"/>
      <c r="AD2543" s="49"/>
      <c r="AE2543" s="49"/>
      <c r="AF2543" s="49"/>
      <c r="AH2543" s="49"/>
      <c r="AI2543" s="49"/>
      <c r="AK2543" s="49"/>
      <c r="AL2543" s="49"/>
      <c r="AM2543" s="49"/>
      <c r="AN2543" s="49"/>
      <c r="AO2543" s="49"/>
      <c r="AP2543" s="49"/>
      <c r="AQ2543" s="49"/>
      <c r="AR2543" s="49"/>
      <c r="AS2543" s="49"/>
      <c r="AT2543" s="49"/>
      <c r="AU2543" s="49"/>
      <c r="AV2543" s="49"/>
      <c r="AW2543" s="49"/>
      <c r="AX2543" s="49"/>
      <c r="AY2543" s="49"/>
      <c r="AZ2543" s="49"/>
      <c r="BA2543" s="49"/>
      <c r="BB2543" s="49"/>
      <c r="BC2543" s="49"/>
      <c r="BD2543" s="49"/>
      <c r="BE2543" s="49"/>
      <c r="BF2543" s="49"/>
      <c r="BG2543" s="49"/>
      <c r="BH2543" s="49"/>
      <c r="BI2543" s="49"/>
      <c r="BJ2543" s="49"/>
      <c r="BK2543" s="49"/>
      <c r="BL2543" s="49"/>
      <c r="BM2543" s="49"/>
      <c r="BN2543" s="49"/>
      <c r="BO2543" s="49"/>
    </row>
    <row r="2544" spans="20:67" x14ac:dyDescent="0.3">
      <c r="T2544" s="49"/>
      <c r="V2544" s="49"/>
      <c r="W2544" s="49"/>
      <c r="X2544" s="49"/>
      <c r="Y2544" s="49"/>
      <c r="AA2544" s="49"/>
      <c r="AB2544" s="49"/>
      <c r="AD2544" s="49"/>
      <c r="AE2544" s="49"/>
      <c r="AF2544" s="49"/>
      <c r="AH2544" s="49"/>
      <c r="AI2544" s="49"/>
      <c r="AK2544" s="49"/>
      <c r="AL2544" s="49"/>
      <c r="AM2544" s="49"/>
      <c r="AN2544" s="49"/>
      <c r="AO2544" s="49"/>
      <c r="AP2544" s="49"/>
      <c r="AQ2544" s="49"/>
      <c r="AR2544" s="49"/>
      <c r="AS2544" s="49"/>
      <c r="AT2544" s="49"/>
      <c r="AU2544" s="49"/>
      <c r="AV2544" s="49"/>
      <c r="AW2544" s="49"/>
      <c r="AX2544" s="49"/>
      <c r="AY2544" s="49"/>
      <c r="AZ2544" s="49"/>
      <c r="BA2544" s="49"/>
      <c r="BB2544" s="49"/>
      <c r="BC2544" s="49"/>
      <c r="BD2544" s="49"/>
      <c r="BE2544" s="49"/>
      <c r="BF2544" s="49"/>
      <c r="BG2544" s="49"/>
      <c r="BH2544" s="49"/>
      <c r="BI2544" s="49"/>
      <c r="BJ2544" s="49"/>
      <c r="BK2544" s="49"/>
      <c r="BL2544" s="49"/>
      <c r="BM2544" s="49"/>
      <c r="BN2544" s="49"/>
      <c r="BO2544" s="49"/>
    </row>
    <row r="2545" spans="20:67" x14ac:dyDescent="0.3">
      <c r="T2545" s="49"/>
      <c r="V2545" s="49"/>
      <c r="W2545" s="49"/>
      <c r="X2545" s="49"/>
      <c r="Y2545" s="49"/>
      <c r="AA2545" s="49"/>
      <c r="AB2545" s="49"/>
      <c r="AD2545" s="49"/>
      <c r="AE2545" s="49"/>
      <c r="AF2545" s="49"/>
      <c r="AH2545" s="49"/>
      <c r="AI2545" s="49"/>
      <c r="AK2545" s="49"/>
      <c r="AL2545" s="49"/>
      <c r="AM2545" s="49"/>
      <c r="AN2545" s="49"/>
      <c r="AO2545" s="49"/>
      <c r="AP2545" s="49"/>
      <c r="AQ2545" s="49"/>
      <c r="AR2545" s="49"/>
      <c r="AS2545" s="49"/>
      <c r="AT2545" s="49"/>
      <c r="AU2545" s="49"/>
      <c r="AV2545" s="49"/>
      <c r="AW2545" s="49"/>
      <c r="AX2545" s="49"/>
      <c r="AY2545" s="49"/>
      <c r="AZ2545" s="49"/>
      <c r="BA2545" s="49"/>
      <c r="BB2545" s="49"/>
      <c r="BC2545" s="49"/>
      <c r="BD2545" s="49"/>
      <c r="BE2545" s="49"/>
      <c r="BF2545" s="49"/>
      <c r="BG2545" s="49"/>
      <c r="BH2545" s="49"/>
      <c r="BI2545" s="49"/>
      <c r="BJ2545" s="49"/>
      <c r="BK2545" s="49"/>
      <c r="BL2545" s="49"/>
      <c r="BM2545" s="49"/>
      <c r="BN2545" s="49"/>
      <c r="BO2545" s="49"/>
    </row>
    <row r="2546" spans="20:67" x14ac:dyDescent="0.3">
      <c r="T2546" s="49"/>
      <c r="V2546" s="49"/>
      <c r="W2546" s="49"/>
      <c r="X2546" s="49"/>
      <c r="Y2546" s="49"/>
      <c r="AA2546" s="49"/>
      <c r="AB2546" s="49"/>
      <c r="AD2546" s="49"/>
      <c r="AE2546" s="49"/>
      <c r="AF2546" s="49"/>
      <c r="AH2546" s="49"/>
      <c r="AI2546" s="49"/>
      <c r="AK2546" s="49"/>
      <c r="AL2546" s="49"/>
      <c r="AM2546" s="49"/>
      <c r="AN2546" s="49"/>
      <c r="AO2546" s="49"/>
      <c r="AP2546" s="49"/>
      <c r="AQ2546" s="49"/>
      <c r="AR2546" s="49"/>
      <c r="AS2546" s="49"/>
      <c r="AT2546" s="49"/>
      <c r="AU2546" s="49"/>
      <c r="AV2546" s="49"/>
      <c r="AW2546" s="49"/>
      <c r="AX2546" s="49"/>
      <c r="AY2546" s="49"/>
      <c r="AZ2546" s="49"/>
      <c r="BA2546" s="49"/>
      <c r="BB2546" s="49"/>
      <c r="BC2546" s="49"/>
      <c r="BD2546" s="49"/>
      <c r="BE2546" s="49"/>
      <c r="BF2546" s="49"/>
      <c r="BG2546" s="49"/>
      <c r="BH2546" s="49"/>
      <c r="BI2546" s="49"/>
      <c r="BJ2546" s="49"/>
      <c r="BK2546" s="49"/>
      <c r="BL2546" s="49"/>
      <c r="BM2546" s="49"/>
      <c r="BN2546" s="49"/>
      <c r="BO2546" s="49"/>
    </row>
    <row r="2547" spans="20:67" x14ac:dyDescent="0.3">
      <c r="T2547" s="49"/>
      <c r="V2547" s="49"/>
      <c r="W2547" s="49"/>
      <c r="X2547" s="49"/>
      <c r="Y2547" s="49"/>
      <c r="AA2547" s="49"/>
      <c r="AB2547" s="49"/>
      <c r="AD2547" s="49"/>
      <c r="AE2547" s="49"/>
      <c r="AF2547" s="49"/>
      <c r="AH2547" s="49"/>
      <c r="AI2547" s="49"/>
      <c r="AK2547" s="49"/>
      <c r="AL2547" s="49"/>
      <c r="AM2547" s="49"/>
      <c r="AN2547" s="49"/>
      <c r="AO2547" s="49"/>
      <c r="AP2547" s="49"/>
      <c r="AQ2547" s="49"/>
      <c r="AR2547" s="49"/>
      <c r="AS2547" s="49"/>
      <c r="AT2547" s="49"/>
      <c r="AU2547" s="49"/>
      <c r="AV2547" s="49"/>
      <c r="AW2547" s="49"/>
      <c r="AX2547" s="49"/>
      <c r="AY2547" s="49"/>
      <c r="AZ2547" s="49"/>
      <c r="BA2547" s="49"/>
      <c r="BB2547" s="49"/>
      <c r="BC2547" s="49"/>
      <c r="BD2547" s="49"/>
      <c r="BE2547" s="49"/>
      <c r="BF2547" s="49"/>
      <c r="BG2547" s="49"/>
      <c r="BH2547" s="49"/>
      <c r="BI2547" s="49"/>
      <c r="BJ2547" s="49"/>
      <c r="BK2547" s="49"/>
      <c r="BL2547" s="49"/>
      <c r="BM2547" s="49"/>
      <c r="BN2547" s="49"/>
      <c r="BO2547" s="49"/>
    </row>
    <row r="2548" spans="20:67" x14ac:dyDescent="0.3">
      <c r="T2548" s="49"/>
      <c r="V2548" s="49"/>
      <c r="W2548" s="49"/>
      <c r="X2548" s="49"/>
      <c r="Y2548" s="49"/>
      <c r="AA2548" s="49"/>
      <c r="AB2548" s="49"/>
      <c r="AD2548" s="49"/>
      <c r="AE2548" s="49"/>
      <c r="AF2548" s="49"/>
      <c r="AH2548" s="49"/>
      <c r="AI2548" s="49"/>
      <c r="AK2548" s="49"/>
      <c r="AL2548" s="49"/>
      <c r="AM2548" s="49"/>
      <c r="AN2548" s="49"/>
      <c r="AO2548" s="49"/>
      <c r="AP2548" s="49"/>
      <c r="AQ2548" s="49"/>
      <c r="AR2548" s="49"/>
      <c r="AS2548" s="49"/>
      <c r="AT2548" s="49"/>
      <c r="AU2548" s="49"/>
      <c r="AV2548" s="49"/>
      <c r="AW2548" s="49"/>
      <c r="AX2548" s="49"/>
      <c r="AY2548" s="49"/>
      <c r="AZ2548" s="49"/>
      <c r="BA2548" s="49"/>
      <c r="BB2548" s="49"/>
      <c r="BC2548" s="49"/>
      <c r="BD2548" s="49"/>
      <c r="BE2548" s="49"/>
      <c r="BF2548" s="49"/>
      <c r="BG2548" s="49"/>
      <c r="BH2548" s="49"/>
      <c r="BI2548" s="49"/>
      <c r="BJ2548" s="49"/>
      <c r="BK2548" s="49"/>
      <c r="BL2548" s="49"/>
      <c r="BM2548" s="49"/>
      <c r="BN2548" s="49"/>
      <c r="BO2548" s="49"/>
    </row>
    <row r="2549" spans="20:67" x14ac:dyDescent="0.3">
      <c r="T2549" s="49"/>
      <c r="V2549" s="49"/>
      <c r="W2549" s="49"/>
      <c r="X2549" s="49"/>
      <c r="Y2549" s="49"/>
      <c r="AA2549" s="49"/>
      <c r="AB2549" s="49"/>
      <c r="AD2549" s="49"/>
      <c r="AE2549" s="49"/>
      <c r="AF2549" s="49"/>
      <c r="AH2549" s="49"/>
      <c r="AI2549" s="49"/>
      <c r="AK2549" s="49"/>
      <c r="AL2549" s="49"/>
      <c r="AM2549" s="49"/>
      <c r="AN2549" s="49"/>
      <c r="AO2549" s="49"/>
      <c r="AP2549" s="49"/>
      <c r="AQ2549" s="49"/>
      <c r="AR2549" s="49"/>
      <c r="AS2549" s="49"/>
      <c r="AT2549" s="49"/>
      <c r="AU2549" s="49"/>
      <c r="AV2549" s="49"/>
      <c r="AW2549" s="49"/>
      <c r="AX2549" s="49"/>
      <c r="AY2549" s="49"/>
      <c r="AZ2549" s="49"/>
      <c r="BA2549" s="49"/>
      <c r="BB2549" s="49"/>
      <c r="BC2549" s="49"/>
      <c r="BD2549" s="49"/>
      <c r="BE2549" s="49"/>
      <c r="BF2549" s="49"/>
      <c r="BG2549" s="49"/>
      <c r="BH2549" s="49"/>
      <c r="BI2549" s="49"/>
      <c r="BJ2549" s="49"/>
      <c r="BK2549" s="49"/>
      <c r="BL2549" s="49"/>
      <c r="BM2549" s="49"/>
      <c r="BN2549" s="49"/>
      <c r="BO2549" s="49"/>
    </row>
    <row r="2550" spans="20:67" x14ac:dyDescent="0.3">
      <c r="T2550" s="49"/>
      <c r="V2550" s="49"/>
      <c r="W2550" s="49"/>
      <c r="X2550" s="49"/>
      <c r="Y2550" s="49"/>
      <c r="AA2550" s="49"/>
      <c r="AB2550" s="49"/>
      <c r="AD2550" s="49"/>
      <c r="AE2550" s="49"/>
      <c r="AF2550" s="49"/>
      <c r="AH2550" s="49"/>
      <c r="AI2550" s="49"/>
      <c r="AK2550" s="49"/>
      <c r="AL2550" s="49"/>
      <c r="AM2550" s="49"/>
      <c r="AN2550" s="49"/>
      <c r="AO2550" s="49"/>
      <c r="AP2550" s="49"/>
      <c r="AQ2550" s="49"/>
      <c r="AR2550" s="49"/>
      <c r="AS2550" s="49"/>
      <c r="AT2550" s="49"/>
      <c r="AU2550" s="49"/>
      <c r="AV2550" s="49"/>
      <c r="AW2550" s="49"/>
      <c r="AX2550" s="49"/>
      <c r="AY2550" s="49"/>
      <c r="AZ2550" s="49"/>
      <c r="BA2550" s="49"/>
      <c r="BB2550" s="49"/>
      <c r="BC2550" s="49"/>
      <c r="BD2550" s="49"/>
      <c r="BE2550" s="49"/>
      <c r="BF2550" s="49"/>
      <c r="BG2550" s="49"/>
      <c r="BH2550" s="49"/>
      <c r="BI2550" s="49"/>
      <c r="BJ2550" s="49"/>
      <c r="BK2550" s="49"/>
      <c r="BL2550" s="49"/>
      <c r="BM2550" s="49"/>
      <c r="BN2550" s="49"/>
      <c r="BO2550" s="49"/>
    </row>
    <row r="2551" spans="20:67" x14ac:dyDescent="0.3">
      <c r="T2551" s="49"/>
      <c r="V2551" s="49"/>
      <c r="W2551" s="49"/>
      <c r="X2551" s="49"/>
      <c r="Y2551" s="49"/>
      <c r="AA2551" s="49"/>
      <c r="AB2551" s="49"/>
      <c r="AD2551" s="49"/>
      <c r="AE2551" s="49"/>
      <c r="AF2551" s="49"/>
      <c r="AH2551" s="49"/>
      <c r="AI2551" s="49"/>
      <c r="AK2551" s="49"/>
      <c r="AL2551" s="49"/>
      <c r="AM2551" s="49"/>
      <c r="AN2551" s="49"/>
      <c r="AO2551" s="49"/>
      <c r="AP2551" s="49"/>
      <c r="AQ2551" s="49"/>
      <c r="AR2551" s="49"/>
      <c r="AS2551" s="49"/>
      <c r="AT2551" s="49"/>
      <c r="AU2551" s="49"/>
      <c r="AV2551" s="49"/>
      <c r="AW2551" s="49"/>
      <c r="AX2551" s="49"/>
      <c r="AY2551" s="49"/>
      <c r="AZ2551" s="49"/>
      <c r="BA2551" s="49"/>
      <c r="BB2551" s="49"/>
      <c r="BC2551" s="49"/>
      <c r="BD2551" s="49"/>
      <c r="BE2551" s="49"/>
      <c r="BF2551" s="49"/>
      <c r="BG2551" s="49"/>
      <c r="BH2551" s="49"/>
      <c r="BI2551" s="49"/>
      <c r="BJ2551" s="49"/>
      <c r="BK2551" s="49"/>
      <c r="BL2551" s="49"/>
      <c r="BM2551" s="49"/>
      <c r="BN2551" s="49"/>
      <c r="BO2551" s="49"/>
    </row>
    <row r="2552" spans="20:67" x14ac:dyDescent="0.3">
      <c r="T2552" s="49"/>
      <c r="V2552" s="49"/>
      <c r="W2552" s="49"/>
      <c r="X2552" s="49"/>
      <c r="Y2552" s="49"/>
      <c r="AA2552" s="49"/>
      <c r="AB2552" s="49"/>
      <c r="AD2552" s="49"/>
      <c r="AE2552" s="49"/>
      <c r="AF2552" s="49"/>
      <c r="AH2552" s="49"/>
      <c r="AI2552" s="49"/>
      <c r="AK2552" s="49"/>
      <c r="AL2552" s="49"/>
      <c r="AM2552" s="49"/>
      <c r="AN2552" s="49"/>
      <c r="AO2552" s="49"/>
      <c r="AP2552" s="49"/>
      <c r="AQ2552" s="49"/>
      <c r="AR2552" s="49"/>
      <c r="AS2552" s="49"/>
      <c r="AT2552" s="49"/>
      <c r="AU2552" s="49"/>
      <c r="AV2552" s="49"/>
      <c r="AW2552" s="49"/>
      <c r="AX2552" s="49"/>
      <c r="AY2552" s="49"/>
      <c r="AZ2552" s="49"/>
      <c r="BA2552" s="49"/>
      <c r="BB2552" s="49"/>
      <c r="BC2552" s="49"/>
      <c r="BD2552" s="49"/>
      <c r="BE2552" s="49"/>
      <c r="BF2552" s="49"/>
      <c r="BG2552" s="49"/>
      <c r="BH2552" s="49"/>
      <c r="BI2552" s="49"/>
      <c r="BJ2552" s="49"/>
      <c r="BK2552" s="49"/>
      <c r="BL2552" s="49"/>
      <c r="BM2552" s="49"/>
      <c r="BN2552" s="49"/>
      <c r="BO2552" s="49"/>
    </row>
    <row r="2553" spans="20:67" x14ac:dyDescent="0.3">
      <c r="T2553" s="49"/>
      <c r="V2553" s="49"/>
      <c r="W2553" s="49"/>
      <c r="X2553" s="49"/>
      <c r="Y2553" s="49"/>
      <c r="AA2553" s="49"/>
      <c r="AB2553" s="49"/>
      <c r="AD2553" s="49"/>
      <c r="AE2553" s="49"/>
      <c r="AF2553" s="49"/>
      <c r="AH2553" s="49"/>
      <c r="AI2553" s="49"/>
      <c r="AK2553" s="49"/>
      <c r="AL2553" s="49"/>
      <c r="AM2553" s="49"/>
      <c r="AN2553" s="49"/>
      <c r="AO2553" s="49"/>
      <c r="AP2553" s="49"/>
      <c r="AQ2553" s="49"/>
      <c r="AR2553" s="49"/>
      <c r="AS2553" s="49"/>
      <c r="AT2553" s="49"/>
      <c r="AU2553" s="49"/>
      <c r="AV2553" s="49"/>
      <c r="AW2553" s="49"/>
      <c r="AX2553" s="49"/>
      <c r="AY2553" s="49"/>
      <c r="AZ2553" s="49"/>
      <c r="BA2553" s="49"/>
      <c r="BB2553" s="49"/>
      <c r="BC2553" s="49"/>
      <c r="BD2553" s="49"/>
      <c r="BE2553" s="49"/>
      <c r="BF2553" s="49"/>
      <c r="BG2553" s="49"/>
      <c r="BH2553" s="49"/>
      <c r="BI2553" s="49"/>
      <c r="BJ2553" s="49"/>
      <c r="BK2553" s="49"/>
      <c r="BL2553" s="49"/>
      <c r="BM2553" s="49"/>
      <c r="BN2553" s="49"/>
      <c r="BO2553" s="49"/>
    </row>
    <row r="2554" spans="20:67" x14ac:dyDescent="0.3">
      <c r="T2554" s="49"/>
      <c r="V2554" s="49"/>
      <c r="W2554" s="49"/>
      <c r="X2554" s="49"/>
      <c r="Y2554" s="49"/>
      <c r="AA2554" s="49"/>
      <c r="AB2554" s="49"/>
      <c r="AD2554" s="49"/>
      <c r="AE2554" s="49"/>
      <c r="AF2554" s="49"/>
      <c r="AH2554" s="49"/>
      <c r="AI2554" s="49"/>
      <c r="AK2554" s="49"/>
      <c r="AL2554" s="49"/>
      <c r="AM2554" s="49"/>
      <c r="AN2554" s="49"/>
      <c r="AO2554" s="49"/>
      <c r="AP2554" s="49"/>
      <c r="AQ2554" s="49"/>
      <c r="AR2554" s="49"/>
      <c r="AS2554" s="49"/>
      <c r="AT2554" s="49"/>
      <c r="AU2554" s="49"/>
      <c r="AV2554" s="49"/>
      <c r="AW2554" s="49"/>
      <c r="AX2554" s="49"/>
      <c r="AY2554" s="49"/>
      <c r="AZ2554" s="49"/>
      <c r="BA2554" s="49"/>
      <c r="BB2554" s="49"/>
      <c r="BC2554" s="49"/>
      <c r="BD2554" s="49"/>
      <c r="BE2554" s="49"/>
      <c r="BF2554" s="49"/>
      <c r="BG2554" s="49"/>
      <c r="BH2554" s="49"/>
      <c r="BI2554" s="49"/>
      <c r="BJ2554" s="49"/>
      <c r="BK2554" s="49"/>
      <c r="BL2554" s="49"/>
      <c r="BM2554" s="49"/>
      <c r="BN2554" s="49"/>
      <c r="BO2554" s="49"/>
    </row>
    <row r="2555" spans="20:67" x14ac:dyDescent="0.3">
      <c r="T2555" s="49"/>
      <c r="V2555" s="49"/>
      <c r="W2555" s="49"/>
      <c r="X2555" s="49"/>
      <c r="Y2555" s="49"/>
      <c r="AA2555" s="49"/>
      <c r="AB2555" s="49"/>
      <c r="AD2555" s="49"/>
      <c r="AE2555" s="49"/>
      <c r="AF2555" s="49"/>
      <c r="AH2555" s="49"/>
      <c r="AI2555" s="49"/>
      <c r="AK2555" s="49"/>
      <c r="AL2555" s="49"/>
      <c r="AM2555" s="49"/>
      <c r="AN2555" s="49"/>
      <c r="AO2555" s="49"/>
      <c r="AP2555" s="49"/>
      <c r="AQ2555" s="49"/>
      <c r="AR2555" s="49"/>
      <c r="AS2555" s="49"/>
      <c r="AT2555" s="49"/>
      <c r="AU2555" s="49"/>
      <c r="AV2555" s="49"/>
      <c r="AW2555" s="49"/>
      <c r="AX2555" s="49"/>
      <c r="AY2555" s="49"/>
      <c r="AZ2555" s="49"/>
      <c r="BA2555" s="49"/>
      <c r="BB2555" s="49"/>
      <c r="BC2555" s="49"/>
      <c r="BD2555" s="49"/>
      <c r="BE2555" s="49"/>
      <c r="BF2555" s="49"/>
      <c r="BG2555" s="49"/>
      <c r="BH2555" s="49"/>
      <c r="BI2555" s="49"/>
      <c r="BJ2555" s="49"/>
      <c r="BK2555" s="49"/>
      <c r="BL2555" s="49"/>
      <c r="BM2555" s="49"/>
      <c r="BN2555" s="49"/>
      <c r="BO2555" s="49"/>
    </row>
    <row r="2556" spans="20:67" x14ac:dyDescent="0.3">
      <c r="T2556" s="49"/>
      <c r="V2556" s="49"/>
      <c r="W2556" s="49"/>
      <c r="X2556" s="49"/>
      <c r="Y2556" s="49"/>
      <c r="AA2556" s="49"/>
      <c r="AB2556" s="49"/>
      <c r="AD2556" s="49"/>
      <c r="AE2556" s="49"/>
      <c r="AF2556" s="49"/>
      <c r="AH2556" s="49"/>
      <c r="AI2556" s="49"/>
      <c r="AK2556" s="49"/>
      <c r="AL2556" s="49"/>
      <c r="AM2556" s="49"/>
      <c r="AN2556" s="49"/>
      <c r="AO2556" s="49"/>
      <c r="AP2556" s="49"/>
      <c r="AQ2556" s="49"/>
      <c r="AR2556" s="49"/>
      <c r="AS2556" s="49"/>
      <c r="AT2556" s="49"/>
      <c r="AU2556" s="49"/>
      <c r="AV2556" s="49"/>
      <c r="AW2556" s="49"/>
      <c r="AX2556" s="49"/>
      <c r="AY2556" s="49"/>
      <c r="AZ2556" s="49"/>
      <c r="BA2556" s="49"/>
      <c r="BB2556" s="49"/>
      <c r="BC2556" s="49"/>
      <c r="BD2556" s="49"/>
      <c r="BE2556" s="49"/>
      <c r="BF2556" s="49"/>
      <c r="BG2556" s="49"/>
      <c r="BH2556" s="49"/>
      <c r="BI2556" s="49"/>
      <c r="BJ2556" s="49"/>
      <c r="BK2556" s="49"/>
      <c r="BL2556" s="49"/>
      <c r="BM2556" s="49"/>
      <c r="BN2556" s="49"/>
      <c r="BO2556" s="49"/>
    </row>
    <row r="2557" spans="20:67" x14ac:dyDescent="0.3">
      <c r="T2557" s="49"/>
      <c r="V2557" s="49"/>
      <c r="W2557" s="49"/>
      <c r="X2557" s="49"/>
      <c r="Y2557" s="49"/>
      <c r="AA2557" s="49"/>
      <c r="AB2557" s="49"/>
      <c r="AD2557" s="49"/>
      <c r="AE2557" s="49"/>
      <c r="AF2557" s="49"/>
      <c r="AH2557" s="49"/>
      <c r="AI2557" s="49"/>
      <c r="AK2557" s="49"/>
      <c r="AL2557" s="49"/>
      <c r="AM2557" s="49"/>
      <c r="AN2557" s="49"/>
      <c r="AO2557" s="49"/>
      <c r="AP2557" s="49"/>
      <c r="AQ2557" s="49"/>
      <c r="AR2557" s="49"/>
      <c r="AS2557" s="49"/>
      <c r="AT2557" s="49"/>
      <c r="AU2557" s="49"/>
      <c r="AV2557" s="49"/>
      <c r="AW2557" s="49"/>
      <c r="AX2557" s="49"/>
      <c r="AY2557" s="49"/>
      <c r="AZ2557" s="49"/>
      <c r="BA2557" s="49"/>
      <c r="BB2557" s="49"/>
      <c r="BC2557" s="49"/>
      <c r="BD2557" s="49"/>
      <c r="BE2557" s="49"/>
      <c r="BF2557" s="49"/>
      <c r="BG2557" s="49"/>
      <c r="BH2557" s="49"/>
      <c r="BI2557" s="49"/>
      <c r="BJ2557" s="49"/>
      <c r="BK2557" s="49"/>
      <c r="BL2557" s="49"/>
      <c r="BM2557" s="49"/>
      <c r="BN2557" s="49"/>
      <c r="BO2557" s="49"/>
    </row>
    <row r="2558" spans="20:67" x14ac:dyDescent="0.3">
      <c r="T2558" s="49"/>
      <c r="V2558" s="49"/>
      <c r="W2558" s="49"/>
      <c r="X2558" s="49"/>
      <c r="Y2558" s="49"/>
      <c r="AA2558" s="49"/>
      <c r="AB2558" s="49"/>
      <c r="AD2558" s="49"/>
      <c r="AE2558" s="49"/>
      <c r="AF2558" s="49"/>
      <c r="AH2558" s="49"/>
      <c r="AI2558" s="49"/>
      <c r="AK2558" s="49"/>
      <c r="AL2558" s="49"/>
      <c r="AM2558" s="49"/>
      <c r="AN2558" s="49"/>
      <c r="AO2558" s="49"/>
      <c r="AP2558" s="49"/>
      <c r="AQ2558" s="49"/>
      <c r="AR2558" s="49"/>
      <c r="AS2558" s="49"/>
      <c r="AT2558" s="49"/>
      <c r="AU2558" s="49"/>
      <c r="AV2558" s="49"/>
      <c r="AW2558" s="49"/>
      <c r="AX2558" s="49"/>
      <c r="AY2558" s="49"/>
      <c r="AZ2558" s="49"/>
      <c r="BA2558" s="49"/>
      <c r="BB2558" s="49"/>
      <c r="BC2558" s="49"/>
      <c r="BD2558" s="49"/>
      <c r="BE2558" s="49"/>
      <c r="BF2558" s="49"/>
      <c r="BG2558" s="49"/>
      <c r="BH2558" s="49"/>
      <c r="BI2558" s="49"/>
      <c r="BJ2558" s="49"/>
      <c r="BK2558" s="49"/>
      <c r="BL2558" s="49"/>
      <c r="BM2558" s="49"/>
      <c r="BN2558" s="49"/>
      <c r="BO2558" s="49"/>
    </row>
    <row r="2559" spans="20:67" x14ac:dyDescent="0.3">
      <c r="T2559" s="49"/>
      <c r="V2559" s="49"/>
      <c r="W2559" s="49"/>
      <c r="X2559" s="49"/>
      <c r="Y2559" s="49"/>
      <c r="AA2559" s="49"/>
      <c r="AB2559" s="49"/>
      <c r="AD2559" s="49"/>
      <c r="AE2559" s="49"/>
      <c r="AF2559" s="49"/>
      <c r="AH2559" s="49"/>
      <c r="AI2559" s="49"/>
      <c r="AK2559" s="49"/>
      <c r="AL2559" s="49"/>
      <c r="AM2559" s="49"/>
      <c r="AN2559" s="49"/>
      <c r="AO2559" s="49"/>
      <c r="AP2559" s="49"/>
      <c r="AQ2559" s="49"/>
      <c r="AR2559" s="49"/>
      <c r="AS2559" s="49"/>
      <c r="AT2559" s="49"/>
      <c r="AU2559" s="49"/>
      <c r="AV2559" s="49"/>
      <c r="AW2559" s="49"/>
      <c r="AX2559" s="49"/>
      <c r="AY2559" s="49"/>
      <c r="AZ2559" s="49"/>
      <c r="BA2559" s="49"/>
      <c r="BB2559" s="49"/>
      <c r="BC2559" s="49"/>
      <c r="BD2559" s="49"/>
      <c r="BE2559" s="49"/>
      <c r="BF2559" s="49"/>
      <c r="BG2559" s="49"/>
      <c r="BH2559" s="49"/>
      <c r="BI2559" s="49"/>
      <c r="BJ2559" s="49"/>
      <c r="BK2559" s="49"/>
      <c r="BL2559" s="49"/>
      <c r="BM2559" s="49"/>
      <c r="BN2559" s="49"/>
      <c r="BO2559" s="49"/>
    </row>
    <row r="2560" spans="20:67" x14ac:dyDescent="0.3">
      <c r="T2560" s="49"/>
      <c r="V2560" s="49"/>
      <c r="W2560" s="49"/>
      <c r="X2560" s="49"/>
      <c r="Y2560" s="49"/>
      <c r="AA2560" s="49"/>
      <c r="AB2560" s="49"/>
      <c r="AD2560" s="49"/>
      <c r="AE2560" s="49"/>
      <c r="AF2560" s="49"/>
      <c r="AH2560" s="49"/>
      <c r="AI2560" s="49"/>
      <c r="AK2560" s="49"/>
      <c r="AL2560" s="49"/>
      <c r="AM2560" s="49"/>
      <c r="AN2560" s="49"/>
      <c r="AO2560" s="49"/>
      <c r="AP2560" s="49"/>
      <c r="AQ2560" s="49"/>
      <c r="AR2560" s="49"/>
      <c r="AS2560" s="49"/>
      <c r="AT2560" s="49"/>
      <c r="AU2560" s="49"/>
      <c r="AV2560" s="49"/>
      <c r="AW2560" s="49"/>
      <c r="AX2560" s="49"/>
      <c r="AY2560" s="49"/>
      <c r="AZ2560" s="49"/>
      <c r="BA2560" s="49"/>
      <c r="BB2560" s="49"/>
      <c r="BC2560" s="49"/>
      <c r="BD2560" s="49"/>
      <c r="BE2560" s="49"/>
      <c r="BF2560" s="49"/>
      <c r="BG2560" s="49"/>
      <c r="BH2560" s="49"/>
      <c r="BI2560" s="49"/>
      <c r="BJ2560" s="49"/>
      <c r="BK2560" s="49"/>
      <c r="BL2560" s="49"/>
      <c r="BM2560" s="49"/>
      <c r="BN2560" s="49"/>
      <c r="BO2560" s="49"/>
    </row>
    <row r="2561" spans="20:67" x14ac:dyDescent="0.3">
      <c r="T2561" s="49"/>
      <c r="V2561" s="49"/>
      <c r="W2561" s="49"/>
      <c r="X2561" s="49"/>
      <c r="Y2561" s="49"/>
      <c r="AA2561" s="49"/>
      <c r="AB2561" s="49"/>
      <c r="AD2561" s="49"/>
      <c r="AE2561" s="49"/>
      <c r="AF2561" s="49"/>
      <c r="AH2561" s="49"/>
      <c r="AI2561" s="49"/>
      <c r="AK2561" s="49"/>
      <c r="AL2561" s="49"/>
      <c r="AM2561" s="49"/>
      <c r="AN2561" s="49"/>
      <c r="AO2561" s="49"/>
      <c r="AP2561" s="49"/>
      <c r="AQ2561" s="49"/>
      <c r="AR2561" s="49"/>
      <c r="AS2561" s="49"/>
      <c r="AT2561" s="49"/>
      <c r="AU2561" s="49"/>
      <c r="AV2561" s="49"/>
      <c r="AW2561" s="49"/>
      <c r="AX2561" s="49"/>
      <c r="AY2561" s="49"/>
      <c r="AZ2561" s="49"/>
      <c r="BA2561" s="49"/>
      <c r="BB2561" s="49"/>
      <c r="BC2561" s="49"/>
      <c r="BD2561" s="49"/>
      <c r="BE2561" s="49"/>
      <c r="BF2561" s="49"/>
      <c r="BG2561" s="49"/>
      <c r="BH2561" s="49"/>
      <c r="BI2561" s="49"/>
      <c r="BJ2561" s="49"/>
      <c r="BK2561" s="49"/>
      <c r="BL2561" s="49"/>
      <c r="BM2561" s="49"/>
      <c r="BN2561" s="49"/>
      <c r="BO2561" s="49"/>
    </row>
    <row r="2562" spans="20:67" x14ac:dyDescent="0.3">
      <c r="T2562" s="49"/>
      <c r="V2562" s="49"/>
      <c r="W2562" s="49"/>
      <c r="X2562" s="49"/>
      <c r="Y2562" s="49"/>
      <c r="AA2562" s="49"/>
      <c r="AB2562" s="49"/>
      <c r="AD2562" s="49"/>
      <c r="AE2562" s="49"/>
      <c r="AF2562" s="49"/>
      <c r="AH2562" s="49"/>
      <c r="AI2562" s="49"/>
      <c r="AK2562" s="49"/>
      <c r="AL2562" s="49"/>
      <c r="AM2562" s="49"/>
      <c r="AN2562" s="49"/>
      <c r="AO2562" s="49"/>
      <c r="AP2562" s="49"/>
      <c r="AQ2562" s="49"/>
      <c r="AR2562" s="49"/>
      <c r="AS2562" s="49"/>
      <c r="AT2562" s="49"/>
      <c r="AU2562" s="49"/>
      <c r="AV2562" s="49"/>
      <c r="AW2562" s="49"/>
      <c r="AX2562" s="49"/>
      <c r="AY2562" s="49"/>
      <c r="AZ2562" s="49"/>
      <c r="BA2562" s="49"/>
      <c r="BB2562" s="49"/>
      <c r="BC2562" s="49"/>
      <c r="BD2562" s="49"/>
      <c r="BE2562" s="49"/>
      <c r="BF2562" s="49"/>
      <c r="BG2562" s="49"/>
      <c r="BH2562" s="49"/>
      <c r="BI2562" s="49"/>
      <c r="BJ2562" s="49"/>
      <c r="BK2562" s="49"/>
      <c r="BL2562" s="49"/>
      <c r="BM2562" s="49"/>
      <c r="BN2562" s="49"/>
      <c r="BO2562" s="49"/>
    </row>
    <row r="2563" spans="20:67" x14ac:dyDescent="0.3">
      <c r="T2563" s="49"/>
      <c r="V2563" s="49"/>
      <c r="W2563" s="49"/>
      <c r="X2563" s="49"/>
      <c r="Y2563" s="49"/>
      <c r="AA2563" s="49"/>
      <c r="AB2563" s="49"/>
      <c r="AD2563" s="49"/>
      <c r="AE2563" s="49"/>
      <c r="AF2563" s="49"/>
      <c r="AH2563" s="49"/>
      <c r="AI2563" s="49"/>
      <c r="AK2563" s="49"/>
      <c r="AL2563" s="49"/>
      <c r="AM2563" s="49"/>
      <c r="AN2563" s="49"/>
      <c r="AO2563" s="49"/>
      <c r="AP2563" s="49"/>
      <c r="AQ2563" s="49"/>
      <c r="AR2563" s="49"/>
      <c r="AS2563" s="49"/>
      <c r="AT2563" s="49"/>
      <c r="AU2563" s="49"/>
      <c r="AV2563" s="49"/>
      <c r="AW2563" s="49"/>
      <c r="AX2563" s="49"/>
      <c r="AY2563" s="49"/>
      <c r="AZ2563" s="49"/>
      <c r="BA2563" s="49"/>
      <c r="BB2563" s="49"/>
      <c r="BC2563" s="49"/>
      <c r="BD2563" s="49"/>
      <c r="BE2563" s="49"/>
      <c r="BF2563" s="49"/>
      <c r="BG2563" s="49"/>
      <c r="BH2563" s="49"/>
      <c r="BI2563" s="49"/>
      <c r="BJ2563" s="49"/>
      <c r="BK2563" s="49"/>
      <c r="BL2563" s="49"/>
      <c r="BM2563" s="49"/>
      <c r="BN2563" s="49"/>
      <c r="BO2563" s="49"/>
    </row>
    <row r="2564" spans="20:67" x14ac:dyDescent="0.3">
      <c r="T2564" s="49"/>
      <c r="V2564" s="49"/>
      <c r="W2564" s="49"/>
      <c r="X2564" s="49"/>
      <c r="Y2564" s="49"/>
      <c r="AA2564" s="49"/>
      <c r="AB2564" s="49"/>
      <c r="AD2564" s="49"/>
      <c r="AE2564" s="49"/>
      <c r="AF2564" s="49"/>
      <c r="AH2564" s="49"/>
      <c r="AI2564" s="49"/>
      <c r="AK2564" s="49"/>
      <c r="AL2564" s="49"/>
      <c r="AM2564" s="49"/>
      <c r="AN2564" s="49"/>
      <c r="AO2564" s="49"/>
      <c r="AP2564" s="49"/>
      <c r="AQ2564" s="49"/>
      <c r="AR2564" s="49"/>
      <c r="AS2564" s="49"/>
      <c r="AT2564" s="49"/>
      <c r="AU2564" s="49"/>
      <c r="AV2564" s="49"/>
      <c r="AW2564" s="49"/>
      <c r="AX2564" s="49"/>
      <c r="AY2564" s="49"/>
      <c r="AZ2564" s="49"/>
      <c r="BA2564" s="49"/>
      <c r="BB2564" s="49"/>
      <c r="BC2564" s="49"/>
      <c r="BD2564" s="49"/>
      <c r="BE2564" s="49"/>
      <c r="BF2564" s="49"/>
      <c r="BG2564" s="49"/>
      <c r="BH2564" s="49"/>
      <c r="BI2564" s="49"/>
      <c r="BJ2564" s="49"/>
      <c r="BK2564" s="49"/>
      <c r="BL2564" s="49"/>
      <c r="BM2564" s="49"/>
      <c r="BN2564" s="49"/>
      <c r="BO2564" s="49"/>
    </row>
    <row r="2565" spans="20:67" x14ac:dyDescent="0.3">
      <c r="T2565" s="49"/>
      <c r="V2565" s="49"/>
      <c r="W2565" s="49"/>
      <c r="X2565" s="49"/>
      <c r="Y2565" s="49"/>
      <c r="AA2565" s="49"/>
      <c r="AB2565" s="49"/>
      <c r="AD2565" s="49"/>
      <c r="AE2565" s="49"/>
      <c r="AF2565" s="49"/>
      <c r="AH2565" s="49"/>
      <c r="AI2565" s="49"/>
      <c r="AK2565" s="49"/>
      <c r="AL2565" s="49"/>
      <c r="AM2565" s="49"/>
      <c r="AN2565" s="49"/>
      <c r="AO2565" s="49"/>
      <c r="AP2565" s="49"/>
      <c r="AQ2565" s="49"/>
      <c r="AR2565" s="49"/>
      <c r="AS2565" s="49"/>
      <c r="AT2565" s="49"/>
      <c r="AU2565" s="49"/>
      <c r="AV2565" s="49"/>
      <c r="AW2565" s="49"/>
      <c r="AX2565" s="49"/>
      <c r="AY2565" s="49"/>
      <c r="AZ2565" s="49"/>
      <c r="BA2565" s="49"/>
      <c r="BB2565" s="49"/>
      <c r="BC2565" s="49"/>
      <c r="BD2565" s="49"/>
      <c r="BE2565" s="49"/>
      <c r="BF2565" s="49"/>
      <c r="BG2565" s="49"/>
      <c r="BH2565" s="49"/>
      <c r="BI2565" s="49"/>
      <c r="BJ2565" s="49"/>
      <c r="BK2565" s="49"/>
      <c r="BL2565" s="49"/>
      <c r="BM2565" s="49"/>
      <c r="BN2565" s="49"/>
      <c r="BO2565" s="49"/>
    </row>
    <row r="2566" spans="20:67" x14ac:dyDescent="0.3">
      <c r="T2566" s="49"/>
      <c r="V2566" s="49"/>
      <c r="W2566" s="49"/>
      <c r="X2566" s="49"/>
      <c r="Y2566" s="49"/>
      <c r="AA2566" s="49"/>
      <c r="AB2566" s="49"/>
      <c r="AD2566" s="49"/>
      <c r="AE2566" s="49"/>
      <c r="AF2566" s="49"/>
      <c r="AH2566" s="49"/>
      <c r="AI2566" s="49"/>
      <c r="AK2566" s="49"/>
      <c r="AL2566" s="49"/>
      <c r="AM2566" s="49"/>
      <c r="AN2566" s="49"/>
      <c r="AO2566" s="49"/>
      <c r="AP2566" s="49"/>
      <c r="AQ2566" s="49"/>
      <c r="AR2566" s="49"/>
      <c r="AS2566" s="49"/>
      <c r="AT2566" s="49"/>
      <c r="AU2566" s="49"/>
      <c r="AV2566" s="49"/>
      <c r="AW2566" s="49"/>
      <c r="AX2566" s="49"/>
      <c r="AY2566" s="49"/>
      <c r="AZ2566" s="49"/>
      <c r="BA2566" s="49"/>
      <c r="BB2566" s="49"/>
      <c r="BC2566" s="49"/>
      <c r="BD2566" s="49"/>
      <c r="BE2566" s="49"/>
      <c r="BF2566" s="49"/>
      <c r="BG2566" s="49"/>
      <c r="BH2566" s="49"/>
      <c r="BI2566" s="49"/>
      <c r="BJ2566" s="49"/>
      <c r="BK2566" s="49"/>
      <c r="BL2566" s="49"/>
      <c r="BM2566" s="49"/>
      <c r="BN2566" s="49"/>
      <c r="BO2566" s="49"/>
    </row>
    <row r="2567" spans="20:67" x14ac:dyDescent="0.3">
      <c r="T2567" s="49"/>
      <c r="V2567" s="49"/>
      <c r="W2567" s="49"/>
      <c r="X2567" s="49"/>
      <c r="Y2567" s="49"/>
      <c r="AA2567" s="49"/>
      <c r="AB2567" s="49"/>
      <c r="AD2567" s="49"/>
      <c r="AE2567" s="49"/>
      <c r="AF2567" s="49"/>
      <c r="AH2567" s="49"/>
      <c r="AI2567" s="49"/>
      <c r="AK2567" s="49"/>
      <c r="AL2567" s="49"/>
      <c r="AM2567" s="49"/>
      <c r="AN2567" s="49"/>
      <c r="AO2567" s="49"/>
      <c r="AP2567" s="49"/>
      <c r="AQ2567" s="49"/>
      <c r="AR2567" s="49"/>
      <c r="AS2567" s="49"/>
      <c r="AT2567" s="49"/>
      <c r="AU2567" s="49"/>
      <c r="AV2567" s="49"/>
      <c r="AW2567" s="49"/>
      <c r="AX2567" s="49"/>
      <c r="AY2567" s="49"/>
      <c r="AZ2567" s="49"/>
      <c r="BA2567" s="49"/>
      <c r="BB2567" s="49"/>
      <c r="BC2567" s="49"/>
      <c r="BD2567" s="49"/>
      <c r="BE2567" s="49"/>
      <c r="BF2567" s="49"/>
      <c r="BG2567" s="49"/>
      <c r="BH2567" s="49"/>
      <c r="BI2567" s="49"/>
      <c r="BJ2567" s="49"/>
      <c r="BK2567" s="49"/>
      <c r="BL2567" s="49"/>
      <c r="BM2567" s="49"/>
      <c r="BN2567" s="49"/>
      <c r="BO2567" s="49"/>
    </row>
    <row r="2568" spans="20:67" x14ac:dyDescent="0.3">
      <c r="T2568" s="49"/>
      <c r="V2568" s="49"/>
      <c r="W2568" s="49"/>
      <c r="X2568" s="49"/>
      <c r="Y2568" s="49"/>
      <c r="AA2568" s="49"/>
      <c r="AB2568" s="49"/>
      <c r="AD2568" s="49"/>
      <c r="AE2568" s="49"/>
      <c r="AF2568" s="49"/>
      <c r="AH2568" s="49"/>
      <c r="AI2568" s="49"/>
      <c r="AK2568" s="49"/>
      <c r="AL2568" s="49"/>
      <c r="AM2568" s="49"/>
      <c r="AN2568" s="49"/>
      <c r="AO2568" s="49"/>
      <c r="AP2568" s="49"/>
      <c r="AQ2568" s="49"/>
      <c r="AR2568" s="49"/>
      <c r="AS2568" s="49"/>
      <c r="AT2568" s="49"/>
      <c r="AU2568" s="49"/>
      <c r="AV2568" s="49"/>
      <c r="AW2568" s="49"/>
      <c r="AX2568" s="49"/>
      <c r="AY2568" s="49"/>
      <c r="AZ2568" s="49"/>
      <c r="BA2568" s="49"/>
      <c r="BB2568" s="49"/>
      <c r="BC2568" s="49"/>
      <c r="BD2568" s="49"/>
      <c r="BE2568" s="49"/>
      <c r="BF2568" s="49"/>
      <c r="BG2568" s="49"/>
      <c r="BH2568" s="49"/>
      <c r="BI2568" s="49"/>
      <c r="BJ2568" s="49"/>
      <c r="BK2568" s="49"/>
      <c r="BL2568" s="49"/>
      <c r="BM2568" s="49"/>
      <c r="BN2568" s="49"/>
      <c r="BO2568" s="49"/>
    </row>
    <row r="2569" spans="20:67" x14ac:dyDescent="0.3">
      <c r="T2569" s="49"/>
      <c r="V2569" s="49"/>
      <c r="W2569" s="49"/>
      <c r="X2569" s="49"/>
      <c r="Y2569" s="49"/>
      <c r="AA2569" s="49"/>
      <c r="AB2569" s="49"/>
      <c r="AD2569" s="49"/>
      <c r="AE2569" s="49"/>
      <c r="AF2569" s="49"/>
      <c r="AH2569" s="49"/>
      <c r="AI2569" s="49"/>
      <c r="AK2569" s="49"/>
      <c r="AL2569" s="49"/>
      <c r="AM2569" s="49"/>
      <c r="AN2569" s="49"/>
      <c r="AO2569" s="49"/>
      <c r="AP2569" s="49"/>
      <c r="AQ2569" s="49"/>
      <c r="AR2569" s="49"/>
      <c r="AS2569" s="49"/>
      <c r="AT2569" s="49"/>
      <c r="AU2569" s="49"/>
      <c r="AV2569" s="49"/>
      <c r="AW2569" s="49"/>
      <c r="AX2569" s="49"/>
      <c r="AY2569" s="49"/>
      <c r="AZ2569" s="49"/>
      <c r="BA2569" s="49"/>
      <c r="BB2569" s="49"/>
      <c r="BC2569" s="49"/>
      <c r="BD2569" s="49"/>
      <c r="BE2569" s="49"/>
      <c r="BF2569" s="49"/>
      <c r="BG2569" s="49"/>
      <c r="BH2569" s="49"/>
      <c r="BI2569" s="49"/>
      <c r="BJ2569" s="49"/>
      <c r="BK2569" s="49"/>
      <c r="BL2569" s="49"/>
      <c r="BM2569" s="49"/>
      <c r="BN2569" s="49"/>
      <c r="BO2569" s="49"/>
    </row>
    <row r="2570" spans="20:67" x14ac:dyDescent="0.3">
      <c r="T2570" s="49"/>
      <c r="V2570" s="49"/>
      <c r="W2570" s="49"/>
      <c r="X2570" s="49"/>
      <c r="Y2570" s="49"/>
      <c r="AA2570" s="49"/>
      <c r="AB2570" s="49"/>
      <c r="AD2570" s="49"/>
      <c r="AE2570" s="49"/>
      <c r="AF2570" s="49"/>
      <c r="AH2570" s="49"/>
      <c r="AI2570" s="49"/>
      <c r="AK2570" s="49"/>
      <c r="AL2570" s="49"/>
      <c r="AM2570" s="49"/>
      <c r="AN2570" s="49"/>
      <c r="AO2570" s="49"/>
      <c r="AP2570" s="49"/>
      <c r="AQ2570" s="49"/>
      <c r="AR2570" s="49"/>
      <c r="AS2570" s="49"/>
      <c r="AT2570" s="49"/>
      <c r="AU2570" s="49"/>
      <c r="AV2570" s="49"/>
      <c r="AW2570" s="49"/>
      <c r="AX2570" s="49"/>
      <c r="AY2570" s="49"/>
      <c r="AZ2570" s="49"/>
      <c r="BA2570" s="49"/>
      <c r="BB2570" s="49"/>
      <c r="BC2570" s="49"/>
      <c r="BD2570" s="49"/>
      <c r="BE2570" s="49"/>
      <c r="BF2570" s="49"/>
      <c r="BG2570" s="49"/>
      <c r="BH2570" s="49"/>
      <c r="BI2570" s="49"/>
      <c r="BJ2570" s="49"/>
      <c r="BK2570" s="49"/>
      <c r="BL2570" s="49"/>
      <c r="BM2570" s="49"/>
      <c r="BN2570" s="49"/>
      <c r="BO2570" s="49"/>
    </row>
    <row r="2571" spans="20:67" x14ac:dyDescent="0.3">
      <c r="T2571" s="49"/>
      <c r="V2571" s="49"/>
      <c r="W2571" s="49"/>
      <c r="X2571" s="49"/>
      <c r="Y2571" s="49"/>
      <c r="AA2571" s="49"/>
      <c r="AB2571" s="49"/>
      <c r="AD2571" s="49"/>
      <c r="AE2571" s="49"/>
      <c r="AF2571" s="49"/>
      <c r="AH2571" s="49"/>
      <c r="AI2571" s="49"/>
      <c r="AK2571" s="49"/>
      <c r="AL2571" s="49"/>
      <c r="AM2571" s="49"/>
      <c r="AN2571" s="49"/>
      <c r="AO2571" s="49"/>
      <c r="AP2571" s="49"/>
      <c r="AQ2571" s="49"/>
      <c r="AR2571" s="49"/>
      <c r="AS2571" s="49"/>
      <c r="AT2571" s="49"/>
      <c r="AU2571" s="49"/>
      <c r="AV2571" s="49"/>
      <c r="AW2571" s="49"/>
      <c r="AX2571" s="49"/>
      <c r="AY2571" s="49"/>
      <c r="AZ2571" s="49"/>
      <c r="BA2571" s="49"/>
      <c r="BB2571" s="49"/>
      <c r="BC2571" s="49"/>
      <c r="BD2571" s="49"/>
      <c r="BE2571" s="49"/>
      <c r="BF2571" s="49"/>
      <c r="BG2571" s="49"/>
      <c r="BH2571" s="49"/>
      <c r="BI2571" s="49"/>
      <c r="BJ2571" s="49"/>
      <c r="BK2571" s="49"/>
      <c r="BL2571" s="49"/>
      <c r="BM2571" s="49"/>
      <c r="BN2571" s="49"/>
      <c r="BO2571" s="49"/>
    </row>
    <row r="2572" spans="20:67" x14ac:dyDescent="0.3">
      <c r="T2572" s="49"/>
      <c r="V2572" s="49"/>
      <c r="W2572" s="49"/>
      <c r="X2572" s="49"/>
      <c r="Y2572" s="49"/>
      <c r="AA2572" s="49"/>
      <c r="AB2572" s="49"/>
      <c r="AD2572" s="49"/>
      <c r="AE2572" s="49"/>
      <c r="AF2572" s="49"/>
      <c r="AH2572" s="49"/>
      <c r="AI2572" s="49"/>
      <c r="AK2572" s="49"/>
      <c r="AL2572" s="49"/>
      <c r="AM2572" s="49"/>
      <c r="AN2572" s="49"/>
      <c r="AO2572" s="49"/>
      <c r="AP2572" s="49"/>
      <c r="AQ2572" s="49"/>
      <c r="AR2572" s="49"/>
      <c r="AS2572" s="49"/>
      <c r="AT2572" s="49"/>
      <c r="AU2572" s="49"/>
      <c r="AV2572" s="49"/>
      <c r="AW2572" s="49"/>
      <c r="AX2572" s="49"/>
      <c r="AY2572" s="49"/>
      <c r="AZ2572" s="49"/>
      <c r="BA2572" s="49"/>
      <c r="BB2572" s="49"/>
      <c r="BC2572" s="49"/>
      <c r="BD2572" s="49"/>
      <c r="BE2572" s="49"/>
      <c r="BF2572" s="49"/>
      <c r="BG2572" s="49"/>
      <c r="BH2572" s="49"/>
      <c r="BI2572" s="49"/>
      <c r="BJ2572" s="49"/>
      <c r="BK2572" s="49"/>
      <c r="BL2572" s="49"/>
      <c r="BM2572" s="49"/>
      <c r="BN2572" s="49"/>
      <c r="BO2572" s="49"/>
    </row>
    <row r="2573" spans="20:67" x14ac:dyDescent="0.3">
      <c r="T2573" s="49"/>
      <c r="V2573" s="49"/>
      <c r="W2573" s="49"/>
      <c r="X2573" s="49"/>
      <c r="Y2573" s="49"/>
      <c r="AA2573" s="49"/>
      <c r="AB2573" s="49"/>
      <c r="AD2573" s="49"/>
      <c r="AE2573" s="49"/>
      <c r="AF2573" s="49"/>
      <c r="AH2573" s="49"/>
      <c r="AI2573" s="49"/>
      <c r="AK2573" s="49"/>
      <c r="AL2573" s="49"/>
      <c r="AM2573" s="49"/>
      <c r="AN2573" s="49"/>
      <c r="AO2573" s="49"/>
      <c r="AP2573" s="49"/>
      <c r="AQ2573" s="49"/>
      <c r="AR2573" s="49"/>
      <c r="AS2573" s="49"/>
      <c r="AT2573" s="49"/>
      <c r="AU2573" s="49"/>
      <c r="AV2573" s="49"/>
      <c r="AW2573" s="49"/>
      <c r="AX2573" s="49"/>
      <c r="AY2573" s="49"/>
      <c r="AZ2573" s="49"/>
      <c r="BA2573" s="49"/>
      <c r="BB2573" s="49"/>
      <c r="BC2573" s="49"/>
      <c r="BD2573" s="49"/>
      <c r="BE2573" s="49"/>
      <c r="BF2573" s="49"/>
      <c r="BG2573" s="49"/>
      <c r="BH2573" s="49"/>
      <c r="BI2573" s="49"/>
      <c r="BJ2573" s="49"/>
      <c r="BK2573" s="49"/>
      <c r="BL2573" s="49"/>
      <c r="BM2573" s="49"/>
      <c r="BN2573" s="49"/>
      <c r="BO2573" s="49"/>
    </row>
    <row r="2574" spans="20:67" x14ac:dyDescent="0.3">
      <c r="T2574" s="49"/>
      <c r="V2574" s="49"/>
      <c r="W2574" s="49"/>
      <c r="X2574" s="49"/>
      <c r="Y2574" s="49"/>
      <c r="AA2574" s="49"/>
      <c r="AB2574" s="49"/>
      <c r="AD2574" s="49"/>
      <c r="AE2574" s="49"/>
      <c r="AF2574" s="49"/>
      <c r="AH2574" s="49"/>
      <c r="AI2574" s="49"/>
      <c r="AK2574" s="49"/>
      <c r="AL2574" s="49"/>
      <c r="AM2574" s="49"/>
      <c r="AN2574" s="49"/>
      <c r="AO2574" s="49"/>
      <c r="AP2574" s="49"/>
      <c r="AQ2574" s="49"/>
      <c r="AR2574" s="49"/>
      <c r="AS2574" s="49"/>
      <c r="AT2574" s="49"/>
      <c r="AU2574" s="49"/>
      <c r="AV2574" s="49"/>
      <c r="AW2574" s="49"/>
      <c r="AX2574" s="49"/>
      <c r="AY2574" s="49"/>
      <c r="AZ2574" s="49"/>
      <c r="BA2574" s="49"/>
      <c r="BB2574" s="49"/>
      <c r="BC2574" s="49"/>
      <c r="BD2574" s="49"/>
      <c r="BE2574" s="49"/>
      <c r="BF2574" s="49"/>
      <c r="BG2574" s="49"/>
      <c r="BH2574" s="49"/>
      <c r="BI2574" s="49"/>
      <c r="BJ2574" s="49"/>
      <c r="BK2574" s="49"/>
      <c r="BL2574" s="49"/>
      <c r="BM2574" s="49"/>
      <c r="BN2574" s="49"/>
      <c r="BO2574" s="49"/>
    </row>
    <row r="2575" spans="20:67" x14ac:dyDescent="0.3">
      <c r="T2575" s="49"/>
      <c r="V2575" s="49"/>
      <c r="W2575" s="49"/>
      <c r="X2575" s="49"/>
      <c r="Y2575" s="49"/>
      <c r="AA2575" s="49"/>
      <c r="AB2575" s="49"/>
      <c r="AD2575" s="49"/>
      <c r="AE2575" s="49"/>
      <c r="AF2575" s="49"/>
      <c r="AH2575" s="49"/>
      <c r="AI2575" s="49"/>
      <c r="AK2575" s="49"/>
      <c r="AL2575" s="49"/>
      <c r="AM2575" s="49"/>
      <c r="AN2575" s="49"/>
      <c r="AO2575" s="49"/>
      <c r="AP2575" s="49"/>
      <c r="AQ2575" s="49"/>
      <c r="AR2575" s="49"/>
      <c r="AS2575" s="49"/>
      <c r="AT2575" s="49"/>
      <c r="AU2575" s="49"/>
      <c r="AV2575" s="49"/>
      <c r="AW2575" s="49"/>
      <c r="AX2575" s="49"/>
      <c r="AY2575" s="49"/>
      <c r="AZ2575" s="49"/>
      <c r="BA2575" s="49"/>
      <c r="BB2575" s="49"/>
      <c r="BC2575" s="49"/>
      <c r="BD2575" s="49"/>
      <c r="BE2575" s="49"/>
      <c r="BF2575" s="49"/>
      <c r="BG2575" s="49"/>
      <c r="BH2575" s="49"/>
      <c r="BI2575" s="49"/>
      <c r="BJ2575" s="49"/>
      <c r="BK2575" s="49"/>
      <c r="BL2575" s="49"/>
      <c r="BM2575" s="49"/>
      <c r="BN2575" s="49"/>
      <c r="BO2575" s="49"/>
    </row>
    <row r="2576" spans="20:67" x14ac:dyDescent="0.3">
      <c r="T2576" s="49"/>
      <c r="V2576" s="49"/>
      <c r="W2576" s="49"/>
      <c r="X2576" s="49"/>
      <c r="Y2576" s="49"/>
      <c r="AA2576" s="49"/>
      <c r="AB2576" s="49"/>
      <c r="AD2576" s="49"/>
      <c r="AE2576" s="49"/>
      <c r="AF2576" s="49"/>
      <c r="AH2576" s="49"/>
      <c r="AI2576" s="49"/>
      <c r="AK2576" s="49"/>
      <c r="AL2576" s="49"/>
      <c r="AM2576" s="49"/>
      <c r="AN2576" s="49"/>
      <c r="AO2576" s="49"/>
      <c r="AP2576" s="49"/>
      <c r="AQ2576" s="49"/>
      <c r="AR2576" s="49"/>
      <c r="AS2576" s="49"/>
      <c r="AT2576" s="49"/>
      <c r="AU2576" s="49"/>
      <c r="AV2576" s="49"/>
      <c r="AW2576" s="49"/>
      <c r="AX2576" s="49"/>
      <c r="AY2576" s="49"/>
      <c r="AZ2576" s="49"/>
      <c r="BA2576" s="49"/>
      <c r="BB2576" s="49"/>
      <c r="BC2576" s="49"/>
      <c r="BD2576" s="49"/>
      <c r="BE2576" s="49"/>
      <c r="BF2576" s="49"/>
      <c r="BG2576" s="49"/>
      <c r="BH2576" s="49"/>
      <c r="BI2576" s="49"/>
      <c r="BJ2576" s="49"/>
      <c r="BK2576" s="49"/>
      <c r="BL2576" s="49"/>
      <c r="BM2576" s="49"/>
      <c r="BN2576" s="49"/>
      <c r="BO2576" s="49"/>
    </row>
    <row r="2577" spans="20:67" x14ac:dyDescent="0.3">
      <c r="T2577" s="49"/>
      <c r="V2577" s="49"/>
      <c r="W2577" s="49"/>
      <c r="X2577" s="49"/>
      <c r="Y2577" s="49"/>
      <c r="AA2577" s="49"/>
      <c r="AB2577" s="49"/>
      <c r="AD2577" s="49"/>
      <c r="AE2577" s="49"/>
      <c r="AF2577" s="49"/>
      <c r="AH2577" s="49"/>
      <c r="AI2577" s="49"/>
      <c r="AK2577" s="49"/>
      <c r="AL2577" s="49"/>
      <c r="AM2577" s="49"/>
      <c r="AN2577" s="49"/>
      <c r="AO2577" s="49"/>
      <c r="AP2577" s="49"/>
      <c r="AQ2577" s="49"/>
      <c r="AR2577" s="49"/>
      <c r="AS2577" s="49"/>
      <c r="AT2577" s="49"/>
      <c r="AU2577" s="49"/>
      <c r="AV2577" s="49"/>
      <c r="AW2577" s="49"/>
      <c r="AX2577" s="49"/>
      <c r="AY2577" s="49"/>
      <c r="AZ2577" s="49"/>
      <c r="BA2577" s="49"/>
      <c r="BB2577" s="49"/>
      <c r="BC2577" s="49"/>
      <c r="BD2577" s="49"/>
      <c r="BE2577" s="49"/>
      <c r="BF2577" s="49"/>
      <c r="BG2577" s="49"/>
      <c r="BH2577" s="49"/>
      <c r="BI2577" s="49"/>
      <c r="BJ2577" s="49"/>
      <c r="BK2577" s="49"/>
      <c r="BL2577" s="49"/>
      <c r="BM2577" s="49"/>
      <c r="BN2577" s="49"/>
      <c r="BO2577" s="49"/>
    </row>
    <row r="2578" spans="20:67" x14ac:dyDescent="0.3">
      <c r="T2578" s="49"/>
      <c r="V2578" s="49"/>
      <c r="W2578" s="49"/>
      <c r="X2578" s="49"/>
      <c r="Y2578" s="49"/>
      <c r="AA2578" s="49"/>
      <c r="AB2578" s="49"/>
      <c r="AD2578" s="49"/>
      <c r="AE2578" s="49"/>
      <c r="AF2578" s="49"/>
      <c r="AH2578" s="49"/>
      <c r="AI2578" s="49"/>
      <c r="AK2578" s="49"/>
      <c r="AL2578" s="49"/>
      <c r="AM2578" s="49"/>
      <c r="AN2578" s="49"/>
      <c r="AO2578" s="49"/>
      <c r="AP2578" s="49"/>
      <c r="AQ2578" s="49"/>
      <c r="AR2578" s="49"/>
      <c r="AS2578" s="49"/>
      <c r="AT2578" s="49"/>
      <c r="AU2578" s="49"/>
      <c r="AV2578" s="49"/>
      <c r="AW2578" s="49"/>
      <c r="AX2578" s="49"/>
      <c r="AY2578" s="49"/>
      <c r="AZ2578" s="49"/>
      <c r="BA2578" s="49"/>
      <c r="BB2578" s="49"/>
      <c r="BC2578" s="49"/>
      <c r="BD2578" s="49"/>
      <c r="BE2578" s="49"/>
      <c r="BF2578" s="49"/>
      <c r="BG2578" s="49"/>
      <c r="BH2578" s="49"/>
      <c r="BI2578" s="49"/>
      <c r="BJ2578" s="49"/>
      <c r="BK2578" s="49"/>
      <c r="BL2578" s="49"/>
      <c r="BM2578" s="49"/>
      <c r="BN2578" s="49"/>
      <c r="BO2578" s="49"/>
    </row>
    <row r="2579" spans="20:67" x14ac:dyDescent="0.3">
      <c r="T2579" s="49"/>
      <c r="V2579" s="49"/>
      <c r="W2579" s="49"/>
      <c r="X2579" s="49"/>
      <c r="Y2579" s="49"/>
      <c r="AA2579" s="49"/>
      <c r="AB2579" s="49"/>
      <c r="AD2579" s="49"/>
      <c r="AE2579" s="49"/>
      <c r="AF2579" s="49"/>
      <c r="AH2579" s="49"/>
      <c r="AI2579" s="49"/>
      <c r="AK2579" s="49"/>
      <c r="AL2579" s="49"/>
      <c r="AM2579" s="49"/>
      <c r="AN2579" s="49"/>
      <c r="AO2579" s="49"/>
      <c r="AP2579" s="49"/>
      <c r="AQ2579" s="49"/>
      <c r="AR2579" s="49"/>
      <c r="AS2579" s="49"/>
      <c r="AT2579" s="49"/>
      <c r="AU2579" s="49"/>
      <c r="AV2579" s="49"/>
      <c r="AW2579" s="49"/>
      <c r="AX2579" s="49"/>
      <c r="AY2579" s="49"/>
      <c r="AZ2579" s="49"/>
      <c r="BA2579" s="49"/>
      <c r="BB2579" s="49"/>
      <c r="BC2579" s="49"/>
      <c r="BD2579" s="49"/>
      <c r="BE2579" s="49"/>
      <c r="BF2579" s="49"/>
      <c r="BG2579" s="49"/>
      <c r="BH2579" s="49"/>
      <c r="BI2579" s="49"/>
      <c r="BJ2579" s="49"/>
      <c r="BK2579" s="49"/>
      <c r="BL2579" s="49"/>
      <c r="BM2579" s="49"/>
      <c r="BN2579" s="49"/>
      <c r="BO2579" s="49"/>
    </row>
    <row r="2580" spans="20:67" x14ac:dyDescent="0.3">
      <c r="T2580" s="49"/>
      <c r="V2580" s="49"/>
      <c r="W2580" s="49"/>
      <c r="X2580" s="49"/>
      <c r="Y2580" s="49"/>
      <c r="AA2580" s="49"/>
      <c r="AB2580" s="49"/>
      <c r="AD2580" s="49"/>
      <c r="AE2580" s="49"/>
      <c r="AF2580" s="49"/>
      <c r="AH2580" s="49"/>
      <c r="AI2580" s="49"/>
      <c r="AK2580" s="49"/>
      <c r="AL2580" s="49"/>
      <c r="AM2580" s="49"/>
      <c r="AN2580" s="49"/>
      <c r="AO2580" s="49"/>
      <c r="AP2580" s="49"/>
      <c r="AQ2580" s="49"/>
      <c r="AR2580" s="49"/>
      <c r="AS2580" s="49"/>
      <c r="AT2580" s="49"/>
      <c r="AU2580" s="49"/>
      <c r="AV2580" s="49"/>
      <c r="AW2580" s="49"/>
      <c r="AX2580" s="49"/>
      <c r="AY2580" s="49"/>
      <c r="AZ2580" s="49"/>
      <c r="BA2580" s="49"/>
      <c r="BB2580" s="49"/>
      <c r="BC2580" s="49"/>
      <c r="BD2580" s="49"/>
      <c r="BE2580" s="49"/>
      <c r="BF2580" s="49"/>
      <c r="BG2580" s="49"/>
      <c r="BH2580" s="49"/>
      <c r="BI2580" s="49"/>
      <c r="BJ2580" s="49"/>
      <c r="BK2580" s="49"/>
      <c r="BL2580" s="49"/>
      <c r="BM2580" s="49"/>
      <c r="BN2580" s="49"/>
      <c r="BO2580" s="49"/>
    </row>
    <row r="2581" spans="20:67" x14ac:dyDescent="0.3">
      <c r="T2581" s="49"/>
      <c r="V2581" s="49"/>
      <c r="W2581" s="49"/>
      <c r="X2581" s="49"/>
      <c r="Y2581" s="49"/>
      <c r="AA2581" s="49"/>
      <c r="AB2581" s="49"/>
      <c r="AD2581" s="49"/>
      <c r="AE2581" s="49"/>
      <c r="AF2581" s="49"/>
      <c r="AH2581" s="49"/>
      <c r="AI2581" s="49"/>
      <c r="AK2581" s="49"/>
      <c r="AL2581" s="49"/>
      <c r="AM2581" s="49"/>
      <c r="AN2581" s="49"/>
      <c r="AO2581" s="49"/>
      <c r="AP2581" s="49"/>
      <c r="AQ2581" s="49"/>
      <c r="AR2581" s="49"/>
      <c r="AS2581" s="49"/>
      <c r="AT2581" s="49"/>
      <c r="AU2581" s="49"/>
      <c r="AV2581" s="49"/>
      <c r="AW2581" s="49"/>
      <c r="AX2581" s="49"/>
      <c r="AY2581" s="49"/>
      <c r="AZ2581" s="49"/>
      <c r="BA2581" s="49"/>
      <c r="BB2581" s="49"/>
      <c r="BC2581" s="49"/>
      <c r="BD2581" s="49"/>
      <c r="BE2581" s="49"/>
      <c r="BF2581" s="49"/>
      <c r="BG2581" s="49"/>
      <c r="BH2581" s="49"/>
      <c r="BI2581" s="49"/>
      <c r="BJ2581" s="49"/>
      <c r="BK2581" s="49"/>
      <c r="BL2581" s="49"/>
      <c r="BM2581" s="49"/>
      <c r="BN2581" s="49"/>
      <c r="BO2581" s="49"/>
    </row>
    <row r="2582" spans="20:67" x14ac:dyDescent="0.3">
      <c r="T2582" s="49"/>
      <c r="V2582" s="49"/>
      <c r="W2582" s="49"/>
      <c r="X2582" s="49"/>
      <c r="Y2582" s="49"/>
      <c r="AA2582" s="49"/>
      <c r="AB2582" s="49"/>
      <c r="AD2582" s="49"/>
      <c r="AE2582" s="49"/>
      <c r="AF2582" s="49"/>
      <c r="AH2582" s="49"/>
      <c r="AI2582" s="49"/>
      <c r="AK2582" s="49"/>
      <c r="AL2582" s="49"/>
      <c r="AM2582" s="49"/>
      <c r="AN2582" s="49"/>
      <c r="AO2582" s="49"/>
      <c r="AP2582" s="49"/>
      <c r="AQ2582" s="49"/>
      <c r="AR2582" s="49"/>
      <c r="AS2582" s="49"/>
      <c r="AT2582" s="49"/>
      <c r="AU2582" s="49"/>
      <c r="AV2582" s="49"/>
      <c r="AW2582" s="49"/>
      <c r="AX2582" s="49"/>
      <c r="AY2582" s="49"/>
      <c r="AZ2582" s="49"/>
      <c r="BA2582" s="49"/>
      <c r="BB2582" s="49"/>
      <c r="BC2582" s="49"/>
      <c r="BD2582" s="49"/>
      <c r="BE2582" s="49"/>
      <c r="BF2582" s="49"/>
      <c r="BG2582" s="49"/>
      <c r="BH2582" s="49"/>
      <c r="BI2582" s="49"/>
      <c r="BJ2582" s="49"/>
      <c r="BK2582" s="49"/>
      <c r="BL2582" s="49"/>
      <c r="BM2582" s="49"/>
      <c r="BN2582" s="49"/>
      <c r="BO2582" s="49"/>
    </row>
    <row r="2583" spans="20:67" x14ac:dyDescent="0.3">
      <c r="T2583" s="49"/>
      <c r="V2583" s="49"/>
      <c r="W2583" s="49"/>
      <c r="X2583" s="49"/>
      <c r="Y2583" s="49"/>
      <c r="AA2583" s="49"/>
      <c r="AB2583" s="49"/>
      <c r="AD2583" s="49"/>
      <c r="AE2583" s="49"/>
      <c r="AF2583" s="49"/>
      <c r="AH2583" s="49"/>
      <c r="AI2583" s="49"/>
      <c r="AK2583" s="49"/>
      <c r="AL2583" s="49"/>
      <c r="AM2583" s="49"/>
      <c r="AN2583" s="49"/>
      <c r="AO2583" s="49"/>
      <c r="AP2583" s="49"/>
      <c r="AQ2583" s="49"/>
      <c r="AR2583" s="49"/>
      <c r="AS2583" s="49"/>
      <c r="AT2583" s="49"/>
      <c r="AU2583" s="49"/>
      <c r="AV2583" s="49"/>
      <c r="AW2583" s="49"/>
      <c r="AX2583" s="49"/>
      <c r="AY2583" s="49"/>
      <c r="AZ2583" s="49"/>
      <c r="BA2583" s="49"/>
      <c r="BB2583" s="49"/>
      <c r="BC2583" s="49"/>
      <c r="BD2583" s="49"/>
      <c r="BE2583" s="49"/>
      <c r="BF2583" s="49"/>
      <c r="BG2583" s="49"/>
      <c r="BH2583" s="49"/>
      <c r="BI2583" s="49"/>
      <c r="BJ2583" s="49"/>
      <c r="BK2583" s="49"/>
      <c r="BL2583" s="49"/>
      <c r="BM2583" s="49"/>
      <c r="BN2583" s="49"/>
      <c r="BO2583" s="49"/>
    </row>
    <row r="2584" spans="20:67" x14ac:dyDescent="0.3">
      <c r="T2584" s="49"/>
      <c r="V2584" s="49"/>
      <c r="W2584" s="49"/>
      <c r="X2584" s="49"/>
      <c r="Y2584" s="49"/>
      <c r="AA2584" s="49"/>
      <c r="AB2584" s="49"/>
      <c r="AD2584" s="49"/>
      <c r="AE2584" s="49"/>
      <c r="AF2584" s="49"/>
      <c r="AH2584" s="49"/>
      <c r="AI2584" s="49"/>
      <c r="AK2584" s="49"/>
      <c r="AL2584" s="49"/>
      <c r="AM2584" s="49"/>
      <c r="AN2584" s="49"/>
      <c r="AO2584" s="49"/>
      <c r="AP2584" s="49"/>
      <c r="AQ2584" s="49"/>
      <c r="AR2584" s="49"/>
      <c r="AS2584" s="49"/>
      <c r="AT2584" s="49"/>
      <c r="AU2584" s="49"/>
      <c r="AV2584" s="49"/>
      <c r="AW2584" s="49"/>
      <c r="AX2584" s="49"/>
      <c r="AY2584" s="49"/>
      <c r="AZ2584" s="49"/>
      <c r="BA2584" s="49"/>
      <c r="BB2584" s="49"/>
      <c r="BC2584" s="49"/>
      <c r="BD2584" s="49"/>
      <c r="BE2584" s="49"/>
      <c r="BF2584" s="49"/>
      <c r="BG2584" s="49"/>
      <c r="BH2584" s="49"/>
      <c r="BI2584" s="49"/>
      <c r="BJ2584" s="49"/>
      <c r="BK2584" s="49"/>
      <c r="BL2584" s="49"/>
      <c r="BM2584" s="49"/>
      <c r="BN2584" s="49"/>
      <c r="BO2584" s="49"/>
    </row>
    <row r="2585" spans="20:67" x14ac:dyDescent="0.3">
      <c r="T2585" s="49"/>
      <c r="V2585" s="49"/>
      <c r="W2585" s="49"/>
      <c r="X2585" s="49"/>
      <c r="Y2585" s="49"/>
      <c r="AA2585" s="49"/>
      <c r="AB2585" s="49"/>
      <c r="AD2585" s="49"/>
      <c r="AE2585" s="49"/>
      <c r="AF2585" s="49"/>
      <c r="AH2585" s="49"/>
      <c r="AI2585" s="49"/>
      <c r="AK2585" s="49"/>
      <c r="AL2585" s="49"/>
      <c r="AM2585" s="49"/>
      <c r="AN2585" s="49"/>
      <c r="AO2585" s="49"/>
      <c r="AP2585" s="49"/>
      <c r="AQ2585" s="49"/>
      <c r="AR2585" s="49"/>
      <c r="AS2585" s="49"/>
      <c r="AT2585" s="49"/>
      <c r="AU2585" s="49"/>
      <c r="AV2585" s="49"/>
      <c r="AW2585" s="49"/>
      <c r="AX2585" s="49"/>
      <c r="AY2585" s="49"/>
      <c r="AZ2585" s="49"/>
      <c r="BA2585" s="49"/>
      <c r="BB2585" s="49"/>
      <c r="BC2585" s="49"/>
      <c r="BD2585" s="49"/>
      <c r="BE2585" s="49"/>
      <c r="BF2585" s="49"/>
      <c r="BG2585" s="49"/>
      <c r="BH2585" s="49"/>
      <c r="BI2585" s="49"/>
      <c r="BJ2585" s="49"/>
      <c r="BK2585" s="49"/>
      <c r="BL2585" s="49"/>
      <c r="BM2585" s="49"/>
      <c r="BN2585" s="49"/>
      <c r="BO2585" s="49"/>
    </row>
    <row r="2586" spans="20:67" x14ac:dyDescent="0.3">
      <c r="T2586" s="49"/>
      <c r="V2586" s="49"/>
      <c r="W2586" s="49"/>
      <c r="X2586" s="49"/>
      <c r="Y2586" s="49"/>
      <c r="AA2586" s="49"/>
      <c r="AB2586" s="49"/>
      <c r="AD2586" s="49"/>
      <c r="AE2586" s="49"/>
      <c r="AF2586" s="49"/>
      <c r="AH2586" s="49"/>
      <c r="AI2586" s="49"/>
      <c r="AK2586" s="49"/>
      <c r="AL2586" s="49"/>
      <c r="AM2586" s="49"/>
      <c r="AN2586" s="49"/>
      <c r="AO2586" s="49"/>
      <c r="AP2586" s="49"/>
      <c r="AQ2586" s="49"/>
      <c r="AR2586" s="49"/>
      <c r="AS2586" s="49"/>
      <c r="AT2586" s="49"/>
      <c r="AU2586" s="49"/>
      <c r="AV2586" s="49"/>
      <c r="AW2586" s="49"/>
      <c r="AX2586" s="49"/>
      <c r="AY2586" s="49"/>
      <c r="AZ2586" s="49"/>
      <c r="BA2586" s="49"/>
      <c r="BB2586" s="49"/>
      <c r="BC2586" s="49"/>
      <c r="BD2586" s="49"/>
      <c r="BE2586" s="49"/>
      <c r="BF2586" s="49"/>
      <c r="BG2586" s="49"/>
      <c r="BH2586" s="49"/>
      <c r="BI2586" s="49"/>
      <c r="BJ2586" s="49"/>
      <c r="BK2586" s="49"/>
      <c r="BL2586" s="49"/>
      <c r="BM2586" s="49"/>
      <c r="BN2586" s="49"/>
      <c r="BO2586" s="49"/>
    </row>
    <row r="2587" spans="20:67" x14ac:dyDescent="0.3">
      <c r="T2587" s="49"/>
      <c r="V2587" s="49"/>
      <c r="W2587" s="49"/>
      <c r="X2587" s="49"/>
      <c r="Y2587" s="49"/>
      <c r="AA2587" s="49"/>
      <c r="AB2587" s="49"/>
      <c r="AD2587" s="49"/>
      <c r="AE2587" s="49"/>
      <c r="AF2587" s="49"/>
      <c r="AH2587" s="49"/>
      <c r="AI2587" s="49"/>
      <c r="AK2587" s="49"/>
      <c r="AL2587" s="49"/>
      <c r="AM2587" s="49"/>
      <c r="AN2587" s="49"/>
      <c r="AO2587" s="49"/>
      <c r="AP2587" s="49"/>
      <c r="AQ2587" s="49"/>
      <c r="AR2587" s="49"/>
      <c r="AS2587" s="49"/>
      <c r="AT2587" s="49"/>
      <c r="AU2587" s="49"/>
      <c r="AV2587" s="49"/>
      <c r="AW2587" s="49"/>
      <c r="AX2587" s="49"/>
      <c r="AY2587" s="49"/>
      <c r="AZ2587" s="49"/>
      <c r="BA2587" s="49"/>
      <c r="BB2587" s="49"/>
      <c r="BC2587" s="49"/>
      <c r="BD2587" s="49"/>
      <c r="BE2587" s="49"/>
      <c r="BF2587" s="49"/>
      <c r="BG2587" s="49"/>
      <c r="BH2587" s="49"/>
      <c r="BI2587" s="49"/>
      <c r="BJ2587" s="49"/>
      <c r="BK2587" s="49"/>
      <c r="BL2587" s="49"/>
      <c r="BM2587" s="49"/>
      <c r="BN2587" s="49"/>
      <c r="BO2587" s="49"/>
    </row>
    <row r="2588" spans="20:67" x14ac:dyDescent="0.3">
      <c r="T2588" s="49"/>
      <c r="V2588" s="49"/>
      <c r="W2588" s="49"/>
      <c r="X2588" s="49"/>
      <c r="Y2588" s="49"/>
      <c r="AA2588" s="49"/>
      <c r="AB2588" s="49"/>
      <c r="AD2588" s="49"/>
      <c r="AE2588" s="49"/>
      <c r="AF2588" s="49"/>
      <c r="AH2588" s="49"/>
      <c r="AI2588" s="49"/>
      <c r="AK2588" s="49"/>
      <c r="AL2588" s="49"/>
      <c r="AM2588" s="49"/>
      <c r="AN2588" s="49"/>
      <c r="AO2588" s="49"/>
      <c r="AP2588" s="49"/>
      <c r="AQ2588" s="49"/>
      <c r="AR2588" s="49"/>
      <c r="AS2588" s="49"/>
      <c r="AT2588" s="49"/>
      <c r="AU2588" s="49"/>
      <c r="AV2588" s="49"/>
      <c r="AW2588" s="49"/>
      <c r="AX2588" s="49"/>
      <c r="AY2588" s="49"/>
      <c r="AZ2588" s="49"/>
      <c r="BA2588" s="49"/>
      <c r="BB2588" s="49"/>
      <c r="BC2588" s="49"/>
      <c r="BD2588" s="49"/>
      <c r="BE2588" s="49"/>
      <c r="BF2588" s="49"/>
      <c r="BG2588" s="49"/>
      <c r="BH2588" s="49"/>
      <c r="BI2588" s="49"/>
      <c r="BJ2588" s="49"/>
      <c r="BK2588" s="49"/>
      <c r="BL2588" s="49"/>
      <c r="BM2588" s="49"/>
      <c r="BN2588" s="49"/>
      <c r="BO2588" s="49"/>
    </row>
    <row r="2589" spans="20:67" x14ac:dyDescent="0.3">
      <c r="T2589" s="49"/>
      <c r="V2589" s="49"/>
      <c r="W2589" s="49"/>
      <c r="X2589" s="49"/>
      <c r="Y2589" s="49"/>
      <c r="AA2589" s="49"/>
      <c r="AB2589" s="49"/>
      <c r="AD2589" s="49"/>
      <c r="AE2589" s="49"/>
      <c r="AF2589" s="49"/>
      <c r="AH2589" s="49"/>
      <c r="AI2589" s="49"/>
      <c r="AK2589" s="49"/>
      <c r="AL2589" s="49"/>
      <c r="AM2589" s="49"/>
      <c r="AN2589" s="49"/>
      <c r="AO2589" s="49"/>
      <c r="AP2589" s="49"/>
      <c r="AQ2589" s="49"/>
      <c r="AR2589" s="49"/>
      <c r="AS2589" s="49"/>
      <c r="AT2589" s="49"/>
      <c r="AU2589" s="49"/>
      <c r="AV2589" s="49"/>
      <c r="AW2589" s="49"/>
      <c r="AX2589" s="49"/>
      <c r="AY2589" s="49"/>
      <c r="AZ2589" s="49"/>
      <c r="BA2589" s="49"/>
      <c r="BB2589" s="49"/>
      <c r="BC2589" s="49"/>
      <c r="BD2589" s="49"/>
      <c r="BE2589" s="49"/>
      <c r="BF2589" s="49"/>
      <c r="BG2589" s="49"/>
      <c r="BH2589" s="49"/>
      <c r="BI2589" s="49"/>
      <c r="BJ2589" s="49"/>
      <c r="BK2589" s="49"/>
      <c r="BL2589" s="49"/>
      <c r="BM2589" s="49"/>
      <c r="BN2589" s="49"/>
      <c r="BO2589" s="49"/>
    </row>
    <row r="2590" spans="20:67" x14ac:dyDescent="0.3">
      <c r="T2590" s="49"/>
      <c r="V2590" s="49"/>
      <c r="W2590" s="49"/>
      <c r="X2590" s="49"/>
      <c r="Y2590" s="49"/>
      <c r="AA2590" s="49"/>
      <c r="AB2590" s="49"/>
      <c r="AD2590" s="49"/>
      <c r="AE2590" s="49"/>
      <c r="AF2590" s="49"/>
      <c r="AH2590" s="49"/>
      <c r="AI2590" s="49"/>
      <c r="AK2590" s="49"/>
      <c r="AL2590" s="49"/>
      <c r="AM2590" s="49"/>
      <c r="AN2590" s="49"/>
      <c r="AO2590" s="49"/>
      <c r="AP2590" s="49"/>
      <c r="AQ2590" s="49"/>
      <c r="AR2590" s="49"/>
      <c r="AS2590" s="49"/>
      <c r="AT2590" s="49"/>
      <c r="AU2590" s="49"/>
      <c r="AV2590" s="49"/>
      <c r="AW2590" s="49"/>
      <c r="AX2590" s="49"/>
      <c r="AY2590" s="49"/>
      <c r="AZ2590" s="49"/>
      <c r="BA2590" s="49"/>
      <c r="BB2590" s="49"/>
      <c r="BC2590" s="49"/>
      <c r="BD2590" s="49"/>
      <c r="BE2590" s="49"/>
      <c r="BF2590" s="49"/>
      <c r="BG2590" s="49"/>
      <c r="BH2590" s="49"/>
      <c r="BI2590" s="49"/>
      <c r="BJ2590" s="49"/>
      <c r="BK2590" s="49"/>
      <c r="BL2590" s="49"/>
      <c r="BM2590" s="49"/>
      <c r="BN2590" s="49"/>
      <c r="BO2590" s="49"/>
    </row>
    <row r="2591" spans="20:67" x14ac:dyDescent="0.3">
      <c r="T2591" s="49"/>
      <c r="V2591" s="49"/>
      <c r="W2591" s="49"/>
      <c r="X2591" s="49"/>
      <c r="Y2591" s="49"/>
      <c r="AA2591" s="49"/>
      <c r="AB2591" s="49"/>
      <c r="AD2591" s="49"/>
      <c r="AE2591" s="49"/>
      <c r="AF2591" s="49"/>
      <c r="AH2591" s="49"/>
      <c r="AI2591" s="49"/>
      <c r="AK2591" s="49"/>
      <c r="AL2591" s="49"/>
      <c r="AM2591" s="49"/>
      <c r="AN2591" s="49"/>
      <c r="AO2591" s="49"/>
      <c r="AP2591" s="49"/>
      <c r="AQ2591" s="49"/>
      <c r="AR2591" s="49"/>
      <c r="AS2591" s="49"/>
      <c r="AT2591" s="49"/>
      <c r="AU2591" s="49"/>
      <c r="AV2591" s="49"/>
      <c r="AW2591" s="49"/>
      <c r="AX2591" s="49"/>
      <c r="AY2591" s="49"/>
      <c r="AZ2591" s="49"/>
      <c r="BA2591" s="49"/>
      <c r="BB2591" s="49"/>
      <c r="BC2591" s="49"/>
      <c r="BD2591" s="49"/>
      <c r="BE2591" s="49"/>
      <c r="BF2591" s="49"/>
      <c r="BG2591" s="49"/>
      <c r="BH2591" s="49"/>
      <c r="BI2591" s="49"/>
      <c r="BJ2591" s="49"/>
      <c r="BK2591" s="49"/>
      <c r="BL2591" s="49"/>
      <c r="BM2591" s="49"/>
      <c r="BN2591" s="49"/>
      <c r="BO2591" s="49"/>
    </row>
    <row r="2592" spans="20:67" x14ac:dyDescent="0.3">
      <c r="T2592" s="49"/>
      <c r="V2592" s="49"/>
      <c r="W2592" s="49"/>
      <c r="X2592" s="49"/>
      <c r="Y2592" s="49"/>
      <c r="AA2592" s="49"/>
      <c r="AB2592" s="49"/>
      <c r="AD2592" s="49"/>
      <c r="AE2592" s="49"/>
      <c r="AF2592" s="49"/>
      <c r="AH2592" s="49"/>
      <c r="AI2592" s="49"/>
      <c r="AK2592" s="49"/>
      <c r="AL2592" s="49"/>
      <c r="AM2592" s="49"/>
      <c r="AN2592" s="49"/>
      <c r="AO2592" s="49"/>
      <c r="AP2592" s="49"/>
      <c r="AQ2592" s="49"/>
      <c r="AR2592" s="49"/>
      <c r="AS2592" s="49"/>
      <c r="AT2592" s="49"/>
      <c r="AU2592" s="49"/>
      <c r="AV2592" s="49"/>
      <c r="AW2592" s="49"/>
      <c r="AX2592" s="49"/>
      <c r="AY2592" s="49"/>
      <c r="AZ2592" s="49"/>
      <c r="BA2592" s="49"/>
      <c r="BB2592" s="49"/>
      <c r="BC2592" s="49"/>
      <c r="BD2592" s="49"/>
      <c r="BE2592" s="49"/>
      <c r="BF2592" s="49"/>
      <c r="BG2592" s="49"/>
      <c r="BH2592" s="49"/>
      <c r="BI2592" s="49"/>
      <c r="BJ2592" s="49"/>
      <c r="BK2592" s="49"/>
      <c r="BL2592" s="49"/>
      <c r="BM2592" s="49"/>
      <c r="BN2592" s="49"/>
      <c r="BO2592" s="49"/>
    </row>
    <row r="2593" spans="20:67" x14ac:dyDescent="0.3">
      <c r="T2593" s="49"/>
      <c r="V2593" s="49"/>
      <c r="W2593" s="49"/>
      <c r="X2593" s="49"/>
      <c r="Y2593" s="49"/>
      <c r="AA2593" s="49"/>
      <c r="AB2593" s="49"/>
      <c r="AD2593" s="49"/>
      <c r="AE2593" s="49"/>
      <c r="AF2593" s="49"/>
      <c r="AH2593" s="49"/>
      <c r="AI2593" s="49"/>
      <c r="AK2593" s="49"/>
      <c r="AL2593" s="49"/>
      <c r="AM2593" s="49"/>
      <c r="AN2593" s="49"/>
      <c r="AO2593" s="49"/>
      <c r="AP2593" s="49"/>
      <c r="AQ2593" s="49"/>
      <c r="AR2593" s="49"/>
      <c r="AS2593" s="49"/>
      <c r="AT2593" s="49"/>
      <c r="AU2593" s="49"/>
      <c r="AV2593" s="49"/>
      <c r="AW2593" s="49"/>
      <c r="AX2593" s="49"/>
      <c r="AY2593" s="49"/>
      <c r="AZ2593" s="49"/>
      <c r="BA2593" s="49"/>
      <c r="BB2593" s="49"/>
      <c r="BC2593" s="49"/>
      <c r="BD2593" s="49"/>
      <c r="BE2593" s="49"/>
      <c r="BF2593" s="49"/>
      <c r="BG2593" s="49"/>
      <c r="BH2593" s="49"/>
      <c r="BI2593" s="49"/>
      <c r="BJ2593" s="49"/>
      <c r="BK2593" s="49"/>
      <c r="BL2593" s="49"/>
      <c r="BM2593" s="49"/>
      <c r="BN2593" s="49"/>
      <c r="BO2593" s="49"/>
    </row>
    <row r="2594" spans="20:67" x14ac:dyDescent="0.3">
      <c r="T2594" s="49"/>
      <c r="V2594" s="49"/>
      <c r="W2594" s="49"/>
      <c r="X2594" s="49"/>
      <c r="Y2594" s="49"/>
      <c r="AA2594" s="49"/>
      <c r="AB2594" s="49"/>
      <c r="AD2594" s="49"/>
      <c r="AE2594" s="49"/>
      <c r="AF2594" s="49"/>
      <c r="AH2594" s="49"/>
      <c r="AI2594" s="49"/>
      <c r="AK2594" s="49"/>
      <c r="AL2594" s="49"/>
      <c r="AM2594" s="49"/>
      <c r="AN2594" s="49"/>
      <c r="AO2594" s="49"/>
      <c r="AP2594" s="49"/>
      <c r="AQ2594" s="49"/>
      <c r="AR2594" s="49"/>
      <c r="AS2594" s="49"/>
      <c r="AT2594" s="49"/>
      <c r="AU2594" s="49"/>
      <c r="AV2594" s="49"/>
      <c r="AW2594" s="49"/>
      <c r="AX2594" s="49"/>
      <c r="AY2594" s="49"/>
      <c r="AZ2594" s="49"/>
      <c r="BA2594" s="49"/>
      <c r="BB2594" s="49"/>
      <c r="BC2594" s="49"/>
      <c r="BD2594" s="49"/>
      <c r="BE2594" s="49"/>
      <c r="BF2594" s="49"/>
      <c r="BG2594" s="49"/>
      <c r="BH2594" s="49"/>
      <c r="BI2594" s="49"/>
      <c r="BJ2594" s="49"/>
      <c r="BK2594" s="49"/>
      <c r="BL2594" s="49"/>
      <c r="BM2594" s="49"/>
      <c r="BN2594" s="49"/>
      <c r="BO2594" s="49"/>
    </row>
    <row r="2595" spans="20:67" x14ac:dyDescent="0.3">
      <c r="T2595" s="49"/>
      <c r="V2595" s="49"/>
      <c r="W2595" s="49"/>
      <c r="X2595" s="49"/>
      <c r="Y2595" s="49"/>
      <c r="AA2595" s="49"/>
      <c r="AB2595" s="49"/>
      <c r="AD2595" s="49"/>
      <c r="AE2595" s="49"/>
      <c r="AF2595" s="49"/>
      <c r="AH2595" s="49"/>
      <c r="AI2595" s="49"/>
      <c r="AK2595" s="49"/>
      <c r="AL2595" s="49"/>
      <c r="AM2595" s="49"/>
      <c r="AN2595" s="49"/>
      <c r="AO2595" s="49"/>
      <c r="AP2595" s="49"/>
      <c r="AQ2595" s="49"/>
      <c r="AR2595" s="49"/>
      <c r="AS2595" s="49"/>
      <c r="AT2595" s="49"/>
      <c r="AU2595" s="49"/>
      <c r="AV2595" s="49"/>
      <c r="AW2595" s="49"/>
      <c r="AX2595" s="49"/>
      <c r="AY2595" s="49"/>
      <c r="AZ2595" s="49"/>
      <c r="BA2595" s="49"/>
      <c r="BB2595" s="49"/>
      <c r="BC2595" s="49"/>
      <c r="BD2595" s="49"/>
      <c r="BE2595" s="49"/>
      <c r="BF2595" s="49"/>
      <c r="BG2595" s="49"/>
      <c r="BH2595" s="49"/>
      <c r="BI2595" s="49"/>
      <c r="BJ2595" s="49"/>
      <c r="BK2595" s="49"/>
      <c r="BL2595" s="49"/>
      <c r="BM2595" s="49"/>
      <c r="BN2595" s="49"/>
      <c r="BO2595" s="49"/>
    </row>
    <row r="2596" spans="20:67" x14ac:dyDescent="0.3">
      <c r="T2596" s="49"/>
      <c r="V2596" s="49"/>
      <c r="W2596" s="49"/>
      <c r="X2596" s="49"/>
      <c r="Y2596" s="49"/>
      <c r="AA2596" s="49"/>
      <c r="AB2596" s="49"/>
      <c r="AD2596" s="49"/>
      <c r="AE2596" s="49"/>
      <c r="AF2596" s="49"/>
      <c r="AH2596" s="49"/>
      <c r="AI2596" s="49"/>
      <c r="AK2596" s="49"/>
      <c r="AL2596" s="49"/>
      <c r="AM2596" s="49"/>
      <c r="AN2596" s="49"/>
      <c r="AO2596" s="49"/>
      <c r="AP2596" s="49"/>
      <c r="AQ2596" s="49"/>
      <c r="AR2596" s="49"/>
      <c r="AS2596" s="49"/>
      <c r="AT2596" s="49"/>
      <c r="AU2596" s="49"/>
      <c r="AV2596" s="49"/>
      <c r="AW2596" s="49"/>
      <c r="AX2596" s="49"/>
      <c r="AY2596" s="49"/>
      <c r="AZ2596" s="49"/>
      <c r="BA2596" s="49"/>
      <c r="BB2596" s="49"/>
      <c r="BC2596" s="49"/>
      <c r="BD2596" s="49"/>
      <c r="BE2596" s="49"/>
      <c r="BF2596" s="49"/>
      <c r="BG2596" s="49"/>
      <c r="BH2596" s="49"/>
      <c r="BI2596" s="49"/>
      <c r="BJ2596" s="49"/>
      <c r="BK2596" s="49"/>
      <c r="BL2596" s="49"/>
      <c r="BM2596" s="49"/>
      <c r="BN2596" s="49"/>
      <c r="BO2596" s="49"/>
    </row>
    <row r="2597" spans="20:67" x14ac:dyDescent="0.3">
      <c r="T2597" s="49"/>
      <c r="V2597" s="49"/>
      <c r="W2597" s="49"/>
      <c r="X2597" s="49"/>
      <c r="Y2597" s="49"/>
      <c r="AA2597" s="49"/>
      <c r="AB2597" s="49"/>
      <c r="AD2597" s="49"/>
      <c r="AE2597" s="49"/>
      <c r="AF2597" s="49"/>
      <c r="AH2597" s="49"/>
      <c r="AI2597" s="49"/>
      <c r="AK2597" s="49"/>
      <c r="AL2597" s="49"/>
      <c r="AM2597" s="49"/>
      <c r="AN2597" s="49"/>
      <c r="AO2597" s="49"/>
      <c r="AP2597" s="49"/>
      <c r="AQ2597" s="49"/>
      <c r="AR2597" s="49"/>
      <c r="AS2597" s="49"/>
      <c r="AT2597" s="49"/>
      <c r="AU2597" s="49"/>
      <c r="AV2597" s="49"/>
      <c r="AW2597" s="49"/>
      <c r="AX2597" s="49"/>
      <c r="AY2597" s="49"/>
      <c r="AZ2597" s="49"/>
      <c r="BA2597" s="49"/>
      <c r="BB2597" s="49"/>
      <c r="BC2597" s="49"/>
      <c r="BD2597" s="49"/>
      <c r="BE2597" s="49"/>
      <c r="BF2597" s="49"/>
      <c r="BG2597" s="49"/>
      <c r="BH2597" s="49"/>
      <c r="BI2597" s="49"/>
      <c r="BJ2597" s="49"/>
      <c r="BK2597" s="49"/>
      <c r="BL2597" s="49"/>
      <c r="BM2597" s="49"/>
      <c r="BN2597" s="49"/>
      <c r="BO2597" s="49"/>
    </row>
    <row r="2598" spans="20:67" x14ac:dyDescent="0.3">
      <c r="T2598" s="49"/>
      <c r="V2598" s="49"/>
      <c r="W2598" s="49"/>
      <c r="X2598" s="49"/>
      <c r="Y2598" s="49"/>
      <c r="AA2598" s="49"/>
      <c r="AB2598" s="49"/>
      <c r="AD2598" s="49"/>
      <c r="AE2598" s="49"/>
      <c r="AF2598" s="49"/>
      <c r="AH2598" s="49"/>
      <c r="AI2598" s="49"/>
      <c r="AK2598" s="49"/>
      <c r="AL2598" s="49"/>
      <c r="AM2598" s="49"/>
      <c r="AN2598" s="49"/>
      <c r="AO2598" s="49"/>
      <c r="AP2598" s="49"/>
      <c r="AQ2598" s="49"/>
      <c r="AR2598" s="49"/>
      <c r="AS2598" s="49"/>
      <c r="AT2598" s="49"/>
      <c r="AU2598" s="49"/>
      <c r="AV2598" s="49"/>
      <c r="AW2598" s="49"/>
      <c r="AX2598" s="49"/>
      <c r="AY2598" s="49"/>
      <c r="AZ2598" s="49"/>
      <c r="BA2598" s="49"/>
      <c r="BB2598" s="49"/>
      <c r="BC2598" s="49"/>
      <c r="BD2598" s="49"/>
      <c r="BE2598" s="49"/>
      <c r="BF2598" s="49"/>
      <c r="BG2598" s="49"/>
      <c r="BH2598" s="49"/>
      <c r="BI2598" s="49"/>
      <c r="BJ2598" s="49"/>
      <c r="BK2598" s="49"/>
      <c r="BL2598" s="49"/>
      <c r="BM2598" s="49"/>
      <c r="BN2598" s="49"/>
      <c r="BO2598" s="49"/>
    </row>
    <row r="2599" spans="20:67" x14ac:dyDescent="0.3">
      <c r="T2599" s="49"/>
      <c r="V2599" s="49"/>
      <c r="W2599" s="49"/>
      <c r="X2599" s="49"/>
      <c r="Y2599" s="49"/>
      <c r="AA2599" s="49"/>
      <c r="AB2599" s="49"/>
      <c r="AD2599" s="49"/>
      <c r="AE2599" s="49"/>
      <c r="AF2599" s="49"/>
      <c r="AH2599" s="49"/>
      <c r="AI2599" s="49"/>
      <c r="AK2599" s="49"/>
      <c r="AL2599" s="49"/>
      <c r="AM2599" s="49"/>
      <c r="AN2599" s="49"/>
      <c r="AO2599" s="49"/>
      <c r="AP2599" s="49"/>
      <c r="AQ2599" s="49"/>
      <c r="AR2599" s="49"/>
      <c r="AS2599" s="49"/>
      <c r="AT2599" s="49"/>
      <c r="AU2599" s="49"/>
      <c r="AV2599" s="49"/>
      <c r="AW2599" s="49"/>
      <c r="AX2599" s="49"/>
      <c r="AY2599" s="49"/>
      <c r="AZ2599" s="49"/>
      <c r="BA2599" s="49"/>
      <c r="BB2599" s="49"/>
      <c r="BC2599" s="49"/>
      <c r="BD2599" s="49"/>
      <c r="BE2599" s="49"/>
      <c r="BF2599" s="49"/>
      <c r="BG2599" s="49"/>
      <c r="BH2599" s="49"/>
      <c r="BI2599" s="49"/>
      <c r="BJ2599" s="49"/>
      <c r="BK2599" s="49"/>
      <c r="BL2599" s="49"/>
      <c r="BM2599" s="49"/>
      <c r="BN2599" s="49"/>
      <c r="BO2599" s="49"/>
    </row>
    <row r="2600" spans="20:67" x14ac:dyDescent="0.3">
      <c r="T2600" s="49"/>
      <c r="V2600" s="49"/>
      <c r="W2600" s="49"/>
      <c r="X2600" s="49"/>
      <c r="Y2600" s="49"/>
      <c r="AA2600" s="49"/>
      <c r="AB2600" s="49"/>
      <c r="AD2600" s="49"/>
      <c r="AE2600" s="49"/>
      <c r="AF2600" s="49"/>
      <c r="AH2600" s="49"/>
      <c r="AI2600" s="49"/>
      <c r="AK2600" s="49"/>
      <c r="AL2600" s="49"/>
      <c r="AM2600" s="49"/>
      <c r="AN2600" s="49"/>
      <c r="AO2600" s="49"/>
      <c r="AP2600" s="49"/>
      <c r="AQ2600" s="49"/>
      <c r="AR2600" s="49"/>
      <c r="AS2600" s="49"/>
      <c r="AT2600" s="49"/>
      <c r="AU2600" s="49"/>
      <c r="AV2600" s="49"/>
      <c r="AW2600" s="49"/>
      <c r="AX2600" s="49"/>
      <c r="AY2600" s="49"/>
      <c r="AZ2600" s="49"/>
      <c r="BA2600" s="49"/>
      <c r="BB2600" s="49"/>
      <c r="BC2600" s="49"/>
      <c r="BD2600" s="49"/>
      <c r="BE2600" s="49"/>
      <c r="BF2600" s="49"/>
      <c r="BG2600" s="49"/>
      <c r="BH2600" s="49"/>
      <c r="BI2600" s="49"/>
      <c r="BJ2600" s="49"/>
      <c r="BK2600" s="49"/>
      <c r="BL2600" s="49"/>
      <c r="BM2600" s="49"/>
      <c r="BN2600" s="49"/>
      <c r="BO2600" s="49"/>
    </row>
    <row r="2601" spans="20:67" x14ac:dyDescent="0.3">
      <c r="T2601" s="49"/>
      <c r="V2601" s="49"/>
      <c r="W2601" s="49"/>
      <c r="X2601" s="49"/>
      <c r="Y2601" s="49"/>
      <c r="AA2601" s="49"/>
      <c r="AB2601" s="49"/>
      <c r="AD2601" s="49"/>
      <c r="AE2601" s="49"/>
      <c r="AF2601" s="49"/>
      <c r="AH2601" s="49"/>
      <c r="AI2601" s="49"/>
      <c r="AK2601" s="49"/>
      <c r="AL2601" s="49"/>
      <c r="AM2601" s="49"/>
      <c r="AN2601" s="49"/>
      <c r="AO2601" s="49"/>
      <c r="AP2601" s="49"/>
      <c r="AQ2601" s="49"/>
      <c r="AR2601" s="49"/>
      <c r="AS2601" s="49"/>
      <c r="AT2601" s="49"/>
      <c r="AU2601" s="49"/>
      <c r="AV2601" s="49"/>
      <c r="AW2601" s="49"/>
      <c r="AX2601" s="49"/>
      <c r="AY2601" s="49"/>
      <c r="AZ2601" s="49"/>
      <c r="BA2601" s="49"/>
      <c r="BB2601" s="49"/>
      <c r="BC2601" s="49"/>
      <c r="BD2601" s="49"/>
      <c r="BE2601" s="49"/>
      <c r="BF2601" s="49"/>
      <c r="BG2601" s="49"/>
      <c r="BH2601" s="49"/>
      <c r="BI2601" s="49"/>
      <c r="BJ2601" s="49"/>
      <c r="BK2601" s="49"/>
      <c r="BL2601" s="49"/>
      <c r="BM2601" s="49"/>
      <c r="BN2601" s="49"/>
      <c r="BO2601" s="49"/>
    </row>
    <row r="2602" spans="20:67" x14ac:dyDescent="0.3">
      <c r="T2602" s="49"/>
      <c r="V2602" s="49"/>
      <c r="W2602" s="49"/>
      <c r="X2602" s="49"/>
      <c r="Y2602" s="49"/>
      <c r="AA2602" s="49"/>
      <c r="AB2602" s="49"/>
      <c r="AD2602" s="49"/>
      <c r="AE2602" s="49"/>
      <c r="AF2602" s="49"/>
      <c r="AH2602" s="49"/>
      <c r="AI2602" s="49"/>
      <c r="AK2602" s="49"/>
      <c r="AL2602" s="49"/>
      <c r="AM2602" s="49"/>
      <c r="AN2602" s="49"/>
      <c r="AO2602" s="49"/>
      <c r="AP2602" s="49"/>
      <c r="AQ2602" s="49"/>
      <c r="AR2602" s="49"/>
      <c r="AS2602" s="49"/>
      <c r="AT2602" s="49"/>
      <c r="AU2602" s="49"/>
      <c r="AV2602" s="49"/>
      <c r="AW2602" s="49"/>
      <c r="AX2602" s="49"/>
      <c r="AY2602" s="49"/>
      <c r="AZ2602" s="49"/>
      <c r="BA2602" s="49"/>
      <c r="BB2602" s="49"/>
      <c r="BC2602" s="49"/>
      <c r="BD2602" s="49"/>
      <c r="BE2602" s="49"/>
      <c r="BF2602" s="49"/>
      <c r="BG2602" s="49"/>
      <c r="BH2602" s="49"/>
      <c r="BI2602" s="49"/>
      <c r="BJ2602" s="49"/>
      <c r="BK2602" s="49"/>
      <c r="BL2602" s="49"/>
      <c r="BM2602" s="49"/>
      <c r="BN2602" s="49"/>
      <c r="BO2602" s="49"/>
    </row>
    <row r="2603" spans="20:67" x14ac:dyDescent="0.3">
      <c r="T2603" s="49"/>
      <c r="V2603" s="49"/>
      <c r="W2603" s="49"/>
      <c r="X2603" s="49"/>
      <c r="Y2603" s="49"/>
      <c r="AA2603" s="49"/>
      <c r="AB2603" s="49"/>
      <c r="AD2603" s="49"/>
      <c r="AE2603" s="49"/>
      <c r="AF2603" s="49"/>
      <c r="AH2603" s="49"/>
      <c r="AI2603" s="49"/>
      <c r="AK2603" s="49"/>
      <c r="AL2603" s="49"/>
      <c r="AM2603" s="49"/>
      <c r="AN2603" s="49"/>
      <c r="AO2603" s="49"/>
      <c r="AP2603" s="49"/>
      <c r="AQ2603" s="49"/>
      <c r="AR2603" s="49"/>
      <c r="AS2603" s="49"/>
      <c r="AT2603" s="49"/>
      <c r="AU2603" s="49"/>
      <c r="AV2603" s="49"/>
      <c r="AW2603" s="49"/>
      <c r="AX2603" s="49"/>
      <c r="AY2603" s="49"/>
      <c r="AZ2603" s="49"/>
      <c r="BA2603" s="49"/>
      <c r="BB2603" s="49"/>
      <c r="BC2603" s="49"/>
      <c r="BD2603" s="49"/>
      <c r="BE2603" s="49"/>
      <c r="BF2603" s="49"/>
      <c r="BG2603" s="49"/>
      <c r="BH2603" s="49"/>
      <c r="BI2603" s="49"/>
      <c r="BJ2603" s="49"/>
      <c r="BK2603" s="49"/>
      <c r="BL2603" s="49"/>
      <c r="BM2603" s="49"/>
      <c r="BN2603" s="49"/>
      <c r="BO2603" s="49"/>
    </row>
    <row r="2604" spans="20:67" x14ac:dyDescent="0.3">
      <c r="T2604" s="49"/>
      <c r="V2604" s="49"/>
      <c r="W2604" s="49"/>
      <c r="X2604" s="49"/>
      <c r="Y2604" s="49"/>
      <c r="AA2604" s="49"/>
      <c r="AB2604" s="49"/>
      <c r="AD2604" s="49"/>
      <c r="AE2604" s="49"/>
      <c r="AF2604" s="49"/>
      <c r="AH2604" s="49"/>
      <c r="AI2604" s="49"/>
      <c r="AK2604" s="49"/>
      <c r="AL2604" s="49"/>
      <c r="AM2604" s="49"/>
      <c r="AN2604" s="49"/>
      <c r="AO2604" s="49"/>
      <c r="AP2604" s="49"/>
      <c r="AQ2604" s="49"/>
      <c r="AR2604" s="49"/>
      <c r="AS2604" s="49"/>
      <c r="AT2604" s="49"/>
      <c r="AU2604" s="49"/>
      <c r="AV2604" s="49"/>
      <c r="AW2604" s="49"/>
      <c r="AX2604" s="49"/>
      <c r="AY2604" s="49"/>
      <c r="AZ2604" s="49"/>
      <c r="BA2604" s="49"/>
      <c r="BB2604" s="49"/>
      <c r="BC2604" s="49"/>
      <c r="BD2604" s="49"/>
      <c r="BE2604" s="49"/>
      <c r="BF2604" s="49"/>
      <c r="BG2604" s="49"/>
      <c r="BH2604" s="49"/>
      <c r="BI2604" s="49"/>
      <c r="BJ2604" s="49"/>
      <c r="BK2604" s="49"/>
      <c r="BL2604" s="49"/>
      <c r="BM2604" s="49"/>
      <c r="BN2604" s="49"/>
      <c r="BO2604" s="49"/>
    </row>
    <row r="2605" spans="20:67" x14ac:dyDescent="0.3">
      <c r="T2605" s="49"/>
      <c r="V2605" s="49"/>
      <c r="W2605" s="49"/>
      <c r="X2605" s="49"/>
      <c r="Y2605" s="49"/>
      <c r="AA2605" s="49"/>
      <c r="AB2605" s="49"/>
      <c r="AD2605" s="49"/>
      <c r="AE2605" s="49"/>
      <c r="AF2605" s="49"/>
      <c r="AH2605" s="49"/>
      <c r="AI2605" s="49"/>
      <c r="AK2605" s="49"/>
      <c r="AL2605" s="49"/>
      <c r="AM2605" s="49"/>
      <c r="AN2605" s="49"/>
      <c r="AO2605" s="49"/>
      <c r="AP2605" s="49"/>
      <c r="AQ2605" s="49"/>
      <c r="AR2605" s="49"/>
      <c r="AS2605" s="49"/>
      <c r="AT2605" s="49"/>
      <c r="AU2605" s="49"/>
      <c r="AV2605" s="49"/>
      <c r="AW2605" s="49"/>
      <c r="AX2605" s="49"/>
      <c r="AY2605" s="49"/>
      <c r="AZ2605" s="49"/>
      <c r="BA2605" s="49"/>
      <c r="BB2605" s="49"/>
      <c r="BC2605" s="49"/>
      <c r="BD2605" s="49"/>
      <c r="BE2605" s="49"/>
      <c r="BF2605" s="49"/>
      <c r="BG2605" s="49"/>
      <c r="BH2605" s="49"/>
      <c r="BI2605" s="49"/>
      <c r="BJ2605" s="49"/>
      <c r="BK2605" s="49"/>
      <c r="BL2605" s="49"/>
      <c r="BM2605" s="49"/>
      <c r="BN2605" s="49"/>
      <c r="BO2605" s="49"/>
    </row>
    <row r="2606" spans="20:67" x14ac:dyDescent="0.3">
      <c r="T2606" s="49"/>
      <c r="V2606" s="49"/>
      <c r="W2606" s="49"/>
      <c r="X2606" s="49"/>
      <c r="Y2606" s="49"/>
      <c r="AA2606" s="49"/>
      <c r="AB2606" s="49"/>
      <c r="AD2606" s="49"/>
      <c r="AE2606" s="49"/>
      <c r="AF2606" s="49"/>
      <c r="AH2606" s="49"/>
      <c r="AI2606" s="49"/>
      <c r="AK2606" s="49"/>
      <c r="AL2606" s="49"/>
      <c r="AM2606" s="49"/>
      <c r="AN2606" s="49"/>
      <c r="AO2606" s="49"/>
      <c r="AP2606" s="49"/>
      <c r="AQ2606" s="49"/>
      <c r="AR2606" s="49"/>
      <c r="AS2606" s="49"/>
      <c r="AT2606" s="49"/>
      <c r="AU2606" s="49"/>
      <c r="AV2606" s="49"/>
      <c r="AW2606" s="49"/>
      <c r="AX2606" s="49"/>
      <c r="AY2606" s="49"/>
      <c r="AZ2606" s="49"/>
      <c r="BA2606" s="49"/>
      <c r="BB2606" s="49"/>
      <c r="BC2606" s="49"/>
      <c r="BD2606" s="49"/>
      <c r="BE2606" s="49"/>
      <c r="BF2606" s="49"/>
      <c r="BG2606" s="49"/>
      <c r="BH2606" s="49"/>
      <c r="BI2606" s="49"/>
      <c r="BJ2606" s="49"/>
      <c r="BK2606" s="49"/>
      <c r="BL2606" s="49"/>
      <c r="BM2606" s="49"/>
      <c r="BN2606" s="49"/>
      <c r="BO2606" s="49"/>
    </row>
    <row r="2607" spans="20:67" x14ac:dyDescent="0.3">
      <c r="T2607" s="49"/>
      <c r="V2607" s="49"/>
      <c r="W2607" s="49"/>
      <c r="X2607" s="49"/>
      <c r="Y2607" s="49"/>
      <c r="AA2607" s="49"/>
      <c r="AB2607" s="49"/>
      <c r="AD2607" s="49"/>
      <c r="AE2607" s="49"/>
      <c r="AF2607" s="49"/>
      <c r="AH2607" s="49"/>
      <c r="AI2607" s="49"/>
      <c r="AK2607" s="49"/>
      <c r="AL2607" s="49"/>
      <c r="AM2607" s="49"/>
      <c r="AN2607" s="49"/>
      <c r="AO2607" s="49"/>
      <c r="AP2607" s="49"/>
      <c r="AQ2607" s="49"/>
      <c r="AR2607" s="49"/>
      <c r="AS2607" s="49"/>
      <c r="AT2607" s="49"/>
      <c r="AU2607" s="49"/>
      <c r="AV2607" s="49"/>
      <c r="AW2607" s="49"/>
      <c r="AX2607" s="49"/>
      <c r="AY2607" s="49"/>
      <c r="AZ2607" s="49"/>
      <c r="BA2607" s="49"/>
      <c r="BB2607" s="49"/>
      <c r="BC2607" s="49"/>
      <c r="BD2607" s="49"/>
      <c r="BE2607" s="49"/>
      <c r="BF2607" s="49"/>
      <c r="BG2607" s="49"/>
      <c r="BH2607" s="49"/>
      <c r="BI2607" s="49"/>
      <c r="BJ2607" s="49"/>
      <c r="BK2607" s="49"/>
      <c r="BL2607" s="49"/>
      <c r="BM2607" s="49"/>
      <c r="BN2607" s="49"/>
      <c r="BO2607" s="49"/>
    </row>
    <row r="2608" spans="20:67" x14ac:dyDescent="0.3">
      <c r="T2608" s="49"/>
      <c r="V2608" s="49"/>
      <c r="W2608" s="49"/>
      <c r="X2608" s="49"/>
      <c r="Y2608" s="49"/>
      <c r="AA2608" s="49"/>
      <c r="AB2608" s="49"/>
      <c r="AD2608" s="49"/>
      <c r="AE2608" s="49"/>
      <c r="AF2608" s="49"/>
      <c r="AH2608" s="49"/>
      <c r="AI2608" s="49"/>
      <c r="AK2608" s="49"/>
      <c r="AL2608" s="49"/>
      <c r="AM2608" s="49"/>
      <c r="AN2608" s="49"/>
      <c r="AO2608" s="49"/>
      <c r="AP2608" s="49"/>
      <c r="AQ2608" s="49"/>
      <c r="AR2608" s="49"/>
      <c r="AS2608" s="49"/>
      <c r="AT2608" s="49"/>
      <c r="AU2608" s="49"/>
      <c r="AV2608" s="49"/>
      <c r="AW2608" s="49"/>
      <c r="AX2608" s="49"/>
      <c r="AY2608" s="49"/>
      <c r="AZ2608" s="49"/>
      <c r="BA2608" s="49"/>
      <c r="BB2608" s="49"/>
      <c r="BC2608" s="49"/>
      <c r="BD2608" s="49"/>
      <c r="BE2608" s="49"/>
      <c r="BF2608" s="49"/>
      <c r="BG2608" s="49"/>
      <c r="BH2608" s="49"/>
      <c r="BI2608" s="49"/>
      <c r="BJ2608" s="49"/>
      <c r="BK2608" s="49"/>
      <c r="BL2608" s="49"/>
      <c r="BM2608" s="49"/>
      <c r="BN2608" s="49"/>
      <c r="BO2608" s="49"/>
    </row>
    <row r="2609" spans="20:67" x14ac:dyDescent="0.3">
      <c r="T2609" s="49"/>
      <c r="V2609" s="49"/>
      <c r="W2609" s="49"/>
      <c r="X2609" s="49"/>
      <c r="Y2609" s="49"/>
      <c r="AA2609" s="49"/>
      <c r="AB2609" s="49"/>
      <c r="AD2609" s="49"/>
      <c r="AE2609" s="49"/>
      <c r="AF2609" s="49"/>
      <c r="AH2609" s="49"/>
      <c r="AI2609" s="49"/>
      <c r="AK2609" s="49"/>
      <c r="AL2609" s="49"/>
      <c r="AM2609" s="49"/>
      <c r="AN2609" s="49"/>
      <c r="AO2609" s="49"/>
      <c r="AP2609" s="49"/>
      <c r="AQ2609" s="49"/>
      <c r="AR2609" s="49"/>
      <c r="AS2609" s="49"/>
      <c r="AT2609" s="49"/>
      <c r="AU2609" s="49"/>
      <c r="AV2609" s="49"/>
      <c r="AW2609" s="49"/>
      <c r="AX2609" s="49"/>
      <c r="AY2609" s="49"/>
      <c r="AZ2609" s="49"/>
      <c r="BA2609" s="49"/>
      <c r="BB2609" s="49"/>
      <c r="BC2609" s="49"/>
      <c r="BD2609" s="49"/>
      <c r="BE2609" s="49"/>
      <c r="BF2609" s="49"/>
      <c r="BG2609" s="49"/>
      <c r="BH2609" s="49"/>
      <c r="BI2609" s="49"/>
      <c r="BJ2609" s="49"/>
      <c r="BK2609" s="49"/>
      <c r="BL2609" s="49"/>
      <c r="BM2609" s="49"/>
      <c r="BN2609" s="49"/>
      <c r="BO2609" s="49"/>
    </row>
    <row r="2610" spans="20:67" x14ac:dyDescent="0.3">
      <c r="T2610" s="49"/>
      <c r="V2610" s="49"/>
      <c r="W2610" s="49"/>
      <c r="X2610" s="49"/>
      <c r="Y2610" s="49"/>
      <c r="AA2610" s="49"/>
      <c r="AB2610" s="49"/>
      <c r="AD2610" s="49"/>
      <c r="AE2610" s="49"/>
      <c r="AF2610" s="49"/>
      <c r="AH2610" s="49"/>
      <c r="AI2610" s="49"/>
      <c r="AK2610" s="49"/>
      <c r="AL2610" s="49"/>
      <c r="AM2610" s="49"/>
      <c r="AN2610" s="49"/>
      <c r="AO2610" s="49"/>
      <c r="AP2610" s="49"/>
      <c r="AQ2610" s="49"/>
      <c r="AR2610" s="49"/>
      <c r="AS2610" s="49"/>
      <c r="AT2610" s="49"/>
      <c r="AU2610" s="49"/>
      <c r="AV2610" s="49"/>
      <c r="AW2610" s="49"/>
      <c r="AX2610" s="49"/>
      <c r="AY2610" s="49"/>
      <c r="AZ2610" s="49"/>
      <c r="BA2610" s="49"/>
      <c r="BB2610" s="49"/>
      <c r="BC2610" s="49"/>
      <c r="BD2610" s="49"/>
      <c r="BE2610" s="49"/>
      <c r="BF2610" s="49"/>
      <c r="BG2610" s="49"/>
      <c r="BH2610" s="49"/>
      <c r="BI2610" s="49"/>
      <c r="BJ2610" s="49"/>
      <c r="BK2610" s="49"/>
      <c r="BL2610" s="49"/>
      <c r="BM2610" s="49"/>
      <c r="BN2610" s="49"/>
      <c r="BO2610" s="49"/>
    </row>
    <row r="2611" spans="20:67" x14ac:dyDescent="0.3">
      <c r="T2611" s="49"/>
      <c r="V2611" s="49"/>
      <c r="W2611" s="49"/>
      <c r="X2611" s="49"/>
      <c r="Y2611" s="49"/>
      <c r="AA2611" s="49"/>
      <c r="AB2611" s="49"/>
      <c r="AD2611" s="49"/>
      <c r="AE2611" s="49"/>
      <c r="AF2611" s="49"/>
      <c r="AH2611" s="49"/>
      <c r="AI2611" s="49"/>
      <c r="AK2611" s="49"/>
      <c r="AL2611" s="49"/>
      <c r="AM2611" s="49"/>
      <c r="AN2611" s="49"/>
      <c r="AO2611" s="49"/>
      <c r="AP2611" s="49"/>
      <c r="AQ2611" s="49"/>
      <c r="AR2611" s="49"/>
      <c r="AS2611" s="49"/>
      <c r="AT2611" s="49"/>
      <c r="AU2611" s="49"/>
      <c r="AV2611" s="49"/>
      <c r="AW2611" s="49"/>
      <c r="AX2611" s="49"/>
      <c r="AY2611" s="49"/>
      <c r="AZ2611" s="49"/>
      <c r="BA2611" s="49"/>
      <c r="BB2611" s="49"/>
      <c r="BC2611" s="49"/>
      <c r="BD2611" s="49"/>
      <c r="BE2611" s="49"/>
      <c r="BF2611" s="49"/>
      <c r="BG2611" s="49"/>
      <c r="BH2611" s="49"/>
      <c r="BI2611" s="49"/>
      <c r="BJ2611" s="49"/>
      <c r="BK2611" s="49"/>
      <c r="BL2611" s="49"/>
      <c r="BM2611" s="49"/>
      <c r="BN2611" s="49"/>
      <c r="BO2611" s="49"/>
    </row>
    <row r="2612" spans="20:67" x14ac:dyDescent="0.3">
      <c r="T2612" s="49"/>
      <c r="V2612" s="49"/>
      <c r="W2612" s="49"/>
      <c r="X2612" s="49"/>
      <c r="Y2612" s="49"/>
      <c r="AA2612" s="49"/>
      <c r="AB2612" s="49"/>
      <c r="AD2612" s="49"/>
      <c r="AE2612" s="49"/>
      <c r="AF2612" s="49"/>
      <c r="AH2612" s="49"/>
      <c r="AI2612" s="49"/>
      <c r="AK2612" s="49"/>
      <c r="AL2612" s="49"/>
      <c r="AM2612" s="49"/>
      <c r="AN2612" s="49"/>
      <c r="AO2612" s="49"/>
      <c r="AP2612" s="49"/>
      <c r="AQ2612" s="49"/>
      <c r="AR2612" s="49"/>
      <c r="AS2612" s="49"/>
      <c r="AT2612" s="49"/>
      <c r="AU2612" s="49"/>
      <c r="AV2612" s="49"/>
      <c r="AW2612" s="49"/>
      <c r="AX2612" s="49"/>
      <c r="AY2612" s="49"/>
      <c r="AZ2612" s="49"/>
      <c r="BA2612" s="49"/>
      <c r="BB2612" s="49"/>
      <c r="BC2612" s="49"/>
      <c r="BD2612" s="49"/>
      <c r="BE2612" s="49"/>
      <c r="BF2612" s="49"/>
      <c r="BG2612" s="49"/>
      <c r="BH2612" s="49"/>
      <c r="BI2612" s="49"/>
      <c r="BJ2612" s="49"/>
      <c r="BK2612" s="49"/>
      <c r="BL2612" s="49"/>
      <c r="BM2612" s="49"/>
      <c r="BN2612" s="49"/>
      <c r="BO2612" s="49"/>
    </row>
    <row r="2613" spans="20:67" x14ac:dyDescent="0.3">
      <c r="T2613" s="49"/>
      <c r="V2613" s="49"/>
      <c r="W2613" s="49"/>
      <c r="X2613" s="49"/>
      <c r="Y2613" s="49"/>
      <c r="AA2613" s="49"/>
      <c r="AB2613" s="49"/>
      <c r="AD2613" s="49"/>
      <c r="AE2613" s="49"/>
      <c r="AF2613" s="49"/>
      <c r="AH2613" s="49"/>
      <c r="AI2613" s="49"/>
      <c r="AK2613" s="49"/>
      <c r="AL2613" s="49"/>
      <c r="AM2613" s="49"/>
      <c r="AN2613" s="49"/>
      <c r="AO2613" s="49"/>
      <c r="AP2613" s="49"/>
      <c r="AQ2613" s="49"/>
      <c r="AR2613" s="49"/>
      <c r="AS2613" s="49"/>
      <c r="AT2613" s="49"/>
      <c r="AU2613" s="49"/>
      <c r="AV2613" s="49"/>
      <c r="AW2613" s="49"/>
      <c r="AX2613" s="49"/>
      <c r="AY2613" s="49"/>
      <c r="AZ2613" s="49"/>
      <c r="BA2613" s="49"/>
      <c r="BB2613" s="49"/>
      <c r="BC2613" s="49"/>
      <c r="BD2613" s="49"/>
      <c r="BE2613" s="49"/>
      <c r="BF2613" s="49"/>
      <c r="BG2613" s="49"/>
      <c r="BH2613" s="49"/>
      <c r="BI2613" s="49"/>
      <c r="BJ2613" s="49"/>
      <c r="BK2613" s="49"/>
      <c r="BL2613" s="49"/>
      <c r="BM2613" s="49"/>
      <c r="BN2613" s="49"/>
      <c r="BO2613" s="49"/>
    </row>
    <row r="2614" spans="20:67" x14ac:dyDescent="0.3">
      <c r="T2614" s="49"/>
      <c r="V2614" s="49"/>
      <c r="W2614" s="49"/>
      <c r="X2614" s="49"/>
      <c r="Y2614" s="49"/>
      <c r="AA2614" s="49"/>
      <c r="AB2614" s="49"/>
      <c r="AD2614" s="49"/>
      <c r="AE2614" s="49"/>
      <c r="AF2614" s="49"/>
      <c r="AH2614" s="49"/>
      <c r="AI2614" s="49"/>
      <c r="AK2614" s="49"/>
      <c r="AL2614" s="49"/>
      <c r="AM2614" s="49"/>
      <c r="AN2614" s="49"/>
      <c r="AO2614" s="49"/>
      <c r="AP2614" s="49"/>
      <c r="AQ2614" s="49"/>
      <c r="AR2614" s="49"/>
      <c r="AS2614" s="49"/>
      <c r="AT2614" s="49"/>
      <c r="AU2614" s="49"/>
      <c r="AV2614" s="49"/>
      <c r="AW2614" s="49"/>
      <c r="AX2614" s="49"/>
      <c r="AY2614" s="49"/>
      <c r="AZ2614" s="49"/>
      <c r="BA2614" s="49"/>
      <c r="BB2614" s="49"/>
      <c r="BC2614" s="49"/>
      <c r="BD2614" s="49"/>
      <c r="BE2614" s="49"/>
      <c r="BF2614" s="49"/>
      <c r="BG2614" s="49"/>
      <c r="BH2614" s="49"/>
      <c r="BI2614" s="49"/>
      <c r="BJ2614" s="49"/>
      <c r="BK2614" s="49"/>
      <c r="BL2614" s="49"/>
      <c r="BM2614" s="49"/>
      <c r="BN2614" s="49"/>
      <c r="BO2614" s="49"/>
    </row>
    <row r="2615" spans="20:67" x14ac:dyDescent="0.3">
      <c r="T2615" s="49"/>
      <c r="V2615" s="49"/>
      <c r="W2615" s="49"/>
      <c r="X2615" s="49"/>
      <c r="Y2615" s="49"/>
      <c r="AA2615" s="49"/>
      <c r="AB2615" s="49"/>
      <c r="AD2615" s="49"/>
      <c r="AE2615" s="49"/>
      <c r="AF2615" s="49"/>
      <c r="AH2615" s="49"/>
      <c r="AI2615" s="49"/>
      <c r="AK2615" s="49"/>
      <c r="AL2615" s="49"/>
      <c r="AM2615" s="49"/>
      <c r="AN2615" s="49"/>
      <c r="AO2615" s="49"/>
      <c r="AP2615" s="49"/>
      <c r="AQ2615" s="49"/>
      <c r="AR2615" s="49"/>
      <c r="AS2615" s="49"/>
      <c r="AT2615" s="49"/>
      <c r="AU2615" s="49"/>
      <c r="AV2615" s="49"/>
      <c r="AW2615" s="49"/>
      <c r="AX2615" s="49"/>
      <c r="AY2615" s="49"/>
      <c r="AZ2615" s="49"/>
      <c r="BA2615" s="49"/>
      <c r="BB2615" s="49"/>
      <c r="BC2615" s="49"/>
      <c r="BD2615" s="49"/>
      <c r="BE2615" s="49"/>
      <c r="BF2615" s="49"/>
      <c r="BG2615" s="49"/>
      <c r="BH2615" s="49"/>
      <c r="BI2615" s="49"/>
      <c r="BJ2615" s="49"/>
      <c r="BK2615" s="49"/>
      <c r="BL2615" s="49"/>
      <c r="BM2615" s="49"/>
      <c r="BN2615" s="49"/>
      <c r="BO2615" s="49"/>
    </row>
    <row r="2616" spans="20:67" x14ac:dyDescent="0.3">
      <c r="T2616" s="49"/>
      <c r="V2616" s="49"/>
      <c r="W2616" s="49"/>
      <c r="X2616" s="49"/>
      <c r="Y2616" s="49"/>
      <c r="AA2616" s="49"/>
      <c r="AB2616" s="49"/>
      <c r="AD2616" s="49"/>
      <c r="AE2616" s="49"/>
      <c r="AF2616" s="49"/>
      <c r="AH2616" s="49"/>
      <c r="AI2616" s="49"/>
      <c r="AK2616" s="49"/>
      <c r="AL2616" s="49"/>
      <c r="AM2616" s="49"/>
      <c r="AN2616" s="49"/>
      <c r="AO2616" s="49"/>
      <c r="AP2616" s="49"/>
      <c r="AQ2616" s="49"/>
      <c r="AR2616" s="49"/>
      <c r="AS2616" s="49"/>
      <c r="AT2616" s="49"/>
      <c r="AU2616" s="49"/>
      <c r="AV2616" s="49"/>
      <c r="AW2616" s="49"/>
      <c r="AX2616" s="49"/>
      <c r="AY2616" s="49"/>
      <c r="AZ2616" s="49"/>
      <c r="BA2616" s="49"/>
      <c r="BB2616" s="49"/>
      <c r="BC2616" s="49"/>
      <c r="BD2616" s="49"/>
      <c r="BE2616" s="49"/>
      <c r="BF2616" s="49"/>
      <c r="BG2616" s="49"/>
      <c r="BH2616" s="49"/>
      <c r="BI2616" s="49"/>
      <c r="BJ2616" s="49"/>
      <c r="BK2616" s="49"/>
      <c r="BL2616" s="49"/>
      <c r="BM2616" s="49"/>
      <c r="BN2616" s="49"/>
      <c r="BO2616" s="49"/>
    </row>
    <row r="2617" spans="20:67" x14ac:dyDescent="0.3">
      <c r="T2617" s="49"/>
      <c r="V2617" s="49"/>
      <c r="W2617" s="49"/>
      <c r="X2617" s="49"/>
      <c r="Y2617" s="49"/>
      <c r="AA2617" s="49"/>
      <c r="AB2617" s="49"/>
      <c r="AD2617" s="49"/>
      <c r="AE2617" s="49"/>
      <c r="AF2617" s="49"/>
      <c r="AH2617" s="49"/>
      <c r="AI2617" s="49"/>
      <c r="AK2617" s="49"/>
      <c r="AL2617" s="49"/>
      <c r="AM2617" s="49"/>
      <c r="AN2617" s="49"/>
      <c r="AO2617" s="49"/>
      <c r="AP2617" s="49"/>
      <c r="AQ2617" s="49"/>
      <c r="AR2617" s="49"/>
      <c r="AS2617" s="49"/>
      <c r="AT2617" s="49"/>
      <c r="AU2617" s="49"/>
      <c r="AV2617" s="49"/>
      <c r="AW2617" s="49"/>
      <c r="AX2617" s="49"/>
      <c r="AY2617" s="49"/>
      <c r="AZ2617" s="49"/>
      <c r="BA2617" s="49"/>
      <c r="BB2617" s="49"/>
      <c r="BC2617" s="49"/>
      <c r="BD2617" s="49"/>
      <c r="BE2617" s="49"/>
      <c r="BF2617" s="49"/>
      <c r="BG2617" s="49"/>
      <c r="BH2617" s="49"/>
      <c r="BI2617" s="49"/>
      <c r="BJ2617" s="49"/>
      <c r="BK2617" s="49"/>
      <c r="BL2617" s="49"/>
      <c r="BM2617" s="49"/>
      <c r="BN2617" s="49"/>
      <c r="BO2617" s="49"/>
    </row>
    <row r="2618" spans="20:67" x14ac:dyDescent="0.3">
      <c r="T2618" s="49"/>
      <c r="V2618" s="49"/>
      <c r="W2618" s="49"/>
      <c r="X2618" s="49"/>
      <c r="Y2618" s="49"/>
      <c r="AA2618" s="49"/>
      <c r="AB2618" s="49"/>
      <c r="AD2618" s="49"/>
      <c r="AE2618" s="49"/>
      <c r="AF2618" s="49"/>
      <c r="AH2618" s="49"/>
      <c r="AI2618" s="49"/>
      <c r="AK2618" s="49"/>
      <c r="AL2618" s="49"/>
      <c r="AM2618" s="49"/>
      <c r="AN2618" s="49"/>
      <c r="AO2618" s="49"/>
      <c r="AP2618" s="49"/>
      <c r="AQ2618" s="49"/>
      <c r="AR2618" s="49"/>
      <c r="AS2618" s="49"/>
      <c r="AT2618" s="49"/>
      <c r="AU2618" s="49"/>
      <c r="AV2618" s="49"/>
      <c r="AW2618" s="49"/>
      <c r="AX2618" s="49"/>
      <c r="AY2618" s="49"/>
      <c r="AZ2618" s="49"/>
      <c r="BA2618" s="49"/>
      <c r="BB2618" s="49"/>
      <c r="BC2618" s="49"/>
      <c r="BD2618" s="49"/>
      <c r="BE2618" s="49"/>
      <c r="BF2618" s="49"/>
      <c r="BG2618" s="49"/>
      <c r="BH2618" s="49"/>
      <c r="BI2618" s="49"/>
      <c r="BJ2618" s="49"/>
      <c r="BK2618" s="49"/>
      <c r="BL2618" s="49"/>
      <c r="BM2618" s="49"/>
      <c r="BN2618" s="49"/>
      <c r="BO2618" s="49"/>
    </row>
    <row r="2619" spans="20:67" x14ac:dyDescent="0.3">
      <c r="T2619" s="49"/>
      <c r="V2619" s="49"/>
      <c r="W2619" s="49"/>
      <c r="X2619" s="49"/>
      <c r="Y2619" s="49"/>
      <c r="AA2619" s="49"/>
      <c r="AB2619" s="49"/>
      <c r="AD2619" s="49"/>
      <c r="AE2619" s="49"/>
      <c r="AF2619" s="49"/>
      <c r="AH2619" s="49"/>
      <c r="AI2619" s="49"/>
      <c r="AK2619" s="49"/>
      <c r="AL2619" s="49"/>
      <c r="AM2619" s="49"/>
      <c r="AN2619" s="49"/>
      <c r="AO2619" s="49"/>
      <c r="AP2619" s="49"/>
      <c r="AQ2619" s="49"/>
      <c r="AR2619" s="49"/>
      <c r="AS2619" s="49"/>
      <c r="AT2619" s="49"/>
      <c r="AU2619" s="49"/>
      <c r="AV2619" s="49"/>
      <c r="AW2619" s="49"/>
      <c r="AX2619" s="49"/>
      <c r="AY2619" s="49"/>
      <c r="AZ2619" s="49"/>
      <c r="BA2619" s="49"/>
      <c r="BB2619" s="49"/>
      <c r="BC2619" s="49"/>
      <c r="BD2619" s="49"/>
      <c r="BE2619" s="49"/>
      <c r="BF2619" s="49"/>
      <c r="BG2619" s="49"/>
      <c r="BH2619" s="49"/>
      <c r="BI2619" s="49"/>
      <c r="BJ2619" s="49"/>
      <c r="BK2619" s="49"/>
      <c r="BL2619" s="49"/>
      <c r="BM2619" s="49"/>
      <c r="BN2619" s="49"/>
      <c r="BO2619" s="49"/>
    </row>
    <row r="2620" spans="20:67" x14ac:dyDescent="0.3">
      <c r="T2620" s="49"/>
      <c r="V2620" s="49"/>
      <c r="W2620" s="49"/>
      <c r="X2620" s="49"/>
      <c r="Y2620" s="49"/>
      <c r="AA2620" s="49"/>
      <c r="AB2620" s="49"/>
      <c r="AD2620" s="49"/>
      <c r="AE2620" s="49"/>
      <c r="AF2620" s="49"/>
      <c r="AH2620" s="49"/>
      <c r="AI2620" s="49"/>
      <c r="AK2620" s="49"/>
      <c r="AL2620" s="49"/>
      <c r="AM2620" s="49"/>
      <c r="AN2620" s="49"/>
      <c r="AO2620" s="49"/>
      <c r="AP2620" s="49"/>
      <c r="AQ2620" s="49"/>
      <c r="AR2620" s="49"/>
      <c r="AS2620" s="49"/>
      <c r="AT2620" s="49"/>
      <c r="AU2620" s="49"/>
      <c r="AV2620" s="49"/>
      <c r="AW2620" s="49"/>
      <c r="AX2620" s="49"/>
      <c r="AY2620" s="49"/>
      <c r="AZ2620" s="49"/>
      <c r="BA2620" s="49"/>
      <c r="BB2620" s="49"/>
      <c r="BC2620" s="49"/>
      <c r="BD2620" s="49"/>
      <c r="BE2620" s="49"/>
      <c r="BF2620" s="49"/>
      <c r="BG2620" s="49"/>
      <c r="BH2620" s="49"/>
      <c r="BI2620" s="49"/>
      <c r="BJ2620" s="49"/>
      <c r="BK2620" s="49"/>
      <c r="BL2620" s="49"/>
      <c r="BM2620" s="49"/>
      <c r="BN2620" s="49"/>
      <c r="BO2620" s="49"/>
    </row>
    <row r="2621" spans="20:67" x14ac:dyDescent="0.3">
      <c r="T2621" s="49"/>
      <c r="V2621" s="49"/>
      <c r="W2621" s="49"/>
      <c r="X2621" s="49"/>
      <c r="Y2621" s="49"/>
      <c r="AA2621" s="49"/>
      <c r="AB2621" s="49"/>
      <c r="AD2621" s="49"/>
      <c r="AE2621" s="49"/>
      <c r="AF2621" s="49"/>
      <c r="AH2621" s="49"/>
      <c r="AI2621" s="49"/>
      <c r="AK2621" s="49"/>
      <c r="AL2621" s="49"/>
      <c r="AM2621" s="49"/>
      <c r="AN2621" s="49"/>
      <c r="AO2621" s="49"/>
      <c r="AP2621" s="49"/>
      <c r="AQ2621" s="49"/>
      <c r="AR2621" s="49"/>
      <c r="AS2621" s="49"/>
      <c r="AT2621" s="49"/>
      <c r="AU2621" s="49"/>
      <c r="AV2621" s="49"/>
      <c r="AW2621" s="49"/>
      <c r="AX2621" s="49"/>
      <c r="AY2621" s="49"/>
      <c r="AZ2621" s="49"/>
      <c r="BA2621" s="49"/>
      <c r="BB2621" s="49"/>
      <c r="BC2621" s="49"/>
      <c r="BD2621" s="49"/>
      <c r="BE2621" s="49"/>
      <c r="BF2621" s="49"/>
      <c r="BG2621" s="49"/>
      <c r="BH2621" s="49"/>
      <c r="BI2621" s="49"/>
      <c r="BJ2621" s="49"/>
      <c r="BK2621" s="49"/>
      <c r="BL2621" s="49"/>
      <c r="BM2621" s="49"/>
      <c r="BN2621" s="49"/>
      <c r="BO2621" s="49"/>
    </row>
    <row r="2622" spans="20:67" x14ac:dyDescent="0.3">
      <c r="T2622" s="49"/>
      <c r="V2622" s="49"/>
      <c r="W2622" s="49"/>
      <c r="X2622" s="49"/>
      <c r="Y2622" s="49"/>
      <c r="AA2622" s="49"/>
      <c r="AB2622" s="49"/>
      <c r="AD2622" s="49"/>
      <c r="AE2622" s="49"/>
      <c r="AF2622" s="49"/>
      <c r="AH2622" s="49"/>
      <c r="AI2622" s="49"/>
      <c r="AK2622" s="49"/>
      <c r="AL2622" s="49"/>
      <c r="AM2622" s="49"/>
      <c r="AN2622" s="49"/>
      <c r="AO2622" s="49"/>
      <c r="AP2622" s="49"/>
      <c r="AQ2622" s="49"/>
      <c r="AR2622" s="49"/>
      <c r="AS2622" s="49"/>
      <c r="AT2622" s="49"/>
      <c r="AU2622" s="49"/>
      <c r="AV2622" s="49"/>
      <c r="AW2622" s="49"/>
      <c r="AX2622" s="49"/>
      <c r="AY2622" s="49"/>
      <c r="AZ2622" s="49"/>
      <c r="BA2622" s="49"/>
      <c r="BB2622" s="49"/>
      <c r="BC2622" s="49"/>
      <c r="BD2622" s="49"/>
      <c r="BE2622" s="49"/>
      <c r="BF2622" s="49"/>
      <c r="BG2622" s="49"/>
      <c r="BH2622" s="49"/>
      <c r="BI2622" s="49"/>
      <c r="BJ2622" s="49"/>
      <c r="BK2622" s="49"/>
      <c r="BL2622" s="49"/>
      <c r="BM2622" s="49"/>
      <c r="BN2622" s="49"/>
      <c r="BO2622" s="49"/>
    </row>
    <row r="2623" spans="20:67" x14ac:dyDescent="0.3">
      <c r="T2623" s="49"/>
      <c r="V2623" s="49"/>
      <c r="W2623" s="49"/>
      <c r="X2623" s="49"/>
      <c r="Y2623" s="49"/>
      <c r="AA2623" s="49"/>
      <c r="AB2623" s="49"/>
      <c r="AD2623" s="49"/>
      <c r="AE2623" s="49"/>
      <c r="AF2623" s="49"/>
      <c r="AH2623" s="49"/>
      <c r="AI2623" s="49"/>
      <c r="AK2623" s="49"/>
      <c r="AL2623" s="49"/>
      <c r="AM2623" s="49"/>
      <c r="AN2623" s="49"/>
      <c r="AO2623" s="49"/>
      <c r="AP2623" s="49"/>
      <c r="AQ2623" s="49"/>
      <c r="AR2623" s="49"/>
      <c r="AS2623" s="49"/>
      <c r="AT2623" s="49"/>
      <c r="AU2623" s="49"/>
      <c r="AV2623" s="49"/>
      <c r="AW2623" s="49"/>
      <c r="AX2623" s="49"/>
      <c r="AY2623" s="49"/>
      <c r="AZ2623" s="49"/>
      <c r="BA2623" s="49"/>
      <c r="BB2623" s="49"/>
      <c r="BC2623" s="49"/>
      <c r="BD2623" s="49"/>
      <c r="BE2623" s="49"/>
      <c r="BF2623" s="49"/>
      <c r="BG2623" s="49"/>
      <c r="BH2623" s="49"/>
      <c r="BI2623" s="49"/>
      <c r="BJ2623" s="49"/>
      <c r="BK2623" s="49"/>
      <c r="BL2623" s="49"/>
      <c r="BM2623" s="49"/>
      <c r="BN2623" s="49"/>
      <c r="BO2623" s="49"/>
    </row>
    <row r="2624" spans="20:67" x14ac:dyDescent="0.3">
      <c r="T2624" s="49"/>
      <c r="V2624" s="49"/>
      <c r="W2624" s="49"/>
      <c r="X2624" s="49"/>
      <c r="Y2624" s="49"/>
      <c r="AA2624" s="49"/>
      <c r="AB2624" s="49"/>
      <c r="AD2624" s="49"/>
      <c r="AE2624" s="49"/>
      <c r="AF2624" s="49"/>
      <c r="AH2624" s="49"/>
      <c r="AI2624" s="49"/>
      <c r="AK2624" s="49"/>
      <c r="AL2624" s="49"/>
      <c r="AM2624" s="49"/>
      <c r="AN2624" s="49"/>
      <c r="AO2624" s="49"/>
      <c r="AP2624" s="49"/>
      <c r="AQ2624" s="49"/>
      <c r="AR2624" s="49"/>
      <c r="AS2624" s="49"/>
      <c r="AT2624" s="49"/>
      <c r="AU2624" s="49"/>
      <c r="AV2624" s="49"/>
      <c r="AW2624" s="49"/>
      <c r="AX2624" s="49"/>
      <c r="AY2624" s="49"/>
      <c r="AZ2624" s="49"/>
      <c r="BA2624" s="49"/>
      <c r="BB2624" s="49"/>
      <c r="BC2624" s="49"/>
      <c r="BD2624" s="49"/>
      <c r="BE2624" s="49"/>
      <c r="BF2624" s="49"/>
      <c r="BG2624" s="49"/>
      <c r="BH2624" s="49"/>
      <c r="BI2624" s="49"/>
      <c r="BJ2624" s="49"/>
      <c r="BK2624" s="49"/>
      <c r="BL2624" s="49"/>
      <c r="BM2624" s="49"/>
      <c r="BN2624" s="49"/>
      <c r="BO2624" s="49"/>
    </row>
    <row r="2625" spans="20:67" x14ac:dyDescent="0.3">
      <c r="T2625" s="49"/>
      <c r="V2625" s="49"/>
      <c r="W2625" s="49"/>
      <c r="X2625" s="49"/>
      <c r="Y2625" s="49"/>
      <c r="AA2625" s="49"/>
      <c r="AB2625" s="49"/>
      <c r="AD2625" s="49"/>
      <c r="AE2625" s="49"/>
      <c r="AF2625" s="49"/>
      <c r="AH2625" s="49"/>
      <c r="AI2625" s="49"/>
      <c r="AK2625" s="49"/>
      <c r="AL2625" s="49"/>
      <c r="AM2625" s="49"/>
      <c r="AN2625" s="49"/>
      <c r="AO2625" s="49"/>
      <c r="AP2625" s="49"/>
      <c r="AQ2625" s="49"/>
      <c r="AR2625" s="49"/>
      <c r="AS2625" s="49"/>
      <c r="AT2625" s="49"/>
      <c r="AU2625" s="49"/>
      <c r="AV2625" s="49"/>
      <c r="AW2625" s="49"/>
      <c r="AX2625" s="49"/>
      <c r="AY2625" s="49"/>
      <c r="AZ2625" s="49"/>
      <c r="BA2625" s="49"/>
      <c r="BB2625" s="49"/>
      <c r="BC2625" s="49"/>
      <c r="BD2625" s="49"/>
      <c r="BE2625" s="49"/>
      <c r="BF2625" s="49"/>
      <c r="BG2625" s="49"/>
      <c r="BH2625" s="49"/>
      <c r="BI2625" s="49"/>
      <c r="BJ2625" s="49"/>
      <c r="BK2625" s="49"/>
      <c r="BL2625" s="49"/>
      <c r="BM2625" s="49"/>
      <c r="BN2625" s="49"/>
      <c r="BO2625" s="49"/>
    </row>
    <row r="2626" spans="20:67" x14ac:dyDescent="0.3">
      <c r="T2626" s="49"/>
      <c r="V2626" s="49"/>
      <c r="W2626" s="49"/>
      <c r="X2626" s="49"/>
      <c r="Y2626" s="49"/>
      <c r="AA2626" s="49"/>
      <c r="AB2626" s="49"/>
      <c r="AD2626" s="49"/>
      <c r="AE2626" s="49"/>
      <c r="AF2626" s="49"/>
      <c r="AH2626" s="49"/>
      <c r="AI2626" s="49"/>
      <c r="AK2626" s="49"/>
      <c r="AL2626" s="49"/>
      <c r="AM2626" s="49"/>
      <c r="AN2626" s="49"/>
      <c r="AO2626" s="49"/>
      <c r="AP2626" s="49"/>
      <c r="AQ2626" s="49"/>
      <c r="AR2626" s="49"/>
      <c r="AS2626" s="49"/>
      <c r="AT2626" s="49"/>
      <c r="AU2626" s="49"/>
      <c r="AV2626" s="49"/>
      <c r="AW2626" s="49"/>
      <c r="AX2626" s="49"/>
      <c r="AY2626" s="49"/>
      <c r="AZ2626" s="49"/>
      <c r="BA2626" s="49"/>
      <c r="BB2626" s="49"/>
      <c r="BC2626" s="49"/>
      <c r="BD2626" s="49"/>
      <c r="BE2626" s="49"/>
      <c r="BF2626" s="49"/>
      <c r="BG2626" s="49"/>
      <c r="BH2626" s="49"/>
      <c r="BI2626" s="49"/>
      <c r="BJ2626" s="49"/>
      <c r="BK2626" s="49"/>
      <c r="BL2626" s="49"/>
      <c r="BM2626" s="49"/>
      <c r="BN2626" s="49"/>
      <c r="BO2626" s="49"/>
    </row>
    <row r="2627" spans="20:67" x14ac:dyDescent="0.3">
      <c r="T2627" s="49"/>
      <c r="V2627" s="49"/>
      <c r="W2627" s="49"/>
      <c r="X2627" s="49"/>
      <c r="Y2627" s="49"/>
      <c r="AA2627" s="49"/>
      <c r="AB2627" s="49"/>
      <c r="AD2627" s="49"/>
      <c r="AE2627" s="49"/>
      <c r="AF2627" s="49"/>
      <c r="AH2627" s="49"/>
      <c r="AI2627" s="49"/>
      <c r="AK2627" s="49"/>
      <c r="AL2627" s="49"/>
      <c r="AM2627" s="49"/>
      <c r="AN2627" s="49"/>
      <c r="AO2627" s="49"/>
      <c r="AP2627" s="49"/>
      <c r="AQ2627" s="49"/>
      <c r="AR2627" s="49"/>
      <c r="AS2627" s="49"/>
      <c r="AT2627" s="49"/>
      <c r="AU2627" s="49"/>
      <c r="AV2627" s="49"/>
      <c r="AW2627" s="49"/>
      <c r="AX2627" s="49"/>
      <c r="AY2627" s="49"/>
      <c r="AZ2627" s="49"/>
      <c r="BA2627" s="49"/>
      <c r="BB2627" s="49"/>
      <c r="BC2627" s="49"/>
      <c r="BD2627" s="49"/>
      <c r="BE2627" s="49"/>
      <c r="BF2627" s="49"/>
      <c r="BG2627" s="49"/>
      <c r="BH2627" s="49"/>
      <c r="BI2627" s="49"/>
      <c r="BJ2627" s="49"/>
      <c r="BK2627" s="49"/>
      <c r="BL2627" s="49"/>
      <c r="BM2627" s="49"/>
      <c r="BN2627" s="49"/>
      <c r="BO2627" s="49"/>
    </row>
    <row r="2628" spans="20:67" x14ac:dyDescent="0.3">
      <c r="T2628" s="49"/>
      <c r="V2628" s="49"/>
      <c r="W2628" s="49"/>
      <c r="X2628" s="49"/>
      <c r="Y2628" s="49"/>
      <c r="AA2628" s="49"/>
      <c r="AB2628" s="49"/>
      <c r="AD2628" s="49"/>
      <c r="AE2628" s="49"/>
      <c r="AF2628" s="49"/>
      <c r="AH2628" s="49"/>
      <c r="AI2628" s="49"/>
      <c r="AK2628" s="49"/>
      <c r="AL2628" s="49"/>
      <c r="AM2628" s="49"/>
      <c r="AN2628" s="49"/>
      <c r="AO2628" s="49"/>
      <c r="AP2628" s="49"/>
      <c r="AQ2628" s="49"/>
      <c r="AR2628" s="49"/>
      <c r="AS2628" s="49"/>
      <c r="AT2628" s="49"/>
      <c r="AU2628" s="49"/>
      <c r="AV2628" s="49"/>
      <c r="AW2628" s="49"/>
      <c r="AX2628" s="49"/>
      <c r="AY2628" s="49"/>
      <c r="AZ2628" s="49"/>
      <c r="BA2628" s="49"/>
      <c r="BB2628" s="49"/>
      <c r="BC2628" s="49"/>
      <c r="BD2628" s="49"/>
      <c r="BE2628" s="49"/>
      <c r="BF2628" s="49"/>
      <c r="BG2628" s="49"/>
      <c r="BH2628" s="49"/>
      <c r="BI2628" s="49"/>
      <c r="BJ2628" s="49"/>
      <c r="BK2628" s="49"/>
      <c r="BL2628" s="49"/>
      <c r="BM2628" s="49"/>
      <c r="BN2628" s="49"/>
      <c r="BO2628" s="49"/>
    </row>
    <row r="2629" spans="20:67" x14ac:dyDescent="0.3">
      <c r="T2629" s="49"/>
      <c r="V2629" s="49"/>
      <c r="W2629" s="49"/>
      <c r="X2629" s="49"/>
      <c r="Y2629" s="49"/>
      <c r="AA2629" s="49"/>
      <c r="AB2629" s="49"/>
      <c r="AD2629" s="49"/>
      <c r="AE2629" s="49"/>
      <c r="AF2629" s="49"/>
      <c r="AH2629" s="49"/>
      <c r="AI2629" s="49"/>
      <c r="AK2629" s="49"/>
      <c r="AL2629" s="49"/>
      <c r="AM2629" s="49"/>
      <c r="AN2629" s="49"/>
      <c r="AO2629" s="49"/>
      <c r="AP2629" s="49"/>
      <c r="AQ2629" s="49"/>
      <c r="AR2629" s="49"/>
      <c r="AS2629" s="49"/>
      <c r="AT2629" s="49"/>
      <c r="AU2629" s="49"/>
      <c r="AV2629" s="49"/>
      <c r="AW2629" s="49"/>
      <c r="AX2629" s="49"/>
      <c r="AY2629" s="49"/>
      <c r="AZ2629" s="49"/>
      <c r="BA2629" s="49"/>
      <c r="BB2629" s="49"/>
      <c r="BC2629" s="49"/>
      <c r="BD2629" s="49"/>
      <c r="BE2629" s="49"/>
      <c r="BF2629" s="49"/>
      <c r="BG2629" s="49"/>
      <c r="BH2629" s="49"/>
      <c r="BI2629" s="49"/>
      <c r="BJ2629" s="49"/>
      <c r="BK2629" s="49"/>
      <c r="BL2629" s="49"/>
      <c r="BM2629" s="49"/>
      <c r="BN2629" s="49"/>
      <c r="BO2629" s="49"/>
    </row>
    <row r="2630" spans="20:67" x14ac:dyDescent="0.3">
      <c r="T2630" s="49"/>
      <c r="V2630" s="49"/>
      <c r="W2630" s="49"/>
      <c r="X2630" s="49"/>
      <c r="Y2630" s="49"/>
      <c r="AA2630" s="49"/>
      <c r="AB2630" s="49"/>
      <c r="AD2630" s="49"/>
      <c r="AE2630" s="49"/>
      <c r="AF2630" s="49"/>
      <c r="AH2630" s="49"/>
      <c r="AI2630" s="49"/>
      <c r="AK2630" s="49"/>
      <c r="AL2630" s="49"/>
      <c r="AM2630" s="49"/>
      <c r="AN2630" s="49"/>
      <c r="AO2630" s="49"/>
      <c r="AP2630" s="49"/>
      <c r="AQ2630" s="49"/>
      <c r="AR2630" s="49"/>
      <c r="AS2630" s="49"/>
      <c r="AT2630" s="49"/>
      <c r="AU2630" s="49"/>
      <c r="AV2630" s="49"/>
      <c r="AW2630" s="49"/>
      <c r="AX2630" s="49"/>
      <c r="AY2630" s="49"/>
      <c r="AZ2630" s="49"/>
      <c r="BA2630" s="49"/>
      <c r="BB2630" s="49"/>
      <c r="BC2630" s="49"/>
      <c r="BD2630" s="49"/>
      <c r="BE2630" s="49"/>
      <c r="BF2630" s="49"/>
      <c r="BG2630" s="49"/>
      <c r="BH2630" s="49"/>
      <c r="BI2630" s="49"/>
      <c r="BJ2630" s="49"/>
      <c r="BK2630" s="49"/>
      <c r="BL2630" s="49"/>
      <c r="BM2630" s="49"/>
      <c r="BN2630" s="49"/>
      <c r="BO2630" s="49"/>
    </row>
    <row r="2631" spans="20:67" x14ac:dyDescent="0.3">
      <c r="T2631" s="49"/>
      <c r="V2631" s="49"/>
      <c r="W2631" s="49"/>
      <c r="X2631" s="49"/>
      <c r="Y2631" s="49"/>
      <c r="AA2631" s="49"/>
      <c r="AB2631" s="49"/>
      <c r="AD2631" s="49"/>
      <c r="AE2631" s="49"/>
      <c r="AF2631" s="49"/>
      <c r="AH2631" s="49"/>
      <c r="AI2631" s="49"/>
      <c r="AK2631" s="49"/>
      <c r="AL2631" s="49"/>
      <c r="AM2631" s="49"/>
      <c r="AN2631" s="49"/>
      <c r="AO2631" s="49"/>
      <c r="AP2631" s="49"/>
      <c r="AQ2631" s="49"/>
      <c r="AR2631" s="49"/>
      <c r="AS2631" s="49"/>
      <c r="AT2631" s="49"/>
      <c r="AU2631" s="49"/>
      <c r="AV2631" s="49"/>
      <c r="AW2631" s="49"/>
      <c r="AX2631" s="49"/>
      <c r="AY2631" s="49"/>
      <c r="AZ2631" s="49"/>
      <c r="BA2631" s="49"/>
      <c r="BB2631" s="49"/>
      <c r="BC2631" s="49"/>
      <c r="BD2631" s="49"/>
      <c r="BE2631" s="49"/>
      <c r="BF2631" s="49"/>
      <c r="BG2631" s="49"/>
      <c r="BH2631" s="49"/>
      <c r="BI2631" s="49"/>
      <c r="BJ2631" s="49"/>
      <c r="BK2631" s="49"/>
      <c r="BL2631" s="49"/>
      <c r="BM2631" s="49"/>
      <c r="BN2631" s="49"/>
      <c r="BO2631" s="49"/>
    </row>
    <row r="2632" spans="20:67" x14ac:dyDescent="0.3">
      <c r="T2632" s="49"/>
      <c r="V2632" s="49"/>
      <c r="W2632" s="49"/>
      <c r="X2632" s="49"/>
      <c r="Y2632" s="49"/>
      <c r="AA2632" s="49"/>
      <c r="AB2632" s="49"/>
      <c r="AD2632" s="49"/>
      <c r="AE2632" s="49"/>
      <c r="AF2632" s="49"/>
      <c r="AH2632" s="49"/>
      <c r="AI2632" s="49"/>
      <c r="AK2632" s="49"/>
      <c r="AL2632" s="49"/>
      <c r="AM2632" s="49"/>
      <c r="AN2632" s="49"/>
      <c r="AO2632" s="49"/>
      <c r="AP2632" s="49"/>
      <c r="AQ2632" s="49"/>
      <c r="AR2632" s="49"/>
      <c r="AS2632" s="49"/>
      <c r="AT2632" s="49"/>
      <c r="AU2632" s="49"/>
      <c r="AV2632" s="49"/>
      <c r="AW2632" s="49"/>
      <c r="AX2632" s="49"/>
      <c r="AY2632" s="49"/>
      <c r="AZ2632" s="49"/>
      <c r="BA2632" s="49"/>
      <c r="BB2632" s="49"/>
      <c r="BC2632" s="49"/>
      <c r="BD2632" s="49"/>
      <c r="BE2632" s="49"/>
      <c r="BF2632" s="49"/>
      <c r="BG2632" s="49"/>
      <c r="BH2632" s="49"/>
      <c r="BI2632" s="49"/>
      <c r="BJ2632" s="49"/>
      <c r="BK2632" s="49"/>
      <c r="BL2632" s="49"/>
      <c r="BM2632" s="49"/>
      <c r="BN2632" s="49"/>
      <c r="BO2632" s="49"/>
    </row>
    <row r="2633" spans="20:67" x14ac:dyDescent="0.3">
      <c r="T2633" s="49"/>
      <c r="V2633" s="49"/>
      <c r="W2633" s="49"/>
      <c r="X2633" s="49"/>
      <c r="Y2633" s="49"/>
      <c r="AA2633" s="49"/>
      <c r="AB2633" s="49"/>
      <c r="AD2633" s="49"/>
      <c r="AE2633" s="49"/>
      <c r="AF2633" s="49"/>
      <c r="AH2633" s="49"/>
      <c r="AI2633" s="49"/>
      <c r="AK2633" s="49"/>
      <c r="AL2633" s="49"/>
      <c r="AM2633" s="49"/>
      <c r="AN2633" s="49"/>
      <c r="AO2633" s="49"/>
      <c r="AP2633" s="49"/>
      <c r="AQ2633" s="49"/>
      <c r="AR2633" s="49"/>
      <c r="AS2633" s="49"/>
      <c r="AT2633" s="49"/>
      <c r="AU2633" s="49"/>
      <c r="AV2633" s="49"/>
      <c r="AW2633" s="49"/>
      <c r="AX2633" s="49"/>
      <c r="AY2633" s="49"/>
      <c r="AZ2633" s="49"/>
      <c r="BA2633" s="49"/>
      <c r="BB2633" s="49"/>
      <c r="BC2633" s="49"/>
      <c r="BD2633" s="49"/>
      <c r="BE2633" s="49"/>
      <c r="BF2633" s="49"/>
      <c r="BG2633" s="49"/>
      <c r="BH2633" s="49"/>
      <c r="BI2633" s="49"/>
      <c r="BJ2633" s="49"/>
      <c r="BK2633" s="49"/>
      <c r="BL2633" s="49"/>
      <c r="BM2633" s="49"/>
      <c r="BN2633" s="49"/>
      <c r="BO2633" s="49"/>
    </row>
    <row r="2634" spans="20:67" x14ac:dyDescent="0.3">
      <c r="T2634" s="49"/>
      <c r="V2634" s="49"/>
      <c r="W2634" s="49"/>
      <c r="X2634" s="49"/>
      <c r="Y2634" s="49"/>
      <c r="AA2634" s="49"/>
      <c r="AB2634" s="49"/>
      <c r="AD2634" s="49"/>
      <c r="AE2634" s="49"/>
      <c r="AF2634" s="49"/>
      <c r="AH2634" s="49"/>
      <c r="AI2634" s="49"/>
      <c r="AK2634" s="49"/>
      <c r="AL2634" s="49"/>
      <c r="AM2634" s="49"/>
      <c r="AN2634" s="49"/>
      <c r="AO2634" s="49"/>
      <c r="AP2634" s="49"/>
      <c r="AQ2634" s="49"/>
      <c r="AR2634" s="49"/>
      <c r="AS2634" s="49"/>
      <c r="AT2634" s="49"/>
      <c r="AU2634" s="49"/>
      <c r="AV2634" s="49"/>
      <c r="AW2634" s="49"/>
      <c r="AX2634" s="49"/>
      <c r="AY2634" s="49"/>
      <c r="AZ2634" s="49"/>
      <c r="BA2634" s="49"/>
      <c r="BB2634" s="49"/>
      <c r="BC2634" s="49"/>
      <c r="BD2634" s="49"/>
      <c r="BE2634" s="49"/>
      <c r="BF2634" s="49"/>
      <c r="BG2634" s="49"/>
      <c r="BH2634" s="49"/>
      <c r="BI2634" s="49"/>
      <c r="BJ2634" s="49"/>
      <c r="BK2634" s="49"/>
      <c r="BL2634" s="49"/>
      <c r="BM2634" s="49"/>
      <c r="BN2634" s="49"/>
      <c r="BO2634" s="49"/>
    </row>
    <row r="2635" spans="20:67" x14ac:dyDescent="0.3">
      <c r="T2635" s="49"/>
      <c r="V2635" s="49"/>
      <c r="W2635" s="49"/>
      <c r="X2635" s="49"/>
      <c r="Y2635" s="49"/>
      <c r="AA2635" s="49"/>
      <c r="AB2635" s="49"/>
      <c r="AD2635" s="49"/>
      <c r="AE2635" s="49"/>
      <c r="AF2635" s="49"/>
      <c r="AH2635" s="49"/>
      <c r="AI2635" s="49"/>
      <c r="AK2635" s="49"/>
      <c r="AL2635" s="49"/>
      <c r="AM2635" s="49"/>
      <c r="AN2635" s="49"/>
      <c r="AO2635" s="49"/>
      <c r="AP2635" s="49"/>
      <c r="AQ2635" s="49"/>
      <c r="AR2635" s="49"/>
      <c r="AS2635" s="49"/>
      <c r="AT2635" s="49"/>
      <c r="AU2635" s="49"/>
      <c r="AV2635" s="49"/>
      <c r="AW2635" s="49"/>
      <c r="AX2635" s="49"/>
      <c r="AY2635" s="49"/>
      <c r="AZ2635" s="49"/>
      <c r="BA2635" s="49"/>
      <c r="BB2635" s="49"/>
      <c r="BC2635" s="49"/>
      <c r="BD2635" s="49"/>
      <c r="BE2635" s="49"/>
      <c r="BF2635" s="49"/>
      <c r="BG2635" s="49"/>
      <c r="BH2635" s="49"/>
      <c r="BI2635" s="49"/>
      <c r="BJ2635" s="49"/>
      <c r="BK2635" s="49"/>
      <c r="BL2635" s="49"/>
      <c r="BM2635" s="49"/>
      <c r="BN2635" s="49"/>
      <c r="BO2635" s="49"/>
    </row>
    <row r="2636" spans="20:67" x14ac:dyDescent="0.3">
      <c r="T2636" s="49"/>
      <c r="V2636" s="49"/>
      <c r="W2636" s="49"/>
      <c r="X2636" s="49"/>
      <c r="Y2636" s="49"/>
      <c r="AA2636" s="49"/>
      <c r="AB2636" s="49"/>
      <c r="AD2636" s="49"/>
      <c r="AE2636" s="49"/>
      <c r="AF2636" s="49"/>
      <c r="AH2636" s="49"/>
      <c r="AI2636" s="49"/>
      <c r="AK2636" s="49"/>
      <c r="AL2636" s="49"/>
      <c r="AM2636" s="49"/>
      <c r="AN2636" s="49"/>
      <c r="AO2636" s="49"/>
      <c r="AP2636" s="49"/>
      <c r="AQ2636" s="49"/>
      <c r="AR2636" s="49"/>
      <c r="AS2636" s="49"/>
      <c r="AT2636" s="49"/>
      <c r="AU2636" s="49"/>
      <c r="AV2636" s="49"/>
      <c r="AW2636" s="49"/>
      <c r="AX2636" s="49"/>
      <c r="AY2636" s="49"/>
      <c r="AZ2636" s="49"/>
      <c r="BA2636" s="49"/>
      <c r="BB2636" s="49"/>
      <c r="BC2636" s="49"/>
      <c r="BD2636" s="49"/>
      <c r="BE2636" s="49"/>
      <c r="BF2636" s="49"/>
      <c r="BG2636" s="49"/>
      <c r="BH2636" s="49"/>
      <c r="BI2636" s="49"/>
      <c r="BJ2636" s="49"/>
      <c r="BK2636" s="49"/>
      <c r="BL2636" s="49"/>
      <c r="BM2636" s="49"/>
      <c r="BN2636" s="49"/>
      <c r="BO2636" s="49"/>
    </row>
    <row r="2637" spans="20:67" x14ac:dyDescent="0.3">
      <c r="T2637" s="49"/>
      <c r="V2637" s="49"/>
      <c r="W2637" s="49"/>
      <c r="X2637" s="49"/>
      <c r="Y2637" s="49"/>
      <c r="AA2637" s="49"/>
      <c r="AB2637" s="49"/>
      <c r="AD2637" s="49"/>
      <c r="AE2637" s="49"/>
      <c r="AF2637" s="49"/>
      <c r="AH2637" s="49"/>
      <c r="AI2637" s="49"/>
      <c r="AK2637" s="49"/>
      <c r="AL2637" s="49"/>
      <c r="AM2637" s="49"/>
      <c r="AN2637" s="49"/>
      <c r="AO2637" s="49"/>
      <c r="AP2637" s="49"/>
      <c r="AQ2637" s="49"/>
      <c r="AR2637" s="49"/>
      <c r="AS2637" s="49"/>
      <c r="AT2637" s="49"/>
      <c r="AU2637" s="49"/>
      <c r="AV2637" s="49"/>
      <c r="AW2637" s="49"/>
      <c r="AX2637" s="49"/>
      <c r="AY2637" s="49"/>
      <c r="AZ2637" s="49"/>
      <c r="BA2637" s="49"/>
      <c r="BB2637" s="49"/>
      <c r="BC2637" s="49"/>
      <c r="BD2637" s="49"/>
      <c r="BE2637" s="49"/>
      <c r="BF2637" s="49"/>
      <c r="BG2637" s="49"/>
      <c r="BH2637" s="49"/>
      <c r="BI2637" s="49"/>
      <c r="BJ2637" s="49"/>
      <c r="BK2637" s="49"/>
      <c r="BL2637" s="49"/>
      <c r="BM2637" s="49"/>
      <c r="BN2637" s="49"/>
      <c r="BO2637" s="49"/>
    </row>
    <row r="2638" spans="20:67" x14ac:dyDescent="0.3">
      <c r="T2638" s="49"/>
      <c r="V2638" s="49"/>
      <c r="W2638" s="49"/>
      <c r="X2638" s="49"/>
      <c r="Y2638" s="49"/>
      <c r="AA2638" s="49"/>
      <c r="AB2638" s="49"/>
      <c r="AD2638" s="49"/>
      <c r="AE2638" s="49"/>
      <c r="AF2638" s="49"/>
      <c r="AH2638" s="49"/>
      <c r="AI2638" s="49"/>
      <c r="AK2638" s="49"/>
      <c r="AL2638" s="49"/>
      <c r="AM2638" s="49"/>
      <c r="AN2638" s="49"/>
      <c r="AO2638" s="49"/>
      <c r="AP2638" s="49"/>
      <c r="AQ2638" s="49"/>
      <c r="AR2638" s="49"/>
      <c r="AS2638" s="49"/>
      <c r="AT2638" s="49"/>
      <c r="AU2638" s="49"/>
      <c r="AV2638" s="49"/>
      <c r="AW2638" s="49"/>
      <c r="AX2638" s="49"/>
      <c r="AY2638" s="49"/>
      <c r="AZ2638" s="49"/>
      <c r="BA2638" s="49"/>
      <c r="BB2638" s="49"/>
      <c r="BC2638" s="49"/>
      <c r="BD2638" s="49"/>
      <c r="BE2638" s="49"/>
      <c r="BF2638" s="49"/>
      <c r="BG2638" s="49"/>
      <c r="BH2638" s="49"/>
      <c r="BI2638" s="49"/>
      <c r="BJ2638" s="49"/>
      <c r="BK2638" s="49"/>
      <c r="BL2638" s="49"/>
      <c r="BM2638" s="49"/>
      <c r="BN2638" s="49"/>
      <c r="BO2638" s="49"/>
    </row>
    <row r="2639" spans="20:67" x14ac:dyDescent="0.3">
      <c r="T2639" s="49"/>
      <c r="V2639" s="49"/>
      <c r="W2639" s="49"/>
      <c r="X2639" s="49"/>
      <c r="Y2639" s="49"/>
      <c r="AA2639" s="49"/>
      <c r="AB2639" s="49"/>
      <c r="AD2639" s="49"/>
      <c r="AE2639" s="49"/>
      <c r="AF2639" s="49"/>
      <c r="AH2639" s="49"/>
      <c r="AI2639" s="49"/>
      <c r="AK2639" s="49"/>
      <c r="AL2639" s="49"/>
      <c r="AM2639" s="49"/>
      <c r="AN2639" s="49"/>
      <c r="AO2639" s="49"/>
      <c r="AP2639" s="49"/>
      <c r="AQ2639" s="49"/>
      <c r="AR2639" s="49"/>
      <c r="AS2639" s="49"/>
      <c r="AT2639" s="49"/>
      <c r="AU2639" s="49"/>
      <c r="AV2639" s="49"/>
      <c r="AW2639" s="49"/>
      <c r="AX2639" s="49"/>
      <c r="AY2639" s="49"/>
      <c r="AZ2639" s="49"/>
      <c r="BA2639" s="49"/>
      <c r="BB2639" s="49"/>
      <c r="BC2639" s="49"/>
      <c r="BD2639" s="49"/>
      <c r="BE2639" s="49"/>
      <c r="BF2639" s="49"/>
      <c r="BG2639" s="49"/>
      <c r="BH2639" s="49"/>
      <c r="BI2639" s="49"/>
      <c r="BJ2639" s="49"/>
      <c r="BK2639" s="49"/>
      <c r="BL2639" s="49"/>
      <c r="BM2639" s="49"/>
      <c r="BN2639" s="49"/>
      <c r="BO2639" s="49"/>
    </row>
    <row r="2640" spans="20:67" x14ac:dyDescent="0.3">
      <c r="T2640" s="49"/>
      <c r="V2640" s="49"/>
      <c r="W2640" s="49"/>
      <c r="X2640" s="49"/>
      <c r="Y2640" s="49"/>
      <c r="AA2640" s="49"/>
      <c r="AB2640" s="49"/>
      <c r="AD2640" s="49"/>
      <c r="AE2640" s="49"/>
      <c r="AF2640" s="49"/>
      <c r="AH2640" s="49"/>
      <c r="AI2640" s="49"/>
      <c r="AK2640" s="49"/>
      <c r="AL2640" s="49"/>
      <c r="AM2640" s="49"/>
      <c r="AN2640" s="49"/>
      <c r="AO2640" s="49"/>
      <c r="AP2640" s="49"/>
      <c r="AQ2640" s="49"/>
      <c r="AR2640" s="49"/>
      <c r="AS2640" s="49"/>
      <c r="AT2640" s="49"/>
      <c r="AU2640" s="49"/>
      <c r="AV2640" s="49"/>
      <c r="AW2640" s="49"/>
      <c r="AX2640" s="49"/>
      <c r="AY2640" s="49"/>
      <c r="AZ2640" s="49"/>
      <c r="BA2640" s="49"/>
      <c r="BB2640" s="49"/>
      <c r="BC2640" s="49"/>
      <c r="BD2640" s="49"/>
      <c r="BE2640" s="49"/>
      <c r="BF2640" s="49"/>
      <c r="BG2640" s="49"/>
      <c r="BH2640" s="49"/>
      <c r="BI2640" s="49"/>
      <c r="BJ2640" s="49"/>
      <c r="BK2640" s="49"/>
      <c r="BL2640" s="49"/>
      <c r="BM2640" s="49"/>
      <c r="BN2640" s="49"/>
      <c r="BO2640" s="49"/>
    </row>
    <row r="2641" spans="20:67" x14ac:dyDescent="0.3">
      <c r="T2641" s="49"/>
      <c r="V2641" s="49"/>
      <c r="W2641" s="49"/>
      <c r="X2641" s="49"/>
      <c r="Y2641" s="49"/>
      <c r="AA2641" s="49"/>
      <c r="AB2641" s="49"/>
      <c r="AD2641" s="49"/>
      <c r="AE2641" s="49"/>
      <c r="AF2641" s="49"/>
      <c r="AH2641" s="49"/>
      <c r="AI2641" s="49"/>
      <c r="AK2641" s="49"/>
      <c r="AL2641" s="49"/>
      <c r="AM2641" s="49"/>
      <c r="AN2641" s="49"/>
      <c r="AO2641" s="49"/>
      <c r="AP2641" s="49"/>
      <c r="AQ2641" s="49"/>
      <c r="AR2641" s="49"/>
      <c r="AS2641" s="49"/>
      <c r="AT2641" s="49"/>
      <c r="AU2641" s="49"/>
      <c r="AV2641" s="49"/>
      <c r="AW2641" s="49"/>
      <c r="AX2641" s="49"/>
      <c r="AY2641" s="49"/>
      <c r="AZ2641" s="49"/>
      <c r="BA2641" s="49"/>
      <c r="BB2641" s="49"/>
      <c r="BC2641" s="49"/>
      <c r="BD2641" s="49"/>
      <c r="BE2641" s="49"/>
      <c r="BF2641" s="49"/>
      <c r="BG2641" s="49"/>
      <c r="BH2641" s="49"/>
      <c r="BI2641" s="49"/>
      <c r="BJ2641" s="49"/>
      <c r="BK2641" s="49"/>
      <c r="BL2641" s="49"/>
      <c r="BM2641" s="49"/>
      <c r="BN2641" s="49"/>
      <c r="BO2641" s="49"/>
    </row>
    <row r="2642" spans="20:67" x14ac:dyDescent="0.3">
      <c r="T2642" s="49"/>
      <c r="V2642" s="49"/>
      <c r="W2642" s="49"/>
      <c r="X2642" s="49"/>
      <c r="Y2642" s="49"/>
      <c r="AA2642" s="49"/>
      <c r="AB2642" s="49"/>
      <c r="AD2642" s="49"/>
      <c r="AE2642" s="49"/>
      <c r="AF2642" s="49"/>
      <c r="AH2642" s="49"/>
      <c r="AI2642" s="49"/>
      <c r="AK2642" s="49"/>
      <c r="AL2642" s="49"/>
      <c r="AM2642" s="49"/>
      <c r="AN2642" s="49"/>
      <c r="AO2642" s="49"/>
      <c r="AP2642" s="49"/>
      <c r="AQ2642" s="49"/>
      <c r="AR2642" s="49"/>
      <c r="AS2642" s="49"/>
      <c r="AT2642" s="49"/>
      <c r="AU2642" s="49"/>
      <c r="AV2642" s="49"/>
      <c r="AW2642" s="49"/>
      <c r="AX2642" s="49"/>
      <c r="AY2642" s="49"/>
      <c r="AZ2642" s="49"/>
      <c r="BA2642" s="49"/>
      <c r="BB2642" s="49"/>
      <c r="BC2642" s="49"/>
      <c r="BD2642" s="49"/>
      <c r="BE2642" s="49"/>
      <c r="BF2642" s="49"/>
      <c r="BG2642" s="49"/>
      <c r="BH2642" s="49"/>
      <c r="BI2642" s="49"/>
      <c r="BJ2642" s="49"/>
      <c r="BK2642" s="49"/>
      <c r="BL2642" s="49"/>
      <c r="BM2642" s="49"/>
      <c r="BN2642" s="49"/>
      <c r="BO2642" s="49"/>
    </row>
    <row r="2643" spans="20:67" x14ac:dyDescent="0.3">
      <c r="T2643" s="49"/>
      <c r="V2643" s="49"/>
      <c r="W2643" s="49"/>
      <c r="X2643" s="49"/>
      <c r="Y2643" s="49"/>
      <c r="AA2643" s="49"/>
      <c r="AB2643" s="49"/>
      <c r="AD2643" s="49"/>
      <c r="AE2643" s="49"/>
      <c r="AF2643" s="49"/>
      <c r="AH2643" s="49"/>
      <c r="AI2643" s="49"/>
      <c r="AK2643" s="49"/>
      <c r="AL2643" s="49"/>
      <c r="AM2643" s="49"/>
      <c r="AN2643" s="49"/>
      <c r="AO2643" s="49"/>
      <c r="AP2643" s="49"/>
      <c r="AQ2643" s="49"/>
      <c r="AR2643" s="49"/>
      <c r="AS2643" s="49"/>
      <c r="AT2643" s="49"/>
      <c r="AU2643" s="49"/>
      <c r="AV2643" s="49"/>
      <c r="AW2643" s="49"/>
      <c r="AX2643" s="49"/>
      <c r="AY2643" s="49"/>
      <c r="AZ2643" s="49"/>
      <c r="BA2643" s="49"/>
      <c r="BB2643" s="49"/>
      <c r="BC2643" s="49"/>
      <c r="BD2643" s="49"/>
      <c r="BE2643" s="49"/>
      <c r="BF2643" s="49"/>
      <c r="BG2643" s="49"/>
      <c r="BH2643" s="49"/>
      <c r="BI2643" s="49"/>
      <c r="BJ2643" s="49"/>
      <c r="BK2643" s="49"/>
      <c r="BL2643" s="49"/>
      <c r="BM2643" s="49"/>
      <c r="BN2643" s="49"/>
      <c r="BO2643" s="49"/>
    </row>
    <row r="2644" spans="20:67" x14ac:dyDescent="0.3">
      <c r="T2644" s="49"/>
      <c r="V2644" s="49"/>
      <c r="W2644" s="49"/>
      <c r="X2644" s="49"/>
      <c r="Y2644" s="49"/>
      <c r="AA2644" s="49"/>
      <c r="AB2644" s="49"/>
      <c r="AD2644" s="49"/>
      <c r="AE2644" s="49"/>
      <c r="AF2644" s="49"/>
      <c r="AH2644" s="49"/>
      <c r="AI2644" s="49"/>
      <c r="AK2644" s="49"/>
      <c r="AL2644" s="49"/>
      <c r="AM2644" s="49"/>
      <c r="AN2644" s="49"/>
      <c r="AO2644" s="49"/>
      <c r="AP2644" s="49"/>
      <c r="AQ2644" s="49"/>
      <c r="AR2644" s="49"/>
      <c r="AS2644" s="49"/>
      <c r="AT2644" s="49"/>
      <c r="AU2644" s="49"/>
      <c r="AV2644" s="49"/>
      <c r="AW2644" s="49"/>
      <c r="AX2644" s="49"/>
      <c r="AY2644" s="49"/>
      <c r="AZ2644" s="49"/>
      <c r="BA2644" s="49"/>
      <c r="BB2644" s="49"/>
      <c r="BC2644" s="49"/>
      <c r="BD2644" s="49"/>
      <c r="BE2644" s="49"/>
      <c r="BF2644" s="49"/>
      <c r="BG2644" s="49"/>
      <c r="BH2644" s="49"/>
      <c r="BI2644" s="49"/>
      <c r="BJ2644" s="49"/>
      <c r="BK2644" s="49"/>
      <c r="BL2644" s="49"/>
      <c r="BM2644" s="49"/>
      <c r="BN2644" s="49"/>
      <c r="BO2644" s="49"/>
    </row>
    <row r="2645" spans="20:67" x14ac:dyDescent="0.3">
      <c r="T2645" s="49"/>
      <c r="V2645" s="49"/>
      <c r="W2645" s="49"/>
      <c r="X2645" s="49"/>
      <c r="Y2645" s="49"/>
      <c r="AA2645" s="49"/>
      <c r="AB2645" s="49"/>
      <c r="AD2645" s="49"/>
      <c r="AE2645" s="49"/>
      <c r="AF2645" s="49"/>
      <c r="AH2645" s="49"/>
      <c r="AI2645" s="49"/>
      <c r="AK2645" s="49"/>
      <c r="AL2645" s="49"/>
      <c r="AM2645" s="49"/>
      <c r="AN2645" s="49"/>
      <c r="AO2645" s="49"/>
      <c r="AP2645" s="49"/>
      <c r="AQ2645" s="49"/>
      <c r="AR2645" s="49"/>
      <c r="AS2645" s="49"/>
      <c r="AT2645" s="49"/>
      <c r="AU2645" s="49"/>
      <c r="AV2645" s="49"/>
      <c r="AW2645" s="49"/>
      <c r="AX2645" s="49"/>
      <c r="AY2645" s="49"/>
      <c r="AZ2645" s="49"/>
      <c r="BA2645" s="49"/>
      <c r="BB2645" s="49"/>
      <c r="BC2645" s="49"/>
      <c r="BD2645" s="49"/>
      <c r="BE2645" s="49"/>
      <c r="BF2645" s="49"/>
      <c r="BG2645" s="49"/>
      <c r="BH2645" s="49"/>
      <c r="BI2645" s="49"/>
      <c r="BJ2645" s="49"/>
      <c r="BK2645" s="49"/>
      <c r="BL2645" s="49"/>
      <c r="BM2645" s="49"/>
      <c r="BN2645" s="49"/>
      <c r="BO2645" s="49"/>
    </row>
    <row r="2646" spans="20:67" x14ac:dyDescent="0.3">
      <c r="T2646" s="49"/>
      <c r="V2646" s="49"/>
      <c r="W2646" s="49"/>
      <c r="X2646" s="49"/>
      <c r="Y2646" s="49"/>
      <c r="AA2646" s="49"/>
      <c r="AB2646" s="49"/>
      <c r="AD2646" s="49"/>
      <c r="AE2646" s="49"/>
      <c r="AF2646" s="49"/>
      <c r="AH2646" s="49"/>
      <c r="AI2646" s="49"/>
      <c r="AK2646" s="49"/>
      <c r="AL2646" s="49"/>
      <c r="AM2646" s="49"/>
      <c r="AN2646" s="49"/>
      <c r="AO2646" s="49"/>
      <c r="AP2646" s="49"/>
      <c r="AQ2646" s="49"/>
      <c r="AR2646" s="49"/>
      <c r="AS2646" s="49"/>
      <c r="AT2646" s="49"/>
      <c r="AU2646" s="49"/>
      <c r="AV2646" s="49"/>
      <c r="AW2646" s="49"/>
      <c r="AX2646" s="49"/>
      <c r="AY2646" s="49"/>
      <c r="AZ2646" s="49"/>
      <c r="BA2646" s="49"/>
      <c r="BB2646" s="49"/>
      <c r="BC2646" s="49"/>
      <c r="BD2646" s="49"/>
      <c r="BE2646" s="49"/>
      <c r="BF2646" s="49"/>
      <c r="BG2646" s="49"/>
      <c r="BH2646" s="49"/>
      <c r="BI2646" s="49"/>
      <c r="BJ2646" s="49"/>
      <c r="BK2646" s="49"/>
      <c r="BL2646" s="49"/>
      <c r="BM2646" s="49"/>
      <c r="BN2646" s="49"/>
      <c r="BO2646" s="49"/>
    </row>
    <row r="2647" spans="20:67" x14ac:dyDescent="0.3">
      <c r="T2647" s="49"/>
      <c r="V2647" s="49"/>
      <c r="W2647" s="49"/>
      <c r="X2647" s="49"/>
      <c r="Y2647" s="49"/>
      <c r="AA2647" s="49"/>
      <c r="AB2647" s="49"/>
      <c r="AD2647" s="49"/>
      <c r="AE2647" s="49"/>
      <c r="AF2647" s="49"/>
      <c r="AH2647" s="49"/>
      <c r="AI2647" s="49"/>
      <c r="AK2647" s="49"/>
      <c r="AL2647" s="49"/>
      <c r="AM2647" s="49"/>
      <c r="AN2647" s="49"/>
      <c r="AO2647" s="49"/>
      <c r="AP2647" s="49"/>
      <c r="AQ2647" s="49"/>
      <c r="AR2647" s="49"/>
      <c r="AS2647" s="49"/>
      <c r="AT2647" s="49"/>
      <c r="AU2647" s="49"/>
      <c r="AV2647" s="49"/>
      <c r="AW2647" s="49"/>
      <c r="AX2647" s="49"/>
      <c r="AY2647" s="49"/>
      <c r="AZ2647" s="49"/>
      <c r="BA2647" s="49"/>
      <c r="BB2647" s="49"/>
      <c r="BC2647" s="49"/>
      <c r="BD2647" s="49"/>
      <c r="BE2647" s="49"/>
      <c r="BF2647" s="49"/>
      <c r="BG2647" s="49"/>
      <c r="BH2647" s="49"/>
      <c r="BI2647" s="49"/>
      <c r="BJ2647" s="49"/>
      <c r="BK2647" s="49"/>
      <c r="BL2647" s="49"/>
      <c r="BM2647" s="49"/>
      <c r="BN2647" s="49"/>
      <c r="BO2647" s="49"/>
    </row>
    <row r="2648" spans="20:67" x14ac:dyDescent="0.3">
      <c r="T2648" s="49"/>
      <c r="V2648" s="49"/>
      <c r="W2648" s="49"/>
      <c r="X2648" s="49"/>
      <c r="Y2648" s="49"/>
      <c r="AA2648" s="49"/>
      <c r="AB2648" s="49"/>
      <c r="AD2648" s="49"/>
      <c r="AE2648" s="49"/>
      <c r="AF2648" s="49"/>
      <c r="AH2648" s="49"/>
      <c r="AI2648" s="49"/>
      <c r="AK2648" s="49"/>
      <c r="AL2648" s="49"/>
      <c r="AM2648" s="49"/>
      <c r="AN2648" s="49"/>
      <c r="AO2648" s="49"/>
      <c r="AP2648" s="49"/>
      <c r="AQ2648" s="49"/>
      <c r="AR2648" s="49"/>
      <c r="AS2648" s="49"/>
      <c r="AT2648" s="49"/>
      <c r="AU2648" s="49"/>
      <c r="AV2648" s="49"/>
      <c r="AW2648" s="49"/>
      <c r="AX2648" s="49"/>
      <c r="AY2648" s="49"/>
      <c r="AZ2648" s="49"/>
      <c r="BA2648" s="49"/>
      <c r="BB2648" s="49"/>
      <c r="BC2648" s="49"/>
      <c r="BD2648" s="49"/>
      <c r="BE2648" s="49"/>
      <c r="BF2648" s="49"/>
      <c r="BG2648" s="49"/>
      <c r="BH2648" s="49"/>
      <c r="BI2648" s="49"/>
      <c r="BJ2648" s="49"/>
      <c r="BK2648" s="49"/>
      <c r="BL2648" s="49"/>
      <c r="BM2648" s="49"/>
      <c r="BN2648" s="49"/>
      <c r="BO2648" s="49"/>
    </row>
    <row r="2649" spans="20:67" x14ac:dyDescent="0.3">
      <c r="T2649" s="49"/>
      <c r="V2649" s="49"/>
      <c r="W2649" s="49"/>
      <c r="X2649" s="49"/>
      <c r="Y2649" s="49"/>
      <c r="AA2649" s="49"/>
      <c r="AB2649" s="49"/>
      <c r="AD2649" s="49"/>
      <c r="AE2649" s="49"/>
      <c r="AF2649" s="49"/>
      <c r="AH2649" s="49"/>
      <c r="AI2649" s="49"/>
      <c r="AK2649" s="49"/>
      <c r="AL2649" s="49"/>
      <c r="AM2649" s="49"/>
      <c r="AN2649" s="49"/>
      <c r="AO2649" s="49"/>
      <c r="AP2649" s="49"/>
      <c r="AQ2649" s="49"/>
      <c r="AR2649" s="49"/>
      <c r="AS2649" s="49"/>
      <c r="AT2649" s="49"/>
      <c r="AU2649" s="49"/>
      <c r="AV2649" s="49"/>
      <c r="AW2649" s="49"/>
      <c r="AX2649" s="49"/>
      <c r="AY2649" s="49"/>
      <c r="AZ2649" s="49"/>
      <c r="BA2649" s="49"/>
      <c r="BB2649" s="49"/>
      <c r="BC2649" s="49"/>
      <c r="BD2649" s="49"/>
      <c r="BE2649" s="49"/>
      <c r="BF2649" s="49"/>
      <c r="BG2649" s="49"/>
      <c r="BH2649" s="49"/>
      <c r="BI2649" s="49"/>
      <c r="BJ2649" s="49"/>
      <c r="BK2649" s="49"/>
      <c r="BL2649" s="49"/>
      <c r="BM2649" s="49"/>
      <c r="BN2649" s="49"/>
      <c r="BO2649" s="49"/>
    </row>
    <row r="2650" spans="20:67" x14ac:dyDescent="0.3">
      <c r="T2650" s="49"/>
      <c r="V2650" s="49"/>
      <c r="W2650" s="49"/>
      <c r="X2650" s="49"/>
      <c r="Y2650" s="49"/>
      <c r="AA2650" s="49"/>
      <c r="AB2650" s="49"/>
      <c r="AD2650" s="49"/>
      <c r="AE2650" s="49"/>
      <c r="AF2650" s="49"/>
      <c r="AH2650" s="49"/>
      <c r="AI2650" s="49"/>
      <c r="AK2650" s="49"/>
      <c r="AL2650" s="49"/>
      <c r="AM2650" s="49"/>
      <c r="AN2650" s="49"/>
      <c r="AO2650" s="49"/>
      <c r="AP2650" s="49"/>
      <c r="AQ2650" s="49"/>
      <c r="AR2650" s="49"/>
      <c r="AS2650" s="49"/>
      <c r="AT2650" s="49"/>
      <c r="AU2650" s="49"/>
      <c r="AV2650" s="49"/>
      <c r="AW2650" s="49"/>
      <c r="AX2650" s="49"/>
      <c r="AY2650" s="49"/>
      <c r="AZ2650" s="49"/>
      <c r="BA2650" s="49"/>
      <c r="BB2650" s="49"/>
      <c r="BC2650" s="49"/>
      <c r="BD2650" s="49"/>
      <c r="BE2650" s="49"/>
      <c r="BF2650" s="49"/>
      <c r="BG2650" s="49"/>
      <c r="BH2650" s="49"/>
      <c r="BI2650" s="49"/>
      <c r="BJ2650" s="49"/>
      <c r="BK2650" s="49"/>
      <c r="BL2650" s="49"/>
      <c r="BM2650" s="49"/>
      <c r="BN2650" s="49"/>
      <c r="BO2650" s="49"/>
    </row>
    <row r="2651" spans="20:67" x14ac:dyDescent="0.3">
      <c r="T2651" s="49"/>
      <c r="V2651" s="49"/>
      <c r="W2651" s="49"/>
      <c r="X2651" s="49"/>
      <c r="Y2651" s="49"/>
      <c r="AA2651" s="49"/>
      <c r="AB2651" s="49"/>
      <c r="AD2651" s="49"/>
      <c r="AE2651" s="49"/>
      <c r="AF2651" s="49"/>
      <c r="AH2651" s="49"/>
      <c r="AI2651" s="49"/>
      <c r="AK2651" s="49"/>
      <c r="AL2651" s="49"/>
      <c r="AM2651" s="49"/>
      <c r="AN2651" s="49"/>
      <c r="AO2651" s="49"/>
      <c r="AP2651" s="49"/>
      <c r="AQ2651" s="49"/>
      <c r="AR2651" s="49"/>
      <c r="AS2651" s="49"/>
      <c r="AT2651" s="49"/>
      <c r="AU2651" s="49"/>
      <c r="AV2651" s="49"/>
      <c r="AW2651" s="49"/>
      <c r="AX2651" s="49"/>
      <c r="AY2651" s="49"/>
      <c r="AZ2651" s="49"/>
      <c r="BA2651" s="49"/>
      <c r="BB2651" s="49"/>
      <c r="BC2651" s="49"/>
      <c r="BD2651" s="49"/>
      <c r="BE2651" s="49"/>
      <c r="BF2651" s="49"/>
      <c r="BG2651" s="49"/>
      <c r="BH2651" s="49"/>
      <c r="BI2651" s="49"/>
      <c r="BJ2651" s="49"/>
      <c r="BK2651" s="49"/>
      <c r="BL2651" s="49"/>
      <c r="BM2651" s="49"/>
      <c r="BN2651" s="49"/>
      <c r="BO2651" s="49"/>
    </row>
    <row r="2652" spans="20:67" x14ac:dyDescent="0.3">
      <c r="T2652" s="49"/>
      <c r="V2652" s="49"/>
      <c r="W2652" s="49"/>
      <c r="X2652" s="49"/>
      <c r="Y2652" s="49"/>
      <c r="AA2652" s="49"/>
      <c r="AB2652" s="49"/>
      <c r="AD2652" s="49"/>
      <c r="AE2652" s="49"/>
      <c r="AF2652" s="49"/>
      <c r="AH2652" s="49"/>
      <c r="AI2652" s="49"/>
      <c r="AK2652" s="49"/>
      <c r="AL2652" s="49"/>
      <c r="AM2652" s="49"/>
      <c r="AN2652" s="49"/>
      <c r="AO2652" s="49"/>
      <c r="AP2652" s="49"/>
      <c r="AQ2652" s="49"/>
      <c r="AR2652" s="49"/>
      <c r="AS2652" s="49"/>
      <c r="AT2652" s="49"/>
      <c r="AU2652" s="49"/>
      <c r="AV2652" s="49"/>
      <c r="AW2652" s="49"/>
      <c r="AX2652" s="49"/>
      <c r="AY2652" s="49"/>
      <c r="AZ2652" s="49"/>
      <c r="BA2652" s="49"/>
      <c r="BB2652" s="49"/>
      <c r="BC2652" s="49"/>
      <c r="BD2652" s="49"/>
      <c r="BE2652" s="49"/>
      <c r="BF2652" s="49"/>
      <c r="BG2652" s="49"/>
      <c r="BH2652" s="49"/>
      <c r="BI2652" s="49"/>
      <c r="BJ2652" s="49"/>
      <c r="BK2652" s="49"/>
      <c r="BL2652" s="49"/>
      <c r="BM2652" s="49"/>
      <c r="BN2652" s="49"/>
      <c r="BO2652" s="49"/>
    </row>
    <row r="2653" spans="20:67" x14ac:dyDescent="0.3">
      <c r="T2653" s="49"/>
      <c r="V2653" s="49"/>
      <c r="W2653" s="49"/>
      <c r="X2653" s="49"/>
      <c r="Y2653" s="49"/>
      <c r="AA2653" s="49"/>
      <c r="AB2653" s="49"/>
      <c r="AD2653" s="49"/>
      <c r="AE2653" s="49"/>
      <c r="AF2653" s="49"/>
      <c r="AH2653" s="49"/>
      <c r="AI2653" s="49"/>
      <c r="AK2653" s="49"/>
      <c r="AL2653" s="49"/>
      <c r="AM2653" s="49"/>
      <c r="AN2653" s="49"/>
      <c r="AO2653" s="49"/>
      <c r="AP2653" s="49"/>
      <c r="AQ2653" s="49"/>
      <c r="AR2653" s="49"/>
      <c r="AS2653" s="49"/>
      <c r="AT2653" s="49"/>
      <c r="AU2653" s="49"/>
      <c r="AV2653" s="49"/>
      <c r="AW2653" s="49"/>
      <c r="AX2653" s="49"/>
      <c r="AY2653" s="49"/>
      <c r="AZ2653" s="49"/>
      <c r="BA2653" s="49"/>
      <c r="BB2653" s="49"/>
      <c r="BC2653" s="49"/>
      <c r="BD2653" s="49"/>
      <c r="BE2653" s="49"/>
      <c r="BF2653" s="49"/>
      <c r="BG2653" s="49"/>
      <c r="BH2653" s="49"/>
      <c r="BI2653" s="49"/>
      <c r="BJ2653" s="49"/>
      <c r="BK2653" s="49"/>
      <c r="BL2653" s="49"/>
      <c r="BM2653" s="49"/>
      <c r="BN2653" s="49"/>
      <c r="BO2653" s="49"/>
    </row>
    <row r="2654" spans="20:67" x14ac:dyDescent="0.3">
      <c r="T2654" s="49"/>
      <c r="V2654" s="49"/>
      <c r="W2654" s="49"/>
      <c r="X2654" s="49"/>
      <c r="Y2654" s="49"/>
      <c r="AA2654" s="49"/>
      <c r="AB2654" s="49"/>
      <c r="AD2654" s="49"/>
      <c r="AE2654" s="49"/>
      <c r="AF2654" s="49"/>
      <c r="AH2654" s="49"/>
      <c r="AI2654" s="49"/>
      <c r="AK2654" s="49"/>
      <c r="AL2654" s="49"/>
      <c r="AM2654" s="49"/>
      <c r="AN2654" s="49"/>
      <c r="AO2654" s="49"/>
      <c r="AP2654" s="49"/>
      <c r="AQ2654" s="49"/>
      <c r="AR2654" s="49"/>
      <c r="AS2654" s="49"/>
      <c r="AT2654" s="49"/>
      <c r="AU2654" s="49"/>
      <c r="AV2654" s="49"/>
      <c r="AW2654" s="49"/>
      <c r="AX2654" s="49"/>
      <c r="AY2654" s="49"/>
      <c r="AZ2654" s="49"/>
      <c r="BA2654" s="49"/>
      <c r="BB2654" s="49"/>
      <c r="BC2654" s="49"/>
      <c r="BD2654" s="49"/>
      <c r="BE2654" s="49"/>
      <c r="BF2654" s="49"/>
      <c r="BG2654" s="49"/>
      <c r="BH2654" s="49"/>
      <c r="BI2654" s="49"/>
      <c r="BJ2654" s="49"/>
      <c r="BK2654" s="49"/>
      <c r="BL2654" s="49"/>
      <c r="BM2654" s="49"/>
      <c r="BN2654" s="49"/>
      <c r="BO2654" s="49"/>
    </row>
    <row r="2655" spans="20:67" x14ac:dyDescent="0.3">
      <c r="T2655" s="49"/>
      <c r="V2655" s="49"/>
      <c r="W2655" s="49"/>
      <c r="X2655" s="49"/>
      <c r="Y2655" s="49"/>
      <c r="AA2655" s="49"/>
      <c r="AB2655" s="49"/>
      <c r="AD2655" s="49"/>
      <c r="AE2655" s="49"/>
      <c r="AF2655" s="49"/>
      <c r="AH2655" s="49"/>
      <c r="AI2655" s="49"/>
      <c r="AK2655" s="49"/>
      <c r="AL2655" s="49"/>
      <c r="AM2655" s="49"/>
      <c r="AN2655" s="49"/>
      <c r="AO2655" s="49"/>
      <c r="AP2655" s="49"/>
      <c r="AQ2655" s="49"/>
      <c r="AR2655" s="49"/>
      <c r="AS2655" s="49"/>
      <c r="AT2655" s="49"/>
      <c r="AU2655" s="49"/>
      <c r="AV2655" s="49"/>
      <c r="AW2655" s="49"/>
      <c r="AX2655" s="49"/>
      <c r="AY2655" s="49"/>
      <c r="AZ2655" s="49"/>
      <c r="BA2655" s="49"/>
      <c r="BB2655" s="49"/>
      <c r="BC2655" s="49"/>
      <c r="BD2655" s="49"/>
      <c r="BE2655" s="49"/>
      <c r="BF2655" s="49"/>
      <c r="BG2655" s="49"/>
      <c r="BH2655" s="49"/>
      <c r="BI2655" s="49"/>
      <c r="BJ2655" s="49"/>
      <c r="BK2655" s="49"/>
      <c r="BL2655" s="49"/>
      <c r="BM2655" s="49"/>
      <c r="BN2655" s="49"/>
      <c r="BO2655" s="49"/>
    </row>
    <row r="2656" spans="20:67" x14ac:dyDescent="0.3">
      <c r="T2656" s="49"/>
      <c r="V2656" s="49"/>
      <c r="W2656" s="49"/>
      <c r="X2656" s="49"/>
      <c r="Y2656" s="49"/>
      <c r="AA2656" s="49"/>
      <c r="AB2656" s="49"/>
      <c r="AD2656" s="49"/>
      <c r="AE2656" s="49"/>
      <c r="AF2656" s="49"/>
      <c r="AH2656" s="49"/>
      <c r="AI2656" s="49"/>
      <c r="AK2656" s="49"/>
      <c r="AL2656" s="49"/>
      <c r="AM2656" s="49"/>
      <c r="AN2656" s="49"/>
      <c r="AO2656" s="49"/>
      <c r="AP2656" s="49"/>
      <c r="AQ2656" s="49"/>
      <c r="AR2656" s="49"/>
      <c r="AS2656" s="49"/>
      <c r="AT2656" s="49"/>
      <c r="AU2656" s="49"/>
      <c r="AV2656" s="49"/>
      <c r="AW2656" s="49"/>
      <c r="AX2656" s="49"/>
      <c r="AY2656" s="49"/>
      <c r="AZ2656" s="49"/>
      <c r="BA2656" s="49"/>
      <c r="BB2656" s="49"/>
      <c r="BC2656" s="49"/>
      <c r="BD2656" s="49"/>
      <c r="BE2656" s="49"/>
      <c r="BF2656" s="49"/>
      <c r="BG2656" s="49"/>
      <c r="BH2656" s="49"/>
      <c r="BI2656" s="49"/>
      <c r="BJ2656" s="49"/>
      <c r="BK2656" s="49"/>
      <c r="BL2656" s="49"/>
      <c r="BM2656" s="49"/>
      <c r="BN2656" s="49"/>
      <c r="BO2656" s="49"/>
    </row>
    <row r="2657" spans="20:67" x14ac:dyDescent="0.3">
      <c r="T2657" s="49"/>
      <c r="V2657" s="49"/>
      <c r="W2657" s="49"/>
      <c r="X2657" s="49"/>
      <c r="Y2657" s="49"/>
      <c r="AA2657" s="49"/>
      <c r="AB2657" s="49"/>
      <c r="AD2657" s="49"/>
      <c r="AE2657" s="49"/>
      <c r="AF2657" s="49"/>
      <c r="AH2657" s="49"/>
      <c r="AI2657" s="49"/>
      <c r="AK2657" s="49"/>
      <c r="AL2657" s="49"/>
      <c r="AM2657" s="49"/>
      <c r="AN2657" s="49"/>
      <c r="AO2657" s="49"/>
      <c r="AP2657" s="49"/>
      <c r="AQ2657" s="49"/>
      <c r="AR2657" s="49"/>
      <c r="AS2657" s="49"/>
      <c r="AT2657" s="49"/>
      <c r="AU2657" s="49"/>
      <c r="AV2657" s="49"/>
      <c r="AW2657" s="49"/>
      <c r="AX2657" s="49"/>
      <c r="AY2657" s="49"/>
      <c r="AZ2657" s="49"/>
      <c r="BA2657" s="49"/>
      <c r="BB2657" s="49"/>
      <c r="BC2657" s="49"/>
      <c r="BD2657" s="49"/>
      <c r="BE2657" s="49"/>
      <c r="BF2657" s="49"/>
      <c r="BG2657" s="49"/>
      <c r="BH2657" s="49"/>
      <c r="BI2657" s="49"/>
      <c r="BJ2657" s="49"/>
      <c r="BK2657" s="49"/>
      <c r="BL2657" s="49"/>
      <c r="BM2657" s="49"/>
      <c r="BN2657" s="49"/>
      <c r="BO2657" s="49"/>
    </row>
    <row r="2658" spans="20:67" x14ac:dyDescent="0.3">
      <c r="T2658" s="49"/>
      <c r="V2658" s="49"/>
      <c r="W2658" s="49"/>
      <c r="X2658" s="49"/>
      <c r="Y2658" s="49"/>
      <c r="AA2658" s="49"/>
      <c r="AB2658" s="49"/>
      <c r="AD2658" s="49"/>
      <c r="AE2658" s="49"/>
      <c r="AF2658" s="49"/>
      <c r="AH2658" s="49"/>
      <c r="AI2658" s="49"/>
      <c r="AK2658" s="49"/>
      <c r="AL2658" s="49"/>
      <c r="AM2658" s="49"/>
      <c r="AN2658" s="49"/>
      <c r="AO2658" s="49"/>
      <c r="AP2658" s="49"/>
      <c r="AQ2658" s="49"/>
      <c r="AR2658" s="49"/>
      <c r="AS2658" s="49"/>
      <c r="AT2658" s="49"/>
      <c r="AU2658" s="49"/>
      <c r="AV2658" s="49"/>
      <c r="AW2658" s="49"/>
      <c r="AX2658" s="49"/>
      <c r="AY2658" s="49"/>
      <c r="AZ2658" s="49"/>
      <c r="BA2658" s="49"/>
      <c r="BB2658" s="49"/>
      <c r="BC2658" s="49"/>
      <c r="BD2658" s="49"/>
      <c r="BE2658" s="49"/>
      <c r="BF2658" s="49"/>
      <c r="BG2658" s="49"/>
      <c r="BH2658" s="49"/>
      <c r="BI2658" s="49"/>
      <c r="BJ2658" s="49"/>
      <c r="BK2658" s="49"/>
      <c r="BL2658" s="49"/>
      <c r="BM2658" s="49"/>
      <c r="BN2658" s="49"/>
      <c r="BO2658" s="49"/>
    </row>
    <row r="2659" spans="20:67" x14ac:dyDescent="0.3">
      <c r="T2659" s="49"/>
      <c r="V2659" s="49"/>
      <c r="W2659" s="49"/>
      <c r="X2659" s="49"/>
      <c r="Y2659" s="49"/>
      <c r="AA2659" s="49"/>
      <c r="AB2659" s="49"/>
      <c r="AD2659" s="49"/>
      <c r="AE2659" s="49"/>
      <c r="AF2659" s="49"/>
      <c r="AH2659" s="49"/>
      <c r="AI2659" s="49"/>
      <c r="AK2659" s="49"/>
      <c r="AL2659" s="49"/>
      <c r="AM2659" s="49"/>
      <c r="AN2659" s="49"/>
      <c r="AO2659" s="49"/>
      <c r="AP2659" s="49"/>
      <c r="AQ2659" s="49"/>
      <c r="AR2659" s="49"/>
      <c r="AS2659" s="49"/>
      <c r="AT2659" s="49"/>
      <c r="AU2659" s="49"/>
      <c r="AV2659" s="49"/>
      <c r="AW2659" s="49"/>
      <c r="AX2659" s="49"/>
      <c r="AY2659" s="49"/>
      <c r="AZ2659" s="49"/>
      <c r="BA2659" s="49"/>
      <c r="BB2659" s="49"/>
      <c r="BC2659" s="49"/>
      <c r="BD2659" s="49"/>
      <c r="BE2659" s="49"/>
      <c r="BF2659" s="49"/>
      <c r="BG2659" s="49"/>
      <c r="BH2659" s="49"/>
      <c r="BI2659" s="49"/>
      <c r="BJ2659" s="49"/>
      <c r="BK2659" s="49"/>
      <c r="BL2659" s="49"/>
      <c r="BM2659" s="49"/>
      <c r="BN2659" s="49"/>
      <c r="BO2659" s="49"/>
    </row>
    <row r="2660" spans="20:67" x14ac:dyDescent="0.3">
      <c r="T2660" s="49"/>
      <c r="V2660" s="49"/>
      <c r="W2660" s="49"/>
      <c r="X2660" s="49"/>
      <c r="Y2660" s="49"/>
      <c r="AA2660" s="49"/>
      <c r="AB2660" s="49"/>
      <c r="AD2660" s="49"/>
      <c r="AE2660" s="49"/>
      <c r="AF2660" s="49"/>
      <c r="AH2660" s="49"/>
      <c r="AI2660" s="49"/>
      <c r="AK2660" s="49"/>
      <c r="AL2660" s="49"/>
      <c r="AM2660" s="49"/>
      <c r="AN2660" s="49"/>
      <c r="AO2660" s="49"/>
      <c r="AP2660" s="49"/>
      <c r="AQ2660" s="49"/>
      <c r="AR2660" s="49"/>
      <c r="AS2660" s="49"/>
      <c r="AT2660" s="49"/>
      <c r="AU2660" s="49"/>
      <c r="AV2660" s="49"/>
      <c r="AW2660" s="49"/>
      <c r="AX2660" s="49"/>
      <c r="AY2660" s="49"/>
      <c r="AZ2660" s="49"/>
      <c r="BA2660" s="49"/>
      <c r="BB2660" s="49"/>
      <c r="BC2660" s="49"/>
      <c r="BD2660" s="49"/>
      <c r="BE2660" s="49"/>
      <c r="BF2660" s="49"/>
      <c r="BG2660" s="49"/>
      <c r="BH2660" s="49"/>
      <c r="BI2660" s="49"/>
      <c r="BJ2660" s="49"/>
      <c r="BK2660" s="49"/>
      <c r="BL2660" s="49"/>
      <c r="BM2660" s="49"/>
      <c r="BN2660" s="49"/>
      <c r="BO2660" s="49"/>
    </row>
    <row r="2661" spans="20:67" x14ac:dyDescent="0.3">
      <c r="T2661" s="49"/>
      <c r="V2661" s="49"/>
      <c r="W2661" s="49"/>
      <c r="X2661" s="49"/>
      <c r="Y2661" s="49"/>
      <c r="AA2661" s="49"/>
      <c r="AB2661" s="49"/>
      <c r="AD2661" s="49"/>
      <c r="AE2661" s="49"/>
      <c r="AF2661" s="49"/>
      <c r="AH2661" s="49"/>
      <c r="AI2661" s="49"/>
      <c r="AK2661" s="49"/>
      <c r="AL2661" s="49"/>
      <c r="AM2661" s="49"/>
      <c r="AN2661" s="49"/>
      <c r="AO2661" s="49"/>
      <c r="AP2661" s="49"/>
      <c r="AQ2661" s="49"/>
      <c r="AR2661" s="49"/>
      <c r="AS2661" s="49"/>
      <c r="AT2661" s="49"/>
      <c r="AU2661" s="49"/>
      <c r="AV2661" s="49"/>
      <c r="AW2661" s="49"/>
      <c r="AX2661" s="49"/>
      <c r="AY2661" s="49"/>
      <c r="AZ2661" s="49"/>
      <c r="BA2661" s="49"/>
      <c r="BB2661" s="49"/>
      <c r="BC2661" s="49"/>
      <c r="BD2661" s="49"/>
      <c r="BE2661" s="49"/>
      <c r="BF2661" s="49"/>
      <c r="BG2661" s="49"/>
      <c r="BH2661" s="49"/>
      <c r="BI2661" s="49"/>
      <c r="BJ2661" s="49"/>
      <c r="BK2661" s="49"/>
      <c r="BL2661" s="49"/>
      <c r="BM2661" s="49"/>
      <c r="BN2661" s="49"/>
      <c r="BO2661" s="49"/>
    </row>
    <row r="2662" spans="20:67" x14ac:dyDescent="0.3">
      <c r="T2662" s="49"/>
      <c r="V2662" s="49"/>
      <c r="W2662" s="49"/>
      <c r="X2662" s="49"/>
      <c r="Y2662" s="49"/>
      <c r="AA2662" s="49"/>
      <c r="AB2662" s="49"/>
      <c r="AD2662" s="49"/>
      <c r="AE2662" s="49"/>
      <c r="AF2662" s="49"/>
      <c r="AH2662" s="49"/>
      <c r="AI2662" s="49"/>
      <c r="AK2662" s="49"/>
      <c r="AL2662" s="49"/>
      <c r="AM2662" s="49"/>
      <c r="AN2662" s="49"/>
      <c r="AO2662" s="49"/>
      <c r="AP2662" s="49"/>
      <c r="AQ2662" s="49"/>
      <c r="AR2662" s="49"/>
      <c r="AS2662" s="49"/>
      <c r="AT2662" s="49"/>
      <c r="AU2662" s="49"/>
      <c r="AV2662" s="49"/>
      <c r="AW2662" s="49"/>
      <c r="AX2662" s="49"/>
      <c r="AY2662" s="49"/>
      <c r="AZ2662" s="49"/>
      <c r="BA2662" s="49"/>
      <c r="BB2662" s="49"/>
      <c r="BC2662" s="49"/>
      <c r="BD2662" s="49"/>
      <c r="BE2662" s="49"/>
      <c r="BF2662" s="49"/>
      <c r="BG2662" s="49"/>
      <c r="BH2662" s="49"/>
      <c r="BI2662" s="49"/>
      <c r="BJ2662" s="49"/>
      <c r="BK2662" s="49"/>
      <c r="BL2662" s="49"/>
      <c r="BM2662" s="49"/>
      <c r="BN2662" s="49"/>
      <c r="BO2662" s="49"/>
    </row>
    <row r="2663" spans="20:67" x14ac:dyDescent="0.3">
      <c r="T2663" s="49"/>
      <c r="V2663" s="49"/>
      <c r="W2663" s="49"/>
      <c r="X2663" s="49"/>
      <c r="Y2663" s="49"/>
      <c r="AA2663" s="49"/>
      <c r="AB2663" s="49"/>
      <c r="AD2663" s="49"/>
      <c r="AE2663" s="49"/>
      <c r="AF2663" s="49"/>
      <c r="AH2663" s="49"/>
      <c r="AI2663" s="49"/>
      <c r="AK2663" s="49"/>
      <c r="AL2663" s="49"/>
      <c r="AM2663" s="49"/>
      <c r="AN2663" s="49"/>
      <c r="AO2663" s="49"/>
      <c r="AP2663" s="49"/>
      <c r="AQ2663" s="49"/>
      <c r="AR2663" s="49"/>
      <c r="AS2663" s="49"/>
      <c r="AT2663" s="49"/>
      <c r="AU2663" s="49"/>
      <c r="AV2663" s="49"/>
      <c r="AW2663" s="49"/>
      <c r="AX2663" s="49"/>
      <c r="AY2663" s="49"/>
      <c r="AZ2663" s="49"/>
      <c r="BA2663" s="49"/>
      <c r="BB2663" s="49"/>
      <c r="BC2663" s="49"/>
      <c r="BD2663" s="49"/>
      <c r="BE2663" s="49"/>
      <c r="BF2663" s="49"/>
      <c r="BG2663" s="49"/>
      <c r="BH2663" s="49"/>
      <c r="BI2663" s="49"/>
      <c r="BJ2663" s="49"/>
      <c r="BK2663" s="49"/>
      <c r="BL2663" s="49"/>
      <c r="BM2663" s="49"/>
      <c r="BN2663" s="49"/>
      <c r="BO2663" s="49"/>
    </row>
    <row r="2664" spans="20:67" x14ac:dyDescent="0.3">
      <c r="T2664" s="49"/>
      <c r="V2664" s="49"/>
      <c r="W2664" s="49"/>
      <c r="X2664" s="49"/>
      <c r="Y2664" s="49"/>
      <c r="AA2664" s="49"/>
      <c r="AB2664" s="49"/>
      <c r="AD2664" s="49"/>
      <c r="AE2664" s="49"/>
      <c r="AF2664" s="49"/>
      <c r="AH2664" s="49"/>
      <c r="AI2664" s="49"/>
      <c r="AK2664" s="49"/>
      <c r="AL2664" s="49"/>
      <c r="AM2664" s="49"/>
      <c r="AN2664" s="49"/>
      <c r="AO2664" s="49"/>
      <c r="AP2664" s="49"/>
      <c r="AQ2664" s="49"/>
      <c r="AR2664" s="49"/>
      <c r="AS2664" s="49"/>
      <c r="AT2664" s="49"/>
      <c r="AU2664" s="49"/>
      <c r="AV2664" s="49"/>
      <c r="AW2664" s="49"/>
      <c r="AX2664" s="49"/>
      <c r="AY2664" s="49"/>
      <c r="AZ2664" s="49"/>
      <c r="BA2664" s="49"/>
      <c r="BB2664" s="49"/>
      <c r="BC2664" s="49"/>
      <c r="BD2664" s="49"/>
      <c r="BE2664" s="49"/>
      <c r="BF2664" s="49"/>
      <c r="BG2664" s="49"/>
      <c r="BH2664" s="49"/>
      <c r="BI2664" s="49"/>
      <c r="BJ2664" s="49"/>
      <c r="BK2664" s="49"/>
      <c r="BL2664" s="49"/>
      <c r="BM2664" s="49"/>
      <c r="BN2664" s="49"/>
      <c r="BO2664" s="49"/>
    </row>
    <row r="2665" spans="20:67" x14ac:dyDescent="0.3">
      <c r="T2665" s="49"/>
      <c r="V2665" s="49"/>
      <c r="W2665" s="49"/>
      <c r="X2665" s="49"/>
      <c r="Y2665" s="49"/>
      <c r="AA2665" s="49"/>
      <c r="AB2665" s="49"/>
      <c r="AD2665" s="49"/>
      <c r="AE2665" s="49"/>
      <c r="AF2665" s="49"/>
      <c r="AH2665" s="49"/>
      <c r="AI2665" s="49"/>
      <c r="AK2665" s="49"/>
      <c r="AL2665" s="49"/>
      <c r="AM2665" s="49"/>
      <c r="AN2665" s="49"/>
      <c r="AO2665" s="49"/>
      <c r="AP2665" s="49"/>
      <c r="AQ2665" s="49"/>
      <c r="AR2665" s="49"/>
      <c r="AS2665" s="49"/>
      <c r="AT2665" s="49"/>
      <c r="AU2665" s="49"/>
      <c r="AV2665" s="49"/>
      <c r="AW2665" s="49"/>
      <c r="AX2665" s="49"/>
      <c r="AY2665" s="49"/>
      <c r="AZ2665" s="49"/>
      <c r="BA2665" s="49"/>
      <c r="BB2665" s="49"/>
      <c r="BC2665" s="49"/>
      <c r="BD2665" s="49"/>
      <c r="BE2665" s="49"/>
      <c r="BF2665" s="49"/>
      <c r="BG2665" s="49"/>
      <c r="BH2665" s="49"/>
      <c r="BI2665" s="49"/>
      <c r="BJ2665" s="49"/>
      <c r="BK2665" s="49"/>
      <c r="BL2665" s="49"/>
      <c r="BM2665" s="49"/>
      <c r="BN2665" s="49"/>
      <c r="BO2665" s="49"/>
    </row>
    <row r="2666" spans="20:67" x14ac:dyDescent="0.3">
      <c r="T2666" s="49"/>
      <c r="V2666" s="49"/>
      <c r="W2666" s="49"/>
      <c r="X2666" s="49"/>
      <c r="Y2666" s="49"/>
      <c r="AA2666" s="49"/>
      <c r="AB2666" s="49"/>
      <c r="AD2666" s="49"/>
      <c r="AE2666" s="49"/>
      <c r="AF2666" s="49"/>
      <c r="AH2666" s="49"/>
      <c r="AI2666" s="49"/>
      <c r="AK2666" s="49"/>
      <c r="AL2666" s="49"/>
      <c r="AM2666" s="49"/>
      <c r="AN2666" s="49"/>
      <c r="AO2666" s="49"/>
      <c r="AP2666" s="49"/>
      <c r="AQ2666" s="49"/>
      <c r="AR2666" s="49"/>
      <c r="AS2666" s="49"/>
      <c r="AT2666" s="49"/>
      <c r="AU2666" s="49"/>
      <c r="AV2666" s="49"/>
      <c r="AW2666" s="49"/>
      <c r="AX2666" s="49"/>
      <c r="AY2666" s="49"/>
      <c r="AZ2666" s="49"/>
      <c r="BA2666" s="49"/>
      <c r="BB2666" s="49"/>
      <c r="BC2666" s="49"/>
      <c r="BD2666" s="49"/>
      <c r="BE2666" s="49"/>
      <c r="BF2666" s="49"/>
      <c r="BG2666" s="49"/>
      <c r="BH2666" s="49"/>
      <c r="BI2666" s="49"/>
      <c r="BJ2666" s="49"/>
      <c r="BK2666" s="49"/>
      <c r="BL2666" s="49"/>
      <c r="BM2666" s="49"/>
      <c r="BN2666" s="49"/>
      <c r="BO2666" s="49"/>
    </row>
    <row r="2667" spans="20:67" x14ac:dyDescent="0.3">
      <c r="T2667" s="49"/>
      <c r="V2667" s="49"/>
      <c r="W2667" s="49"/>
      <c r="X2667" s="49"/>
      <c r="Y2667" s="49"/>
      <c r="AA2667" s="49"/>
      <c r="AB2667" s="49"/>
      <c r="AD2667" s="49"/>
      <c r="AE2667" s="49"/>
      <c r="AF2667" s="49"/>
      <c r="AH2667" s="49"/>
      <c r="AI2667" s="49"/>
      <c r="AK2667" s="49"/>
      <c r="AL2667" s="49"/>
      <c r="AM2667" s="49"/>
      <c r="AN2667" s="49"/>
      <c r="AO2667" s="49"/>
      <c r="AP2667" s="49"/>
      <c r="AQ2667" s="49"/>
      <c r="AR2667" s="49"/>
      <c r="AS2667" s="49"/>
      <c r="AT2667" s="49"/>
      <c r="AU2667" s="49"/>
      <c r="AV2667" s="49"/>
      <c r="AW2667" s="49"/>
      <c r="AX2667" s="49"/>
      <c r="AY2667" s="49"/>
      <c r="AZ2667" s="49"/>
      <c r="BA2667" s="49"/>
      <c r="BB2667" s="49"/>
      <c r="BC2667" s="49"/>
      <c r="BD2667" s="49"/>
      <c r="BE2667" s="49"/>
      <c r="BF2667" s="49"/>
      <c r="BG2667" s="49"/>
      <c r="BH2667" s="49"/>
      <c r="BI2667" s="49"/>
      <c r="BJ2667" s="49"/>
      <c r="BK2667" s="49"/>
      <c r="BL2667" s="49"/>
      <c r="BM2667" s="49"/>
      <c r="BN2667" s="49"/>
      <c r="BO2667" s="49"/>
    </row>
    <row r="2668" spans="20:67" x14ac:dyDescent="0.3">
      <c r="T2668" s="49"/>
      <c r="V2668" s="49"/>
      <c r="W2668" s="49"/>
      <c r="X2668" s="49"/>
      <c r="Y2668" s="49"/>
      <c r="AA2668" s="49"/>
      <c r="AB2668" s="49"/>
      <c r="AD2668" s="49"/>
      <c r="AE2668" s="49"/>
      <c r="AF2668" s="49"/>
      <c r="AH2668" s="49"/>
      <c r="AI2668" s="49"/>
      <c r="AK2668" s="49"/>
      <c r="AL2668" s="49"/>
      <c r="AM2668" s="49"/>
      <c r="AN2668" s="49"/>
      <c r="AO2668" s="49"/>
      <c r="AP2668" s="49"/>
      <c r="AQ2668" s="49"/>
      <c r="AR2668" s="49"/>
      <c r="AS2668" s="49"/>
      <c r="AT2668" s="49"/>
      <c r="AU2668" s="49"/>
      <c r="AV2668" s="49"/>
      <c r="AW2668" s="49"/>
      <c r="AX2668" s="49"/>
      <c r="AY2668" s="49"/>
      <c r="AZ2668" s="49"/>
      <c r="BA2668" s="49"/>
      <c r="BB2668" s="49"/>
      <c r="BC2668" s="49"/>
      <c r="BD2668" s="49"/>
      <c r="BE2668" s="49"/>
      <c r="BF2668" s="49"/>
      <c r="BG2668" s="49"/>
      <c r="BH2668" s="49"/>
      <c r="BI2668" s="49"/>
      <c r="BJ2668" s="49"/>
      <c r="BK2668" s="49"/>
      <c r="BL2668" s="49"/>
      <c r="BM2668" s="49"/>
      <c r="BN2668" s="49"/>
      <c r="BO2668" s="49"/>
    </row>
    <row r="2669" spans="20:67" x14ac:dyDescent="0.3">
      <c r="T2669" s="49"/>
      <c r="V2669" s="49"/>
      <c r="W2669" s="49"/>
      <c r="X2669" s="49"/>
      <c r="Y2669" s="49"/>
      <c r="AA2669" s="49"/>
      <c r="AB2669" s="49"/>
      <c r="AD2669" s="49"/>
      <c r="AE2669" s="49"/>
      <c r="AF2669" s="49"/>
      <c r="AH2669" s="49"/>
      <c r="AI2669" s="49"/>
      <c r="AK2669" s="49"/>
      <c r="AL2669" s="49"/>
      <c r="AM2669" s="49"/>
      <c r="AN2669" s="49"/>
      <c r="AO2669" s="49"/>
      <c r="AP2669" s="49"/>
      <c r="AQ2669" s="49"/>
      <c r="AR2669" s="49"/>
      <c r="AS2669" s="49"/>
      <c r="AT2669" s="49"/>
      <c r="AU2669" s="49"/>
      <c r="AV2669" s="49"/>
      <c r="AW2669" s="49"/>
      <c r="AX2669" s="49"/>
      <c r="AY2669" s="49"/>
      <c r="AZ2669" s="49"/>
      <c r="BA2669" s="49"/>
      <c r="BB2669" s="49"/>
      <c r="BC2669" s="49"/>
      <c r="BD2669" s="49"/>
      <c r="BE2669" s="49"/>
      <c r="BF2669" s="49"/>
      <c r="BG2669" s="49"/>
      <c r="BH2669" s="49"/>
      <c r="BI2669" s="49"/>
      <c r="BJ2669" s="49"/>
      <c r="BK2669" s="49"/>
      <c r="BL2669" s="49"/>
      <c r="BM2669" s="49"/>
      <c r="BN2669" s="49"/>
      <c r="BO2669" s="49"/>
    </row>
    <row r="2670" spans="20:67" x14ac:dyDescent="0.3">
      <c r="T2670" s="49"/>
      <c r="V2670" s="49"/>
      <c r="W2670" s="49"/>
      <c r="X2670" s="49"/>
      <c r="Y2670" s="49"/>
      <c r="AA2670" s="49"/>
      <c r="AB2670" s="49"/>
      <c r="AD2670" s="49"/>
      <c r="AE2670" s="49"/>
      <c r="AF2670" s="49"/>
      <c r="AH2670" s="49"/>
      <c r="AI2670" s="49"/>
      <c r="AK2670" s="49"/>
      <c r="AL2670" s="49"/>
      <c r="AM2670" s="49"/>
      <c r="AN2670" s="49"/>
      <c r="AO2670" s="49"/>
      <c r="AP2670" s="49"/>
      <c r="AQ2670" s="49"/>
      <c r="AR2670" s="49"/>
      <c r="AS2670" s="49"/>
      <c r="AT2670" s="49"/>
      <c r="AU2670" s="49"/>
      <c r="AV2670" s="49"/>
      <c r="AW2670" s="49"/>
      <c r="AX2670" s="49"/>
      <c r="AY2670" s="49"/>
      <c r="AZ2670" s="49"/>
      <c r="BA2670" s="49"/>
      <c r="BB2670" s="49"/>
      <c r="BC2670" s="49"/>
      <c r="BD2670" s="49"/>
      <c r="BE2670" s="49"/>
      <c r="BF2670" s="49"/>
      <c r="BG2670" s="49"/>
      <c r="BH2670" s="49"/>
      <c r="BI2670" s="49"/>
      <c r="BJ2670" s="49"/>
      <c r="BK2670" s="49"/>
      <c r="BL2670" s="49"/>
      <c r="BM2670" s="49"/>
      <c r="BN2670" s="49"/>
      <c r="BO2670" s="49"/>
    </row>
    <row r="2671" spans="20:67" x14ac:dyDescent="0.3">
      <c r="T2671" s="49"/>
      <c r="V2671" s="49"/>
      <c r="W2671" s="49"/>
      <c r="X2671" s="49"/>
      <c r="Y2671" s="49"/>
      <c r="AA2671" s="49"/>
      <c r="AB2671" s="49"/>
      <c r="AD2671" s="49"/>
      <c r="AE2671" s="49"/>
      <c r="AF2671" s="49"/>
      <c r="AH2671" s="49"/>
      <c r="AI2671" s="49"/>
      <c r="AK2671" s="49"/>
      <c r="AL2671" s="49"/>
      <c r="AM2671" s="49"/>
      <c r="AN2671" s="49"/>
      <c r="AO2671" s="49"/>
      <c r="AP2671" s="49"/>
      <c r="AQ2671" s="49"/>
      <c r="AR2671" s="49"/>
      <c r="AS2671" s="49"/>
      <c r="AT2671" s="49"/>
      <c r="AU2671" s="49"/>
      <c r="AV2671" s="49"/>
      <c r="AW2671" s="49"/>
      <c r="AX2671" s="49"/>
      <c r="AY2671" s="49"/>
      <c r="AZ2671" s="49"/>
      <c r="BA2671" s="49"/>
      <c r="BB2671" s="49"/>
      <c r="BC2671" s="49"/>
      <c r="BD2671" s="49"/>
      <c r="BE2671" s="49"/>
      <c r="BF2671" s="49"/>
      <c r="BG2671" s="49"/>
      <c r="BH2671" s="49"/>
      <c r="BI2671" s="49"/>
      <c r="BJ2671" s="49"/>
      <c r="BK2671" s="49"/>
      <c r="BL2671" s="49"/>
      <c r="BM2671" s="49"/>
      <c r="BN2671" s="49"/>
      <c r="BO2671" s="49"/>
    </row>
    <row r="2672" spans="20:67" x14ac:dyDescent="0.3">
      <c r="T2672" s="49"/>
      <c r="V2672" s="49"/>
      <c r="W2672" s="49"/>
      <c r="X2672" s="49"/>
      <c r="Y2672" s="49"/>
      <c r="AA2672" s="49"/>
      <c r="AB2672" s="49"/>
      <c r="AD2672" s="49"/>
      <c r="AE2672" s="49"/>
      <c r="AF2672" s="49"/>
      <c r="AH2672" s="49"/>
      <c r="AI2672" s="49"/>
      <c r="AK2672" s="49"/>
      <c r="AL2672" s="49"/>
      <c r="AM2672" s="49"/>
      <c r="AN2672" s="49"/>
      <c r="AO2672" s="49"/>
      <c r="AP2672" s="49"/>
      <c r="AQ2672" s="49"/>
      <c r="AR2672" s="49"/>
      <c r="AS2672" s="49"/>
      <c r="AT2672" s="49"/>
      <c r="AU2672" s="49"/>
      <c r="AV2672" s="49"/>
      <c r="AW2672" s="49"/>
      <c r="AX2672" s="49"/>
      <c r="AY2672" s="49"/>
      <c r="AZ2672" s="49"/>
      <c r="BA2672" s="49"/>
      <c r="BB2672" s="49"/>
      <c r="BC2672" s="49"/>
      <c r="BD2672" s="49"/>
      <c r="BE2672" s="49"/>
      <c r="BF2672" s="49"/>
      <c r="BG2672" s="49"/>
      <c r="BH2672" s="49"/>
      <c r="BI2672" s="49"/>
      <c r="BJ2672" s="49"/>
      <c r="BK2672" s="49"/>
      <c r="BL2672" s="49"/>
      <c r="BM2672" s="49"/>
      <c r="BN2672" s="49"/>
      <c r="BO2672" s="49"/>
    </row>
    <row r="2673" spans="20:67" x14ac:dyDescent="0.3">
      <c r="T2673" s="49"/>
      <c r="V2673" s="49"/>
      <c r="W2673" s="49"/>
      <c r="X2673" s="49"/>
      <c r="Y2673" s="49"/>
      <c r="AA2673" s="49"/>
      <c r="AB2673" s="49"/>
      <c r="AD2673" s="49"/>
      <c r="AE2673" s="49"/>
      <c r="AF2673" s="49"/>
      <c r="AH2673" s="49"/>
      <c r="AI2673" s="49"/>
      <c r="AK2673" s="49"/>
      <c r="AL2673" s="49"/>
      <c r="AM2673" s="49"/>
      <c r="AN2673" s="49"/>
      <c r="AO2673" s="49"/>
      <c r="AP2673" s="49"/>
      <c r="AQ2673" s="49"/>
      <c r="AR2673" s="49"/>
      <c r="AS2673" s="49"/>
      <c r="AT2673" s="49"/>
      <c r="AU2673" s="49"/>
      <c r="AV2673" s="49"/>
      <c r="AW2673" s="49"/>
      <c r="AX2673" s="49"/>
      <c r="AY2673" s="49"/>
      <c r="AZ2673" s="49"/>
      <c r="BA2673" s="49"/>
      <c r="BB2673" s="49"/>
      <c r="BC2673" s="49"/>
      <c r="BD2673" s="49"/>
      <c r="BE2673" s="49"/>
      <c r="BF2673" s="49"/>
      <c r="BG2673" s="49"/>
      <c r="BH2673" s="49"/>
      <c r="BI2673" s="49"/>
      <c r="BJ2673" s="49"/>
      <c r="BK2673" s="49"/>
      <c r="BL2673" s="49"/>
      <c r="BM2673" s="49"/>
      <c r="BN2673" s="49"/>
      <c r="BO2673" s="49"/>
    </row>
    <row r="2674" spans="20:67" x14ac:dyDescent="0.3">
      <c r="T2674" s="49"/>
      <c r="V2674" s="49"/>
      <c r="W2674" s="49"/>
      <c r="X2674" s="49"/>
      <c r="Y2674" s="49"/>
      <c r="AA2674" s="49"/>
      <c r="AB2674" s="49"/>
      <c r="AD2674" s="49"/>
      <c r="AE2674" s="49"/>
      <c r="AF2674" s="49"/>
      <c r="AH2674" s="49"/>
      <c r="AI2674" s="49"/>
      <c r="AK2674" s="49"/>
      <c r="AL2674" s="49"/>
      <c r="AM2674" s="49"/>
      <c r="AN2674" s="49"/>
      <c r="AO2674" s="49"/>
      <c r="AP2674" s="49"/>
      <c r="AQ2674" s="49"/>
      <c r="AR2674" s="49"/>
      <c r="AS2674" s="49"/>
      <c r="AT2674" s="49"/>
      <c r="AU2674" s="49"/>
      <c r="AV2674" s="49"/>
      <c r="AW2674" s="49"/>
      <c r="AX2674" s="49"/>
      <c r="AY2674" s="49"/>
      <c r="AZ2674" s="49"/>
      <c r="BA2674" s="49"/>
      <c r="BB2674" s="49"/>
      <c r="BC2674" s="49"/>
      <c r="BD2674" s="49"/>
      <c r="BE2674" s="49"/>
      <c r="BF2674" s="49"/>
      <c r="BG2674" s="49"/>
      <c r="BH2674" s="49"/>
      <c r="BI2674" s="49"/>
      <c r="BJ2674" s="49"/>
      <c r="BK2674" s="49"/>
      <c r="BL2674" s="49"/>
      <c r="BM2674" s="49"/>
      <c r="BN2674" s="49"/>
      <c r="BO2674" s="49"/>
    </row>
    <row r="2675" spans="20:67" x14ac:dyDescent="0.3">
      <c r="T2675" s="49"/>
      <c r="V2675" s="49"/>
      <c r="W2675" s="49"/>
      <c r="X2675" s="49"/>
      <c r="Y2675" s="49"/>
      <c r="AA2675" s="49"/>
      <c r="AB2675" s="49"/>
      <c r="AD2675" s="49"/>
      <c r="AE2675" s="49"/>
      <c r="AF2675" s="49"/>
      <c r="AH2675" s="49"/>
      <c r="AI2675" s="49"/>
      <c r="AK2675" s="49"/>
      <c r="AL2675" s="49"/>
      <c r="AM2675" s="49"/>
      <c r="AN2675" s="49"/>
      <c r="AO2675" s="49"/>
      <c r="AP2675" s="49"/>
      <c r="AQ2675" s="49"/>
      <c r="AR2675" s="49"/>
      <c r="AS2675" s="49"/>
      <c r="AT2675" s="49"/>
      <c r="AU2675" s="49"/>
      <c r="AV2675" s="49"/>
      <c r="AW2675" s="49"/>
      <c r="AX2675" s="49"/>
      <c r="AY2675" s="49"/>
      <c r="AZ2675" s="49"/>
      <c r="BA2675" s="49"/>
      <c r="BB2675" s="49"/>
      <c r="BC2675" s="49"/>
      <c r="BD2675" s="49"/>
      <c r="BE2675" s="49"/>
      <c r="BF2675" s="49"/>
      <c r="BG2675" s="49"/>
      <c r="BH2675" s="49"/>
      <c r="BI2675" s="49"/>
      <c r="BJ2675" s="49"/>
      <c r="BK2675" s="49"/>
      <c r="BL2675" s="49"/>
      <c r="BM2675" s="49"/>
      <c r="BN2675" s="49"/>
      <c r="BO2675" s="49"/>
    </row>
    <row r="2676" spans="20:67" x14ac:dyDescent="0.3">
      <c r="T2676" s="49"/>
      <c r="V2676" s="49"/>
      <c r="W2676" s="49"/>
      <c r="X2676" s="49"/>
      <c r="Y2676" s="49"/>
      <c r="AA2676" s="49"/>
      <c r="AB2676" s="49"/>
      <c r="AD2676" s="49"/>
      <c r="AE2676" s="49"/>
      <c r="AF2676" s="49"/>
      <c r="AH2676" s="49"/>
      <c r="AI2676" s="49"/>
      <c r="AK2676" s="49"/>
      <c r="AL2676" s="49"/>
      <c r="AM2676" s="49"/>
      <c r="AN2676" s="49"/>
      <c r="AO2676" s="49"/>
      <c r="AP2676" s="49"/>
      <c r="AQ2676" s="49"/>
      <c r="AR2676" s="49"/>
      <c r="AS2676" s="49"/>
      <c r="AT2676" s="49"/>
      <c r="AU2676" s="49"/>
      <c r="AV2676" s="49"/>
      <c r="AW2676" s="49"/>
      <c r="AX2676" s="49"/>
      <c r="AY2676" s="49"/>
      <c r="AZ2676" s="49"/>
      <c r="BA2676" s="49"/>
      <c r="BB2676" s="49"/>
      <c r="BC2676" s="49"/>
      <c r="BD2676" s="49"/>
      <c r="BE2676" s="49"/>
      <c r="BF2676" s="49"/>
      <c r="BG2676" s="49"/>
      <c r="BH2676" s="49"/>
      <c r="BI2676" s="49"/>
      <c r="BJ2676" s="49"/>
      <c r="BK2676" s="49"/>
      <c r="BL2676" s="49"/>
      <c r="BM2676" s="49"/>
      <c r="BN2676" s="49"/>
      <c r="BO2676" s="49"/>
    </row>
    <row r="2677" spans="20:67" x14ac:dyDescent="0.3">
      <c r="T2677" s="49"/>
      <c r="V2677" s="49"/>
      <c r="W2677" s="49"/>
      <c r="X2677" s="49"/>
      <c r="Y2677" s="49"/>
      <c r="AA2677" s="49"/>
      <c r="AB2677" s="49"/>
      <c r="AD2677" s="49"/>
      <c r="AE2677" s="49"/>
      <c r="AF2677" s="49"/>
      <c r="AH2677" s="49"/>
      <c r="AI2677" s="49"/>
      <c r="AK2677" s="49"/>
      <c r="AL2677" s="49"/>
      <c r="AM2677" s="49"/>
      <c r="AN2677" s="49"/>
      <c r="AO2677" s="49"/>
      <c r="AP2677" s="49"/>
      <c r="AQ2677" s="49"/>
      <c r="AR2677" s="49"/>
      <c r="AS2677" s="49"/>
      <c r="AT2677" s="49"/>
      <c r="AU2677" s="49"/>
      <c r="AV2677" s="49"/>
      <c r="AW2677" s="49"/>
      <c r="AX2677" s="49"/>
      <c r="AY2677" s="49"/>
      <c r="AZ2677" s="49"/>
      <c r="BA2677" s="49"/>
      <c r="BB2677" s="49"/>
      <c r="BC2677" s="49"/>
      <c r="BD2677" s="49"/>
      <c r="BE2677" s="49"/>
      <c r="BF2677" s="49"/>
      <c r="BG2677" s="49"/>
      <c r="BH2677" s="49"/>
      <c r="BI2677" s="49"/>
      <c r="BJ2677" s="49"/>
      <c r="BK2677" s="49"/>
      <c r="BL2677" s="49"/>
      <c r="BM2677" s="49"/>
      <c r="BN2677" s="49"/>
      <c r="BO2677" s="49"/>
    </row>
    <row r="2678" spans="20:67" x14ac:dyDescent="0.3">
      <c r="T2678" s="49"/>
      <c r="V2678" s="49"/>
      <c r="W2678" s="49"/>
      <c r="X2678" s="49"/>
      <c r="Y2678" s="49"/>
      <c r="AA2678" s="49"/>
      <c r="AB2678" s="49"/>
      <c r="AD2678" s="49"/>
      <c r="AE2678" s="49"/>
      <c r="AF2678" s="49"/>
      <c r="AH2678" s="49"/>
      <c r="AI2678" s="49"/>
      <c r="AK2678" s="49"/>
      <c r="AL2678" s="49"/>
      <c r="AM2678" s="49"/>
      <c r="AN2678" s="49"/>
      <c r="AO2678" s="49"/>
      <c r="AP2678" s="49"/>
      <c r="AQ2678" s="49"/>
      <c r="AR2678" s="49"/>
      <c r="AS2678" s="49"/>
      <c r="AT2678" s="49"/>
      <c r="AU2678" s="49"/>
      <c r="AV2678" s="49"/>
      <c r="AW2678" s="49"/>
      <c r="AX2678" s="49"/>
      <c r="AY2678" s="49"/>
      <c r="AZ2678" s="49"/>
      <c r="BA2678" s="49"/>
      <c r="BB2678" s="49"/>
      <c r="BC2678" s="49"/>
      <c r="BD2678" s="49"/>
      <c r="BE2678" s="49"/>
      <c r="BF2678" s="49"/>
      <c r="BG2678" s="49"/>
      <c r="BH2678" s="49"/>
      <c r="BI2678" s="49"/>
      <c r="BJ2678" s="49"/>
      <c r="BK2678" s="49"/>
      <c r="BL2678" s="49"/>
      <c r="BM2678" s="49"/>
      <c r="BN2678" s="49"/>
      <c r="BO2678" s="49"/>
    </row>
    <row r="2679" spans="20:67" x14ac:dyDescent="0.3">
      <c r="T2679" s="49"/>
      <c r="V2679" s="49"/>
      <c r="W2679" s="49"/>
      <c r="X2679" s="49"/>
      <c r="Y2679" s="49"/>
      <c r="AA2679" s="49"/>
      <c r="AB2679" s="49"/>
      <c r="AD2679" s="49"/>
      <c r="AE2679" s="49"/>
      <c r="AF2679" s="49"/>
      <c r="AH2679" s="49"/>
      <c r="AI2679" s="49"/>
      <c r="AK2679" s="49"/>
      <c r="AL2679" s="49"/>
      <c r="AM2679" s="49"/>
      <c r="AN2679" s="49"/>
      <c r="AO2679" s="49"/>
      <c r="AP2679" s="49"/>
      <c r="AQ2679" s="49"/>
      <c r="AR2679" s="49"/>
      <c r="AS2679" s="49"/>
      <c r="AT2679" s="49"/>
      <c r="AU2679" s="49"/>
      <c r="AV2679" s="49"/>
      <c r="AW2679" s="49"/>
      <c r="AX2679" s="49"/>
      <c r="AY2679" s="49"/>
      <c r="AZ2679" s="49"/>
      <c r="BA2679" s="49"/>
      <c r="BB2679" s="49"/>
      <c r="BC2679" s="49"/>
      <c r="BD2679" s="49"/>
      <c r="BE2679" s="49"/>
      <c r="BF2679" s="49"/>
      <c r="BG2679" s="49"/>
      <c r="BH2679" s="49"/>
      <c r="BI2679" s="49"/>
      <c r="BJ2679" s="49"/>
      <c r="BK2679" s="49"/>
      <c r="BL2679" s="49"/>
      <c r="BM2679" s="49"/>
      <c r="BN2679" s="49"/>
      <c r="BO2679" s="49"/>
    </row>
    <row r="2680" spans="20:67" x14ac:dyDescent="0.3">
      <c r="T2680" s="49"/>
      <c r="V2680" s="49"/>
      <c r="W2680" s="49"/>
      <c r="X2680" s="49"/>
      <c r="Y2680" s="49"/>
      <c r="AA2680" s="49"/>
      <c r="AB2680" s="49"/>
      <c r="AD2680" s="49"/>
      <c r="AE2680" s="49"/>
      <c r="AF2680" s="49"/>
      <c r="AH2680" s="49"/>
      <c r="AI2680" s="49"/>
      <c r="AK2680" s="49"/>
      <c r="AL2680" s="49"/>
      <c r="AM2680" s="49"/>
      <c r="AN2680" s="49"/>
      <c r="AO2680" s="49"/>
      <c r="AP2680" s="49"/>
      <c r="AQ2680" s="49"/>
      <c r="AR2680" s="49"/>
      <c r="AS2680" s="49"/>
      <c r="AT2680" s="49"/>
      <c r="AU2680" s="49"/>
      <c r="AV2680" s="49"/>
      <c r="AW2680" s="49"/>
      <c r="AX2680" s="49"/>
      <c r="AY2680" s="49"/>
      <c r="AZ2680" s="49"/>
      <c r="BA2680" s="49"/>
      <c r="BB2680" s="49"/>
      <c r="BC2680" s="49"/>
      <c r="BD2680" s="49"/>
      <c r="BE2680" s="49"/>
      <c r="BF2680" s="49"/>
      <c r="BG2680" s="49"/>
      <c r="BH2680" s="49"/>
      <c r="BI2680" s="49"/>
      <c r="BJ2680" s="49"/>
      <c r="BK2680" s="49"/>
      <c r="BL2680" s="49"/>
      <c r="BM2680" s="49"/>
      <c r="BN2680" s="49"/>
      <c r="BO2680" s="49"/>
    </row>
    <row r="2681" spans="20:67" x14ac:dyDescent="0.3">
      <c r="T2681" s="49"/>
      <c r="V2681" s="49"/>
      <c r="W2681" s="49"/>
      <c r="X2681" s="49"/>
      <c r="Y2681" s="49"/>
      <c r="AA2681" s="49"/>
      <c r="AB2681" s="49"/>
      <c r="AD2681" s="49"/>
      <c r="AE2681" s="49"/>
      <c r="AF2681" s="49"/>
      <c r="AH2681" s="49"/>
      <c r="AI2681" s="49"/>
      <c r="AK2681" s="49"/>
      <c r="AL2681" s="49"/>
      <c r="AM2681" s="49"/>
      <c r="AN2681" s="49"/>
      <c r="AO2681" s="49"/>
      <c r="AP2681" s="49"/>
      <c r="AQ2681" s="49"/>
      <c r="AR2681" s="49"/>
      <c r="AS2681" s="49"/>
      <c r="AT2681" s="49"/>
      <c r="AU2681" s="49"/>
      <c r="AV2681" s="49"/>
      <c r="AW2681" s="49"/>
      <c r="AX2681" s="49"/>
      <c r="AY2681" s="49"/>
      <c r="AZ2681" s="49"/>
      <c r="BA2681" s="49"/>
      <c r="BB2681" s="49"/>
      <c r="BC2681" s="49"/>
      <c r="BD2681" s="49"/>
      <c r="BE2681" s="49"/>
      <c r="BF2681" s="49"/>
      <c r="BG2681" s="49"/>
      <c r="BH2681" s="49"/>
      <c r="BI2681" s="49"/>
      <c r="BJ2681" s="49"/>
      <c r="BK2681" s="49"/>
      <c r="BL2681" s="49"/>
      <c r="BM2681" s="49"/>
      <c r="BN2681" s="49"/>
      <c r="BO2681" s="49"/>
    </row>
    <row r="2682" spans="20:67" x14ac:dyDescent="0.3">
      <c r="T2682" s="49"/>
      <c r="V2682" s="49"/>
      <c r="W2682" s="49"/>
      <c r="X2682" s="49"/>
      <c r="Y2682" s="49"/>
      <c r="AA2682" s="49"/>
      <c r="AB2682" s="49"/>
      <c r="AD2682" s="49"/>
      <c r="AE2682" s="49"/>
      <c r="AF2682" s="49"/>
      <c r="AH2682" s="49"/>
      <c r="AI2682" s="49"/>
      <c r="AK2682" s="49"/>
      <c r="AL2682" s="49"/>
      <c r="AM2682" s="49"/>
      <c r="AN2682" s="49"/>
      <c r="AO2682" s="49"/>
      <c r="AP2682" s="49"/>
      <c r="AQ2682" s="49"/>
      <c r="AR2682" s="49"/>
      <c r="AS2682" s="49"/>
      <c r="AT2682" s="49"/>
      <c r="AU2682" s="49"/>
      <c r="AV2682" s="49"/>
      <c r="AW2682" s="49"/>
      <c r="AX2682" s="49"/>
      <c r="AY2682" s="49"/>
      <c r="AZ2682" s="49"/>
      <c r="BA2682" s="49"/>
      <c r="BB2682" s="49"/>
      <c r="BC2682" s="49"/>
      <c r="BD2682" s="49"/>
      <c r="BE2682" s="49"/>
      <c r="BF2682" s="49"/>
      <c r="BG2682" s="49"/>
      <c r="BH2682" s="49"/>
      <c r="BI2682" s="49"/>
      <c r="BJ2682" s="49"/>
      <c r="BK2682" s="49"/>
      <c r="BL2682" s="49"/>
      <c r="BM2682" s="49"/>
      <c r="BN2682" s="49"/>
      <c r="BO2682" s="49"/>
    </row>
    <row r="2683" spans="20:67" x14ac:dyDescent="0.3">
      <c r="T2683" s="49"/>
      <c r="V2683" s="49"/>
      <c r="W2683" s="49"/>
      <c r="X2683" s="49"/>
      <c r="Y2683" s="49"/>
      <c r="AA2683" s="49"/>
      <c r="AB2683" s="49"/>
      <c r="AD2683" s="49"/>
      <c r="AE2683" s="49"/>
      <c r="AF2683" s="49"/>
      <c r="AH2683" s="49"/>
      <c r="AI2683" s="49"/>
      <c r="AK2683" s="49"/>
      <c r="AL2683" s="49"/>
      <c r="AM2683" s="49"/>
      <c r="AN2683" s="49"/>
      <c r="AO2683" s="49"/>
      <c r="AP2683" s="49"/>
      <c r="AQ2683" s="49"/>
      <c r="AR2683" s="49"/>
      <c r="AS2683" s="49"/>
      <c r="AT2683" s="49"/>
      <c r="AU2683" s="49"/>
      <c r="AV2683" s="49"/>
      <c r="AW2683" s="49"/>
      <c r="AX2683" s="49"/>
      <c r="AY2683" s="49"/>
      <c r="AZ2683" s="49"/>
      <c r="BA2683" s="49"/>
      <c r="BB2683" s="49"/>
      <c r="BC2683" s="49"/>
      <c r="BD2683" s="49"/>
      <c r="BE2683" s="49"/>
      <c r="BF2683" s="49"/>
      <c r="BG2683" s="49"/>
      <c r="BH2683" s="49"/>
      <c r="BI2683" s="49"/>
      <c r="BJ2683" s="49"/>
      <c r="BK2683" s="49"/>
      <c r="BL2683" s="49"/>
      <c r="BM2683" s="49"/>
      <c r="BN2683" s="49"/>
      <c r="BO2683" s="49"/>
    </row>
    <row r="2684" spans="20:67" x14ac:dyDescent="0.3">
      <c r="T2684" s="49"/>
      <c r="V2684" s="49"/>
      <c r="W2684" s="49"/>
      <c r="X2684" s="49"/>
      <c r="Y2684" s="49"/>
      <c r="AA2684" s="49"/>
      <c r="AB2684" s="49"/>
      <c r="AD2684" s="49"/>
      <c r="AE2684" s="49"/>
      <c r="AF2684" s="49"/>
      <c r="AH2684" s="49"/>
      <c r="AI2684" s="49"/>
      <c r="AK2684" s="49"/>
      <c r="AL2684" s="49"/>
      <c r="AM2684" s="49"/>
      <c r="AN2684" s="49"/>
      <c r="AO2684" s="49"/>
      <c r="AP2684" s="49"/>
      <c r="AQ2684" s="49"/>
      <c r="AR2684" s="49"/>
      <c r="AS2684" s="49"/>
      <c r="AT2684" s="49"/>
      <c r="AU2684" s="49"/>
      <c r="AV2684" s="49"/>
      <c r="AW2684" s="49"/>
      <c r="AX2684" s="49"/>
      <c r="AY2684" s="49"/>
      <c r="AZ2684" s="49"/>
      <c r="BA2684" s="49"/>
      <c r="BB2684" s="49"/>
      <c r="BC2684" s="49"/>
      <c r="BD2684" s="49"/>
      <c r="BE2684" s="49"/>
      <c r="BF2684" s="49"/>
      <c r="BG2684" s="49"/>
      <c r="BH2684" s="49"/>
      <c r="BI2684" s="49"/>
      <c r="BJ2684" s="49"/>
      <c r="BK2684" s="49"/>
      <c r="BL2684" s="49"/>
      <c r="BM2684" s="49"/>
      <c r="BN2684" s="49"/>
      <c r="BO2684" s="49"/>
    </row>
    <row r="2685" spans="20:67" x14ac:dyDescent="0.3">
      <c r="T2685" s="49"/>
      <c r="V2685" s="49"/>
      <c r="W2685" s="49"/>
      <c r="X2685" s="49"/>
      <c r="Y2685" s="49"/>
      <c r="AA2685" s="49"/>
      <c r="AB2685" s="49"/>
      <c r="AD2685" s="49"/>
      <c r="AE2685" s="49"/>
      <c r="AF2685" s="49"/>
      <c r="AH2685" s="49"/>
      <c r="AI2685" s="49"/>
      <c r="AK2685" s="49"/>
      <c r="AL2685" s="49"/>
      <c r="AM2685" s="49"/>
      <c r="AN2685" s="49"/>
      <c r="AO2685" s="49"/>
      <c r="AP2685" s="49"/>
      <c r="AQ2685" s="49"/>
      <c r="AR2685" s="49"/>
      <c r="AS2685" s="49"/>
      <c r="AT2685" s="49"/>
      <c r="AU2685" s="49"/>
      <c r="AV2685" s="49"/>
      <c r="AW2685" s="49"/>
      <c r="AX2685" s="49"/>
      <c r="AY2685" s="49"/>
      <c r="AZ2685" s="49"/>
      <c r="BA2685" s="49"/>
      <c r="BB2685" s="49"/>
      <c r="BC2685" s="49"/>
      <c r="BD2685" s="49"/>
      <c r="BE2685" s="49"/>
      <c r="BF2685" s="49"/>
      <c r="BG2685" s="49"/>
      <c r="BH2685" s="49"/>
      <c r="BI2685" s="49"/>
      <c r="BJ2685" s="49"/>
      <c r="BK2685" s="49"/>
      <c r="BL2685" s="49"/>
      <c r="BM2685" s="49"/>
      <c r="BN2685" s="49"/>
      <c r="BO2685" s="49"/>
    </row>
    <row r="2686" spans="20:67" x14ac:dyDescent="0.3">
      <c r="T2686" s="49"/>
      <c r="V2686" s="49"/>
      <c r="W2686" s="49"/>
      <c r="X2686" s="49"/>
      <c r="Y2686" s="49"/>
      <c r="AA2686" s="49"/>
      <c r="AB2686" s="49"/>
      <c r="AD2686" s="49"/>
      <c r="AE2686" s="49"/>
      <c r="AF2686" s="49"/>
      <c r="AH2686" s="49"/>
      <c r="AI2686" s="49"/>
      <c r="AK2686" s="49"/>
      <c r="AL2686" s="49"/>
      <c r="AM2686" s="49"/>
      <c r="AN2686" s="49"/>
      <c r="AO2686" s="49"/>
      <c r="AP2686" s="49"/>
      <c r="AQ2686" s="49"/>
      <c r="AR2686" s="49"/>
      <c r="AS2686" s="49"/>
      <c r="AT2686" s="49"/>
      <c r="AU2686" s="49"/>
      <c r="AV2686" s="49"/>
      <c r="AW2686" s="49"/>
      <c r="AX2686" s="49"/>
      <c r="AY2686" s="49"/>
      <c r="AZ2686" s="49"/>
      <c r="BA2686" s="49"/>
      <c r="BB2686" s="49"/>
      <c r="BC2686" s="49"/>
      <c r="BD2686" s="49"/>
      <c r="BE2686" s="49"/>
      <c r="BF2686" s="49"/>
      <c r="BG2686" s="49"/>
      <c r="BH2686" s="49"/>
      <c r="BI2686" s="49"/>
      <c r="BJ2686" s="49"/>
      <c r="BK2686" s="49"/>
      <c r="BL2686" s="49"/>
      <c r="BM2686" s="49"/>
      <c r="BN2686" s="49"/>
      <c r="BO2686" s="49"/>
    </row>
    <row r="2687" spans="20:67" x14ac:dyDescent="0.3">
      <c r="T2687" s="49"/>
      <c r="V2687" s="49"/>
      <c r="W2687" s="49"/>
      <c r="X2687" s="49"/>
      <c r="Y2687" s="49"/>
      <c r="AA2687" s="49"/>
      <c r="AB2687" s="49"/>
      <c r="AD2687" s="49"/>
      <c r="AE2687" s="49"/>
      <c r="AF2687" s="49"/>
      <c r="AH2687" s="49"/>
      <c r="AI2687" s="49"/>
      <c r="AK2687" s="49"/>
      <c r="AL2687" s="49"/>
      <c r="AM2687" s="49"/>
      <c r="AN2687" s="49"/>
      <c r="AO2687" s="49"/>
      <c r="AP2687" s="49"/>
      <c r="AQ2687" s="49"/>
      <c r="AR2687" s="49"/>
      <c r="AS2687" s="49"/>
      <c r="AT2687" s="49"/>
      <c r="AU2687" s="49"/>
      <c r="AV2687" s="49"/>
      <c r="AW2687" s="49"/>
      <c r="AX2687" s="49"/>
      <c r="AY2687" s="49"/>
      <c r="AZ2687" s="49"/>
      <c r="BA2687" s="49"/>
      <c r="BB2687" s="49"/>
      <c r="BC2687" s="49"/>
      <c r="BD2687" s="49"/>
      <c r="BE2687" s="49"/>
      <c r="BF2687" s="49"/>
      <c r="BG2687" s="49"/>
      <c r="BH2687" s="49"/>
      <c r="BI2687" s="49"/>
      <c r="BJ2687" s="49"/>
      <c r="BK2687" s="49"/>
      <c r="BL2687" s="49"/>
      <c r="BM2687" s="49"/>
      <c r="BN2687" s="49"/>
      <c r="BO2687" s="49"/>
    </row>
    <row r="2688" spans="20:67" x14ac:dyDescent="0.3">
      <c r="T2688" s="49"/>
      <c r="V2688" s="49"/>
      <c r="W2688" s="49"/>
      <c r="X2688" s="49"/>
      <c r="Y2688" s="49"/>
      <c r="AA2688" s="49"/>
      <c r="AB2688" s="49"/>
      <c r="AD2688" s="49"/>
      <c r="AE2688" s="49"/>
      <c r="AF2688" s="49"/>
      <c r="AH2688" s="49"/>
      <c r="AI2688" s="49"/>
      <c r="AK2688" s="49"/>
      <c r="AL2688" s="49"/>
      <c r="AM2688" s="49"/>
      <c r="AN2688" s="49"/>
      <c r="AO2688" s="49"/>
      <c r="AP2688" s="49"/>
      <c r="AQ2688" s="49"/>
      <c r="AR2688" s="49"/>
      <c r="AS2688" s="49"/>
      <c r="AT2688" s="49"/>
      <c r="AU2688" s="49"/>
      <c r="AV2688" s="49"/>
      <c r="AW2688" s="49"/>
      <c r="AX2688" s="49"/>
      <c r="AY2688" s="49"/>
      <c r="AZ2688" s="49"/>
      <c r="BA2688" s="49"/>
      <c r="BB2688" s="49"/>
      <c r="BC2688" s="49"/>
      <c r="BD2688" s="49"/>
      <c r="BE2688" s="49"/>
      <c r="BF2688" s="49"/>
      <c r="BG2688" s="49"/>
      <c r="BH2688" s="49"/>
      <c r="BI2688" s="49"/>
      <c r="BJ2688" s="49"/>
      <c r="BK2688" s="49"/>
      <c r="BL2688" s="49"/>
      <c r="BM2688" s="49"/>
      <c r="BN2688" s="49"/>
      <c r="BO2688" s="49"/>
    </row>
    <row r="2689" spans="20:67" x14ac:dyDescent="0.3">
      <c r="T2689" s="49"/>
      <c r="V2689" s="49"/>
      <c r="W2689" s="49"/>
      <c r="X2689" s="49"/>
      <c r="Y2689" s="49"/>
      <c r="AA2689" s="49"/>
      <c r="AB2689" s="49"/>
      <c r="AD2689" s="49"/>
      <c r="AE2689" s="49"/>
      <c r="AF2689" s="49"/>
      <c r="AH2689" s="49"/>
      <c r="AI2689" s="49"/>
      <c r="AK2689" s="49"/>
      <c r="AL2689" s="49"/>
      <c r="AM2689" s="49"/>
      <c r="AN2689" s="49"/>
      <c r="AO2689" s="49"/>
      <c r="AP2689" s="49"/>
      <c r="AQ2689" s="49"/>
      <c r="AR2689" s="49"/>
      <c r="AS2689" s="49"/>
      <c r="AT2689" s="49"/>
      <c r="AU2689" s="49"/>
      <c r="AV2689" s="49"/>
      <c r="AW2689" s="49"/>
      <c r="AX2689" s="49"/>
      <c r="AY2689" s="49"/>
      <c r="AZ2689" s="49"/>
      <c r="BA2689" s="49"/>
      <c r="BB2689" s="49"/>
      <c r="BC2689" s="49"/>
      <c r="BD2689" s="49"/>
      <c r="BE2689" s="49"/>
      <c r="BF2689" s="49"/>
      <c r="BG2689" s="49"/>
      <c r="BH2689" s="49"/>
      <c r="BI2689" s="49"/>
      <c r="BJ2689" s="49"/>
      <c r="BK2689" s="49"/>
      <c r="BL2689" s="49"/>
      <c r="BM2689" s="49"/>
      <c r="BN2689" s="49"/>
      <c r="BO2689" s="49"/>
    </row>
    <row r="2690" spans="20:67" x14ac:dyDescent="0.3">
      <c r="T2690" s="49"/>
      <c r="V2690" s="49"/>
      <c r="W2690" s="49"/>
      <c r="X2690" s="49"/>
      <c r="Y2690" s="49"/>
      <c r="AA2690" s="49"/>
      <c r="AB2690" s="49"/>
      <c r="AD2690" s="49"/>
      <c r="AE2690" s="49"/>
      <c r="AF2690" s="49"/>
      <c r="AH2690" s="49"/>
      <c r="AI2690" s="49"/>
      <c r="AK2690" s="49"/>
      <c r="AL2690" s="49"/>
      <c r="AM2690" s="49"/>
      <c r="AN2690" s="49"/>
      <c r="AO2690" s="49"/>
      <c r="AP2690" s="49"/>
      <c r="AQ2690" s="49"/>
      <c r="AR2690" s="49"/>
      <c r="AS2690" s="49"/>
      <c r="AT2690" s="49"/>
      <c r="AU2690" s="49"/>
      <c r="AV2690" s="49"/>
      <c r="AW2690" s="49"/>
      <c r="AX2690" s="49"/>
      <c r="AY2690" s="49"/>
      <c r="AZ2690" s="49"/>
      <c r="BA2690" s="49"/>
      <c r="BB2690" s="49"/>
      <c r="BC2690" s="49"/>
      <c r="BD2690" s="49"/>
      <c r="BE2690" s="49"/>
      <c r="BF2690" s="49"/>
      <c r="BG2690" s="49"/>
      <c r="BH2690" s="49"/>
      <c r="BI2690" s="49"/>
      <c r="BJ2690" s="49"/>
      <c r="BK2690" s="49"/>
      <c r="BL2690" s="49"/>
      <c r="BM2690" s="49"/>
      <c r="BN2690" s="49"/>
      <c r="BO2690" s="49"/>
    </row>
    <row r="2691" spans="20:67" x14ac:dyDescent="0.3">
      <c r="T2691" s="49"/>
      <c r="V2691" s="49"/>
      <c r="W2691" s="49"/>
      <c r="X2691" s="49"/>
      <c r="Y2691" s="49"/>
      <c r="AA2691" s="49"/>
      <c r="AB2691" s="49"/>
      <c r="AD2691" s="49"/>
      <c r="AE2691" s="49"/>
      <c r="AF2691" s="49"/>
      <c r="AH2691" s="49"/>
      <c r="AI2691" s="49"/>
      <c r="AK2691" s="49"/>
      <c r="AL2691" s="49"/>
      <c r="AM2691" s="49"/>
      <c r="AN2691" s="49"/>
      <c r="AO2691" s="49"/>
      <c r="AP2691" s="49"/>
      <c r="AQ2691" s="49"/>
      <c r="AR2691" s="49"/>
      <c r="AS2691" s="49"/>
      <c r="AT2691" s="49"/>
      <c r="AU2691" s="49"/>
      <c r="AV2691" s="49"/>
      <c r="AW2691" s="49"/>
      <c r="AX2691" s="49"/>
      <c r="AY2691" s="49"/>
      <c r="AZ2691" s="49"/>
      <c r="BA2691" s="49"/>
      <c r="BB2691" s="49"/>
      <c r="BC2691" s="49"/>
      <c r="BD2691" s="49"/>
      <c r="BE2691" s="49"/>
      <c r="BF2691" s="49"/>
      <c r="BG2691" s="49"/>
      <c r="BH2691" s="49"/>
      <c r="BI2691" s="49"/>
      <c r="BJ2691" s="49"/>
      <c r="BK2691" s="49"/>
      <c r="BL2691" s="49"/>
      <c r="BM2691" s="49"/>
      <c r="BN2691" s="49"/>
      <c r="BO2691" s="49"/>
    </row>
    <row r="2692" spans="20:67" x14ac:dyDescent="0.3">
      <c r="T2692" s="49"/>
      <c r="V2692" s="49"/>
      <c r="W2692" s="49"/>
      <c r="X2692" s="49"/>
      <c r="Y2692" s="49"/>
      <c r="AA2692" s="49"/>
      <c r="AB2692" s="49"/>
      <c r="AD2692" s="49"/>
      <c r="AE2692" s="49"/>
      <c r="AF2692" s="49"/>
      <c r="AH2692" s="49"/>
      <c r="AI2692" s="49"/>
      <c r="AK2692" s="49"/>
      <c r="AL2692" s="49"/>
      <c r="AM2692" s="49"/>
      <c r="AN2692" s="49"/>
      <c r="AO2692" s="49"/>
      <c r="AP2692" s="49"/>
      <c r="AQ2692" s="49"/>
      <c r="AR2692" s="49"/>
      <c r="AS2692" s="49"/>
      <c r="AT2692" s="49"/>
      <c r="AU2692" s="49"/>
      <c r="AV2692" s="49"/>
      <c r="AW2692" s="49"/>
      <c r="AX2692" s="49"/>
      <c r="AY2692" s="49"/>
      <c r="AZ2692" s="49"/>
      <c r="BA2692" s="49"/>
      <c r="BB2692" s="49"/>
      <c r="BC2692" s="49"/>
      <c r="BD2692" s="49"/>
      <c r="BE2692" s="49"/>
      <c r="BF2692" s="49"/>
      <c r="BG2692" s="49"/>
      <c r="BH2692" s="49"/>
      <c r="BI2692" s="49"/>
      <c r="BJ2692" s="49"/>
      <c r="BK2692" s="49"/>
      <c r="BL2692" s="49"/>
      <c r="BM2692" s="49"/>
      <c r="BN2692" s="49"/>
      <c r="BO2692" s="49"/>
    </row>
    <row r="2693" spans="20:67" x14ac:dyDescent="0.3">
      <c r="T2693" s="49"/>
      <c r="V2693" s="49"/>
      <c r="W2693" s="49"/>
      <c r="X2693" s="49"/>
      <c r="Y2693" s="49"/>
      <c r="AA2693" s="49"/>
      <c r="AB2693" s="49"/>
      <c r="AD2693" s="49"/>
      <c r="AE2693" s="49"/>
      <c r="AF2693" s="49"/>
      <c r="AH2693" s="49"/>
      <c r="AI2693" s="49"/>
      <c r="AK2693" s="49"/>
      <c r="AL2693" s="49"/>
      <c r="AM2693" s="49"/>
      <c r="AN2693" s="49"/>
      <c r="AO2693" s="49"/>
      <c r="AP2693" s="49"/>
      <c r="AQ2693" s="49"/>
      <c r="AR2693" s="49"/>
      <c r="AS2693" s="49"/>
      <c r="AT2693" s="49"/>
      <c r="AU2693" s="49"/>
      <c r="AV2693" s="49"/>
      <c r="AW2693" s="49"/>
      <c r="AX2693" s="49"/>
      <c r="AY2693" s="49"/>
      <c r="AZ2693" s="49"/>
      <c r="BA2693" s="49"/>
      <c r="BB2693" s="49"/>
      <c r="BC2693" s="49"/>
      <c r="BD2693" s="49"/>
      <c r="BE2693" s="49"/>
      <c r="BF2693" s="49"/>
      <c r="BG2693" s="49"/>
      <c r="BH2693" s="49"/>
      <c r="BI2693" s="49"/>
      <c r="BJ2693" s="49"/>
      <c r="BK2693" s="49"/>
      <c r="BL2693" s="49"/>
      <c r="BM2693" s="49"/>
      <c r="BN2693" s="49"/>
      <c r="BO2693" s="49"/>
    </row>
    <row r="2694" spans="20:67" x14ac:dyDescent="0.3">
      <c r="T2694" s="49"/>
      <c r="V2694" s="49"/>
      <c r="W2694" s="49"/>
      <c r="X2694" s="49"/>
      <c r="Y2694" s="49"/>
      <c r="AA2694" s="49"/>
      <c r="AB2694" s="49"/>
      <c r="AD2694" s="49"/>
      <c r="AE2694" s="49"/>
      <c r="AF2694" s="49"/>
      <c r="AH2694" s="49"/>
      <c r="AI2694" s="49"/>
      <c r="AK2694" s="49"/>
      <c r="AL2694" s="49"/>
      <c r="AM2694" s="49"/>
      <c r="AN2694" s="49"/>
      <c r="AO2694" s="49"/>
      <c r="AP2694" s="49"/>
      <c r="AQ2694" s="49"/>
      <c r="AR2694" s="49"/>
      <c r="AS2694" s="49"/>
      <c r="AT2694" s="49"/>
      <c r="AU2694" s="49"/>
      <c r="AV2694" s="49"/>
      <c r="AW2694" s="49"/>
      <c r="AX2694" s="49"/>
      <c r="AY2694" s="49"/>
      <c r="AZ2694" s="49"/>
      <c r="BA2694" s="49"/>
      <c r="BB2694" s="49"/>
      <c r="BC2694" s="49"/>
      <c r="BD2694" s="49"/>
      <c r="BE2694" s="49"/>
      <c r="BF2694" s="49"/>
      <c r="BG2694" s="49"/>
      <c r="BH2694" s="49"/>
      <c r="BI2694" s="49"/>
      <c r="BJ2694" s="49"/>
      <c r="BK2694" s="49"/>
      <c r="BL2694" s="49"/>
      <c r="BM2694" s="49"/>
      <c r="BN2694" s="49"/>
      <c r="BO2694" s="49"/>
    </row>
    <row r="2695" spans="20:67" x14ac:dyDescent="0.3">
      <c r="T2695" s="49"/>
      <c r="V2695" s="49"/>
      <c r="W2695" s="49"/>
      <c r="X2695" s="49"/>
      <c r="Y2695" s="49"/>
      <c r="AA2695" s="49"/>
      <c r="AB2695" s="49"/>
      <c r="AD2695" s="49"/>
      <c r="AE2695" s="49"/>
      <c r="AF2695" s="49"/>
      <c r="AH2695" s="49"/>
      <c r="AI2695" s="49"/>
      <c r="AK2695" s="49"/>
      <c r="AL2695" s="49"/>
      <c r="AM2695" s="49"/>
      <c r="AN2695" s="49"/>
      <c r="AO2695" s="49"/>
      <c r="AP2695" s="49"/>
      <c r="AQ2695" s="49"/>
      <c r="AR2695" s="49"/>
      <c r="AS2695" s="49"/>
      <c r="AT2695" s="49"/>
      <c r="AU2695" s="49"/>
      <c r="AV2695" s="49"/>
      <c r="AW2695" s="49"/>
      <c r="AX2695" s="49"/>
      <c r="AY2695" s="49"/>
      <c r="AZ2695" s="49"/>
      <c r="BA2695" s="49"/>
      <c r="BB2695" s="49"/>
      <c r="BC2695" s="49"/>
      <c r="BD2695" s="49"/>
      <c r="BE2695" s="49"/>
      <c r="BF2695" s="49"/>
      <c r="BG2695" s="49"/>
      <c r="BH2695" s="49"/>
      <c r="BI2695" s="49"/>
      <c r="BJ2695" s="49"/>
      <c r="BK2695" s="49"/>
      <c r="BL2695" s="49"/>
      <c r="BM2695" s="49"/>
      <c r="BN2695" s="49"/>
      <c r="BO2695" s="49"/>
    </row>
    <row r="2696" spans="20:67" x14ac:dyDescent="0.3">
      <c r="T2696" s="49"/>
      <c r="V2696" s="49"/>
      <c r="W2696" s="49"/>
      <c r="X2696" s="49"/>
      <c r="Y2696" s="49"/>
      <c r="AA2696" s="49"/>
      <c r="AB2696" s="49"/>
      <c r="AD2696" s="49"/>
      <c r="AE2696" s="49"/>
      <c r="AF2696" s="49"/>
      <c r="AH2696" s="49"/>
      <c r="AI2696" s="49"/>
      <c r="AK2696" s="49"/>
      <c r="AL2696" s="49"/>
      <c r="AM2696" s="49"/>
      <c r="AN2696" s="49"/>
      <c r="AO2696" s="49"/>
      <c r="AP2696" s="49"/>
      <c r="AQ2696" s="49"/>
      <c r="AR2696" s="49"/>
      <c r="AS2696" s="49"/>
      <c r="AT2696" s="49"/>
      <c r="AU2696" s="49"/>
      <c r="AV2696" s="49"/>
      <c r="AW2696" s="49"/>
      <c r="AX2696" s="49"/>
      <c r="AY2696" s="49"/>
      <c r="AZ2696" s="49"/>
      <c r="BA2696" s="49"/>
      <c r="BB2696" s="49"/>
      <c r="BC2696" s="49"/>
      <c r="BD2696" s="49"/>
      <c r="BE2696" s="49"/>
      <c r="BF2696" s="49"/>
      <c r="BG2696" s="49"/>
      <c r="BH2696" s="49"/>
      <c r="BI2696" s="49"/>
      <c r="BJ2696" s="49"/>
      <c r="BK2696" s="49"/>
      <c r="BL2696" s="49"/>
      <c r="BM2696" s="49"/>
      <c r="BN2696" s="49"/>
      <c r="BO2696" s="49"/>
    </row>
    <row r="2697" spans="20:67" x14ac:dyDescent="0.3">
      <c r="T2697" s="49"/>
      <c r="V2697" s="49"/>
      <c r="W2697" s="49"/>
      <c r="X2697" s="49"/>
      <c r="Y2697" s="49"/>
      <c r="AA2697" s="49"/>
      <c r="AB2697" s="49"/>
      <c r="AD2697" s="49"/>
      <c r="AE2697" s="49"/>
      <c r="AF2697" s="49"/>
      <c r="AH2697" s="49"/>
      <c r="AI2697" s="49"/>
      <c r="AK2697" s="49"/>
      <c r="AL2697" s="49"/>
      <c r="AM2697" s="49"/>
      <c r="AN2697" s="49"/>
      <c r="AO2697" s="49"/>
      <c r="AP2697" s="49"/>
      <c r="AQ2697" s="49"/>
      <c r="AR2697" s="49"/>
      <c r="AS2697" s="49"/>
      <c r="AT2697" s="49"/>
      <c r="AU2697" s="49"/>
      <c r="AV2697" s="49"/>
      <c r="AW2697" s="49"/>
      <c r="AX2697" s="49"/>
      <c r="AY2697" s="49"/>
      <c r="AZ2697" s="49"/>
      <c r="BA2697" s="49"/>
      <c r="BB2697" s="49"/>
      <c r="BC2697" s="49"/>
      <c r="BD2697" s="49"/>
      <c r="BE2697" s="49"/>
      <c r="BF2697" s="49"/>
      <c r="BG2697" s="49"/>
      <c r="BH2697" s="49"/>
      <c r="BI2697" s="49"/>
      <c r="BJ2697" s="49"/>
      <c r="BK2697" s="49"/>
      <c r="BL2697" s="49"/>
      <c r="BM2697" s="49"/>
      <c r="BN2697" s="49"/>
      <c r="BO2697" s="49"/>
    </row>
    <row r="2698" spans="20:67" x14ac:dyDescent="0.3">
      <c r="T2698" s="49"/>
      <c r="V2698" s="49"/>
      <c r="W2698" s="49"/>
      <c r="X2698" s="49"/>
      <c r="Y2698" s="49"/>
      <c r="AA2698" s="49"/>
      <c r="AB2698" s="49"/>
      <c r="AD2698" s="49"/>
      <c r="AE2698" s="49"/>
      <c r="AF2698" s="49"/>
      <c r="AH2698" s="49"/>
      <c r="AI2698" s="49"/>
      <c r="AK2698" s="49"/>
      <c r="AL2698" s="49"/>
      <c r="AM2698" s="49"/>
      <c r="AN2698" s="49"/>
      <c r="AO2698" s="49"/>
      <c r="AP2698" s="49"/>
      <c r="AQ2698" s="49"/>
      <c r="AR2698" s="49"/>
      <c r="AS2698" s="49"/>
      <c r="AT2698" s="49"/>
      <c r="AU2698" s="49"/>
      <c r="AV2698" s="49"/>
      <c r="AW2698" s="49"/>
      <c r="AX2698" s="49"/>
      <c r="AY2698" s="49"/>
      <c r="AZ2698" s="49"/>
      <c r="BA2698" s="49"/>
      <c r="BB2698" s="49"/>
      <c r="BC2698" s="49"/>
      <c r="BD2698" s="49"/>
      <c r="BE2698" s="49"/>
      <c r="BF2698" s="49"/>
      <c r="BG2698" s="49"/>
      <c r="BH2698" s="49"/>
      <c r="BI2698" s="49"/>
      <c r="BJ2698" s="49"/>
      <c r="BK2698" s="49"/>
      <c r="BL2698" s="49"/>
      <c r="BM2698" s="49"/>
      <c r="BN2698" s="49"/>
      <c r="BO2698" s="49"/>
    </row>
    <row r="2699" spans="20:67" x14ac:dyDescent="0.3">
      <c r="T2699" s="49"/>
      <c r="V2699" s="49"/>
      <c r="W2699" s="49"/>
      <c r="X2699" s="49"/>
      <c r="Y2699" s="49"/>
      <c r="AA2699" s="49"/>
      <c r="AB2699" s="49"/>
      <c r="AD2699" s="49"/>
      <c r="AE2699" s="49"/>
      <c r="AF2699" s="49"/>
      <c r="AH2699" s="49"/>
      <c r="AI2699" s="49"/>
      <c r="AK2699" s="49"/>
      <c r="AL2699" s="49"/>
      <c r="AM2699" s="49"/>
      <c r="AN2699" s="49"/>
      <c r="AO2699" s="49"/>
      <c r="AP2699" s="49"/>
      <c r="AQ2699" s="49"/>
      <c r="AR2699" s="49"/>
      <c r="AS2699" s="49"/>
      <c r="AT2699" s="49"/>
      <c r="AU2699" s="49"/>
      <c r="AV2699" s="49"/>
      <c r="AW2699" s="49"/>
      <c r="AX2699" s="49"/>
      <c r="AY2699" s="49"/>
      <c r="AZ2699" s="49"/>
      <c r="BA2699" s="49"/>
      <c r="BB2699" s="49"/>
      <c r="BC2699" s="49"/>
      <c r="BD2699" s="49"/>
      <c r="BE2699" s="49"/>
      <c r="BF2699" s="49"/>
      <c r="BG2699" s="49"/>
      <c r="BH2699" s="49"/>
      <c r="BI2699" s="49"/>
      <c r="BJ2699" s="49"/>
      <c r="BK2699" s="49"/>
      <c r="BL2699" s="49"/>
      <c r="BM2699" s="49"/>
      <c r="BN2699" s="49"/>
      <c r="BO2699" s="49"/>
    </row>
    <row r="2700" spans="20:67" x14ac:dyDescent="0.3">
      <c r="T2700" s="49"/>
      <c r="V2700" s="49"/>
      <c r="W2700" s="49"/>
      <c r="X2700" s="49"/>
      <c r="Y2700" s="49"/>
      <c r="AA2700" s="49"/>
      <c r="AB2700" s="49"/>
      <c r="AD2700" s="49"/>
      <c r="AE2700" s="49"/>
      <c r="AF2700" s="49"/>
      <c r="AH2700" s="49"/>
      <c r="AI2700" s="49"/>
      <c r="AK2700" s="49"/>
      <c r="AL2700" s="49"/>
      <c r="AM2700" s="49"/>
      <c r="AN2700" s="49"/>
      <c r="AO2700" s="49"/>
      <c r="AP2700" s="49"/>
      <c r="AQ2700" s="49"/>
      <c r="AR2700" s="49"/>
      <c r="AS2700" s="49"/>
      <c r="AT2700" s="49"/>
      <c r="AU2700" s="49"/>
      <c r="AV2700" s="49"/>
      <c r="AW2700" s="49"/>
      <c r="AX2700" s="49"/>
      <c r="AY2700" s="49"/>
      <c r="AZ2700" s="49"/>
      <c r="BA2700" s="49"/>
      <c r="BB2700" s="49"/>
      <c r="BC2700" s="49"/>
      <c r="BD2700" s="49"/>
      <c r="BE2700" s="49"/>
      <c r="BF2700" s="49"/>
      <c r="BG2700" s="49"/>
      <c r="BH2700" s="49"/>
      <c r="BI2700" s="49"/>
      <c r="BJ2700" s="49"/>
      <c r="BK2700" s="49"/>
      <c r="BL2700" s="49"/>
      <c r="BM2700" s="49"/>
      <c r="BN2700" s="49"/>
      <c r="BO2700" s="49"/>
    </row>
    <row r="2701" spans="20:67" x14ac:dyDescent="0.3">
      <c r="T2701" s="49"/>
      <c r="V2701" s="49"/>
      <c r="W2701" s="49"/>
      <c r="X2701" s="49"/>
      <c r="Y2701" s="49"/>
      <c r="AA2701" s="49"/>
      <c r="AB2701" s="49"/>
      <c r="AD2701" s="49"/>
      <c r="AE2701" s="49"/>
      <c r="AF2701" s="49"/>
      <c r="AH2701" s="49"/>
      <c r="AI2701" s="49"/>
      <c r="AK2701" s="49"/>
      <c r="AL2701" s="49"/>
      <c r="AM2701" s="49"/>
      <c r="AN2701" s="49"/>
      <c r="AO2701" s="49"/>
      <c r="AP2701" s="49"/>
      <c r="AQ2701" s="49"/>
      <c r="AR2701" s="49"/>
      <c r="AS2701" s="49"/>
      <c r="AT2701" s="49"/>
      <c r="AU2701" s="49"/>
      <c r="AV2701" s="49"/>
      <c r="AW2701" s="49"/>
      <c r="AX2701" s="49"/>
      <c r="AY2701" s="49"/>
      <c r="AZ2701" s="49"/>
      <c r="BA2701" s="49"/>
      <c r="BB2701" s="49"/>
      <c r="BC2701" s="49"/>
      <c r="BD2701" s="49"/>
      <c r="BE2701" s="49"/>
      <c r="BF2701" s="49"/>
      <c r="BG2701" s="49"/>
      <c r="BH2701" s="49"/>
      <c r="BI2701" s="49"/>
      <c r="BJ2701" s="49"/>
      <c r="BK2701" s="49"/>
      <c r="BL2701" s="49"/>
      <c r="BM2701" s="49"/>
      <c r="BN2701" s="49"/>
      <c r="BO2701" s="49"/>
    </row>
    <row r="2702" spans="20:67" x14ac:dyDescent="0.3">
      <c r="T2702" s="49"/>
      <c r="V2702" s="49"/>
      <c r="W2702" s="49"/>
      <c r="X2702" s="49"/>
      <c r="Y2702" s="49"/>
      <c r="AA2702" s="49"/>
      <c r="AB2702" s="49"/>
      <c r="AD2702" s="49"/>
      <c r="AE2702" s="49"/>
      <c r="AF2702" s="49"/>
      <c r="AH2702" s="49"/>
      <c r="AI2702" s="49"/>
      <c r="AK2702" s="49"/>
      <c r="AL2702" s="49"/>
      <c r="AM2702" s="49"/>
      <c r="AN2702" s="49"/>
      <c r="AO2702" s="49"/>
      <c r="AP2702" s="49"/>
      <c r="AQ2702" s="49"/>
      <c r="AR2702" s="49"/>
      <c r="AS2702" s="49"/>
      <c r="AT2702" s="49"/>
      <c r="AU2702" s="49"/>
      <c r="AV2702" s="49"/>
      <c r="AW2702" s="49"/>
      <c r="AX2702" s="49"/>
      <c r="AY2702" s="49"/>
      <c r="AZ2702" s="49"/>
      <c r="BA2702" s="49"/>
      <c r="BB2702" s="49"/>
      <c r="BC2702" s="49"/>
      <c r="BD2702" s="49"/>
      <c r="BE2702" s="49"/>
      <c r="BF2702" s="49"/>
      <c r="BG2702" s="49"/>
      <c r="BH2702" s="49"/>
      <c r="BI2702" s="49"/>
      <c r="BJ2702" s="49"/>
      <c r="BK2702" s="49"/>
      <c r="BL2702" s="49"/>
      <c r="BM2702" s="49"/>
      <c r="BN2702" s="49"/>
      <c r="BO2702" s="49"/>
    </row>
    <row r="2703" spans="20:67" x14ac:dyDescent="0.3">
      <c r="T2703" s="49"/>
      <c r="V2703" s="49"/>
      <c r="W2703" s="49"/>
      <c r="X2703" s="49"/>
      <c r="Y2703" s="49"/>
      <c r="AA2703" s="49"/>
      <c r="AB2703" s="49"/>
      <c r="AD2703" s="49"/>
      <c r="AE2703" s="49"/>
      <c r="AF2703" s="49"/>
      <c r="AH2703" s="49"/>
      <c r="AI2703" s="49"/>
      <c r="AK2703" s="49"/>
      <c r="AL2703" s="49"/>
      <c r="AM2703" s="49"/>
      <c r="AN2703" s="49"/>
      <c r="AO2703" s="49"/>
      <c r="AP2703" s="49"/>
      <c r="AQ2703" s="49"/>
      <c r="AR2703" s="49"/>
      <c r="AS2703" s="49"/>
      <c r="AT2703" s="49"/>
      <c r="AU2703" s="49"/>
      <c r="AV2703" s="49"/>
      <c r="AW2703" s="49"/>
      <c r="AX2703" s="49"/>
      <c r="AY2703" s="49"/>
      <c r="AZ2703" s="49"/>
      <c r="BA2703" s="49"/>
      <c r="BB2703" s="49"/>
      <c r="BC2703" s="49"/>
      <c r="BD2703" s="49"/>
      <c r="BE2703" s="49"/>
      <c r="BF2703" s="49"/>
      <c r="BG2703" s="49"/>
      <c r="BH2703" s="49"/>
      <c r="BI2703" s="49"/>
      <c r="BJ2703" s="49"/>
      <c r="BK2703" s="49"/>
      <c r="BL2703" s="49"/>
      <c r="BM2703" s="49"/>
      <c r="BN2703" s="49"/>
      <c r="BO2703" s="49"/>
    </row>
    <row r="2704" spans="20:67" x14ac:dyDescent="0.3">
      <c r="T2704" s="49"/>
      <c r="V2704" s="49"/>
      <c r="W2704" s="49"/>
      <c r="X2704" s="49"/>
      <c r="Y2704" s="49"/>
      <c r="AA2704" s="49"/>
      <c r="AB2704" s="49"/>
      <c r="AD2704" s="49"/>
      <c r="AE2704" s="49"/>
      <c r="AF2704" s="49"/>
      <c r="AH2704" s="49"/>
      <c r="AI2704" s="49"/>
      <c r="AK2704" s="49"/>
      <c r="AL2704" s="49"/>
      <c r="AM2704" s="49"/>
      <c r="AN2704" s="49"/>
      <c r="AO2704" s="49"/>
      <c r="AP2704" s="49"/>
      <c r="AQ2704" s="49"/>
      <c r="AR2704" s="49"/>
      <c r="AS2704" s="49"/>
      <c r="AT2704" s="49"/>
      <c r="AU2704" s="49"/>
      <c r="AV2704" s="49"/>
      <c r="AW2704" s="49"/>
      <c r="AX2704" s="49"/>
      <c r="AY2704" s="49"/>
      <c r="AZ2704" s="49"/>
      <c r="BA2704" s="49"/>
      <c r="BB2704" s="49"/>
      <c r="BC2704" s="49"/>
      <c r="BD2704" s="49"/>
      <c r="BE2704" s="49"/>
      <c r="BF2704" s="49"/>
      <c r="BG2704" s="49"/>
      <c r="BH2704" s="49"/>
      <c r="BI2704" s="49"/>
      <c r="BJ2704" s="49"/>
      <c r="BK2704" s="49"/>
      <c r="BL2704" s="49"/>
      <c r="BM2704" s="49"/>
      <c r="BN2704" s="49"/>
      <c r="BO2704" s="49"/>
    </row>
    <row r="2705" spans="20:67" x14ac:dyDescent="0.3">
      <c r="T2705" s="49"/>
      <c r="V2705" s="49"/>
      <c r="W2705" s="49"/>
      <c r="X2705" s="49"/>
      <c r="Y2705" s="49"/>
      <c r="AA2705" s="49"/>
      <c r="AB2705" s="49"/>
      <c r="AD2705" s="49"/>
      <c r="AE2705" s="49"/>
      <c r="AF2705" s="49"/>
      <c r="AH2705" s="49"/>
      <c r="AI2705" s="49"/>
      <c r="AK2705" s="49"/>
      <c r="AL2705" s="49"/>
      <c r="AM2705" s="49"/>
      <c r="AN2705" s="49"/>
      <c r="AO2705" s="49"/>
      <c r="AP2705" s="49"/>
      <c r="AQ2705" s="49"/>
      <c r="AR2705" s="49"/>
      <c r="AS2705" s="49"/>
      <c r="AT2705" s="49"/>
      <c r="AU2705" s="49"/>
      <c r="AV2705" s="49"/>
      <c r="AW2705" s="49"/>
      <c r="AX2705" s="49"/>
      <c r="AY2705" s="49"/>
      <c r="AZ2705" s="49"/>
      <c r="BA2705" s="49"/>
      <c r="BB2705" s="49"/>
      <c r="BC2705" s="49"/>
      <c r="BD2705" s="49"/>
      <c r="BE2705" s="49"/>
      <c r="BF2705" s="49"/>
      <c r="BG2705" s="49"/>
      <c r="BH2705" s="49"/>
      <c r="BI2705" s="49"/>
      <c r="BJ2705" s="49"/>
      <c r="BK2705" s="49"/>
      <c r="BL2705" s="49"/>
      <c r="BM2705" s="49"/>
      <c r="BN2705" s="49"/>
      <c r="BO2705" s="49"/>
    </row>
    <row r="2706" spans="20:67" x14ac:dyDescent="0.3">
      <c r="T2706" s="49"/>
      <c r="V2706" s="49"/>
      <c r="W2706" s="49"/>
      <c r="X2706" s="49"/>
      <c r="Y2706" s="49"/>
      <c r="AA2706" s="49"/>
      <c r="AB2706" s="49"/>
      <c r="AD2706" s="49"/>
      <c r="AE2706" s="49"/>
      <c r="AF2706" s="49"/>
      <c r="AH2706" s="49"/>
      <c r="AI2706" s="49"/>
      <c r="AK2706" s="49"/>
      <c r="AL2706" s="49"/>
      <c r="AM2706" s="49"/>
      <c r="AN2706" s="49"/>
      <c r="AO2706" s="49"/>
      <c r="AP2706" s="49"/>
      <c r="AQ2706" s="49"/>
      <c r="AR2706" s="49"/>
      <c r="AS2706" s="49"/>
      <c r="AT2706" s="49"/>
      <c r="AU2706" s="49"/>
      <c r="AV2706" s="49"/>
      <c r="AW2706" s="49"/>
      <c r="AX2706" s="49"/>
      <c r="AY2706" s="49"/>
      <c r="AZ2706" s="49"/>
      <c r="BA2706" s="49"/>
      <c r="BB2706" s="49"/>
      <c r="BC2706" s="49"/>
      <c r="BD2706" s="49"/>
      <c r="BE2706" s="49"/>
      <c r="BF2706" s="49"/>
      <c r="BG2706" s="49"/>
      <c r="BH2706" s="49"/>
      <c r="BI2706" s="49"/>
      <c r="BJ2706" s="49"/>
      <c r="BK2706" s="49"/>
      <c r="BL2706" s="49"/>
      <c r="BM2706" s="49"/>
      <c r="BN2706" s="49"/>
      <c r="BO2706" s="49"/>
    </row>
    <row r="2707" spans="20:67" x14ac:dyDescent="0.3">
      <c r="T2707" s="49"/>
      <c r="V2707" s="49"/>
      <c r="W2707" s="49"/>
      <c r="X2707" s="49"/>
      <c r="Y2707" s="49"/>
      <c r="AA2707" s="49"/>
      <c r="AB2707" s="49"/>
      <c r="AD2707" s="49"/>
      <c r="AE2707" s="49"/>
      <c r="AF2707" s="49"/>
      <c r="AH2707" s="49"/>
      <c r="AI2707" s="49"/>
      <c r="AK2707" s="49"/>
      <c r="AL2707" s="49"/>
      <c r="AM2707" s="49"/>
      <c r="AN2707" s="49"/>
      <c r="AO2707" s="49"/>
      <c r="AP2707" s="49"/>
      <c r="AQ2707" s="49"/>
      <c r="AR2707" s="49"/>
      <c r="AS2707" s="49"/>
      <c r="AT2707" s="49"/>
      <c r="AU2707" s="49"/>
      <c r="AV2707" s="49"/>
      <c r="AW2707" s="49"/>
      <c r="AX2707" s="49"/>
      <c r="AY2707" s="49"/>
      <c r="AZ2707" s="49"/>
      <c r="BA2707" s="49"/>
      <c r="BB2707" s="49"/>
      <c r="BC2707" s="49"/>
      <c r="BD2707" s="49"/>
      <c r="BE2707" s="49"/>
      <c r="BF2707" s="49"/>
      <c r="BG2707" s="49"/>
      <c r="BH2707" s="49"/>
      <c r="BI2707" s="49"/>
      <c r="BJ2707" s="49"/>
      <c r="BK2707" s="49"/>
      <c r="BL2707" s="49"/>
      <c r="BM2707" s="49"/>
      <c r="BN2707" s="49"/>
      <c r="BO2707" s="49"/>
    </row>
    <row r="2708" spans="20:67" x14ac:dyDescent="0.3">
      <c r="T2708" s="49"/>
      <c r="V2708" s="49"/>
      <c r="W2708" s="49"/>
      <c r="X2708" s="49"/>
      <c r="Y2708" s="49"/>
      <c r="AA2708" s="49"/>
      <c r="AB2708" s="49"/>
      <c r="AD2708" s="49"/>
      <c r="AE2708" s="49"/>
      <c r="AF2708" s="49"/>
      <c r="AH2708" s="49"/>
      <c r="AI2708" s="49"/>
      <c r="AK2708" s="49"/>
      <c r="AL2708" s="49"/>
      <c r="AM2708" s="49"/>
      <c r="AN2708" s="49"/>
      <c r="AO2708" s="49"/>
      <c r="AP2708" s="49"/>
      <c r="AQ2708" s="49"/>
      <c r="AR2708" s="49"/>
      <c r="AS2708" s="49"/>
      <c r="AT2708" s="49"/>
      <c r="AU2708" s="49"/>
      <c r="AV2708" s="49"/>
      <c r="AW2708" s="49"/>
      <c r="AX2708" s="49"/>
      <c r="AY2708" s="49"/>
      <c r="AZ2708" s="49"/>
      <c r="BA2708" s="49"/>
      <c r="BB2708" s="49"/>
      <c r="BC2708" s="49"/>
      <c r="BD2708" s="49"/>
      <c r="BE2708" s="49"/>
      <c r="BF2708" s="49"/>
      <c r="BG2708" s="49"/>
      <c r="BH2708" s="49"/>
      <c r="BI2708" s="49"/>
      <c r="BJ2708" s="49"/>
      <c r="BK2708" s="49"/>
      <c r="BL2708" s="49"/>
      <c r="BM2708" s="49"/>
      <c r="BN2708" s="49"/>
      <c r="BO2708" s="49"/>
    </row>
    <row r="2709" spans="20:67" x14ac:dyDescent="0.3">
      <c r="T2709" s="49"/>
      <c r="V2709" s="49"/>
      <c r="W2709" s="49"/>
      <c r="X2709" s="49"/>
      <c r="Y2709" s="49"/>
      <c r="AA2709" s="49"/>
      <c r="AB2709" s="49"/>
      <c r="AD2709" s="49"/>
      <c r="AE2709" s="49"/>
      <c r="AF2709" s="49"/>
      <c r="AH2709" s="49"/>
      <c r="AI2709" s="49"/>
      <c r="AK2709" s="49"/>
      <c r="AL2709" s="49"/>
      <c r="AM2709" s="49"/>
      <c r="AN2709" s="49"/>
      <c r="AO2709" s="49"/>
      <c r="AP2709" s="49"/>
      <c r="AQ2709" s="49"/>
      <c r="AR2709" s="49"/>
      <c r="AS2709" s="49"/>
      <c r="AT2709" s="49"/>
      <c r="AU2709" s="49"/>
      <c r="AV2709" s="49"/>
      <c r="AW2709" s="49"/>
      <c r="AX2709" s="49"/>
      <c r="AY2709" s="49"/>
      <c r="AZ2709" s="49"/>
      <c r="BA2709" s="49"/>
      <c r="BB2709" s="49"/>
      <c r="BC2709" s="49"/>
      <c r="BD2709" s="49"/>
      <c r="BE2709" s="49"/>
      <c r="BF2709" s="49"/>
      <c r="BG2709" s="49"/>
      <c r="BH2709" s="49"/>
      <c r="BI2709" s="49"/>
      <c r="BJ2709" s="49"/>
      <c r="BK2709" s="49"/>
      <c r="BL2709" s="49"/>
      <c r="BM2709" s="49"/>
      <c r="BN2709" s="49"/>
      <c r="BO2709" s="49"/>
    </row>
    <row r="2710" spans="20:67" x14ac:dyDescent="0.3">
      <c r="T2710" s="49"/>
      <c r="V2710" s="49"/>
      <c r="W2710" s="49"/>
      <c r="X2710" s="49"/>
      <c r="Y2710" s="49"/>
      <c r="AA2710" s="49"/>
      <c r="AB2710" s="49"/>
      <c r="AD2710" s="49"/>
      <c r="AE2710" s="49"/>
      <c r="AF2710" s="49"/>
      <c r="AH2710" s="49"/>
      <c r="AI2710" s="49"/>
      <c r="AK2710" s="49"/>
      <c r="AL2710" s="49"/>
      <c r="AM2710" s="49"/>
      <c r="AN2710" s="49"/>
      <c r="AO2710" s="49"/>
      <c r="AP2710" s="49"/>
      <c r="AQ2710" s="49"/>
      <c r="AR2710" s="49"/>
      <c r="AS2710" s="49"/>
      <c r="AT2710" s="49"/>
      <c r="AU2710" s="49"/>
      <c r="AV2710" s="49"/>
      <c r="AW2710" s="49"/>
      <c r="AX2710" s="49"/>
      <c r="AY2710" s="49"/>
      <c r="AZ2710" s="49"/>
      <c r="BA2710" s="49"/>
      <c r="BB2710" s="49"/>
      <c r="BC2710" s="49"/>
      <c r="BD2710" s="49"/>
      <c r="BE2710" s="49"/>
      <c r="BF2710" s="49"/>
      <c r="BG2710" s="49"/>
      <c r="BH2710" s="49"/>
      <c r="BI2710" s="49"/>
      <c r="BJ2710" s="49"/>
      <c r="BK2710" s="49"/>
      <c r="BL2710" s="49"/>
      <c r="BM2710" s="49"/>
      <c r="BN2710" s="49"/>
      <c r="BO2710" s="49"/>
    </row>
    <row r="2711" spans="20:67" x14ac:dyDescent="0.3">
      <c r="T2711" s="49"/>
      <c r="V2711" s="49"/>
      <c r="W2711" s="49"/>
      <c r="X2711" s="49"/>
      <c r="Y2711" s="49"/>
      <c r="AA2711" s="49"/>
      <c r="AB2711" s="49"/>
      <c r="AD2711" s="49"/>
      <c r="AE2711" s="49"/>
      <c r="AF2711" s="49"/>
      <c r="AH2711" s="49"/>
      <c r="AI2711" s="49"/>
      <c r="AK2711" s="49"/>
      <c r="AL2711" s="49"/>
      <c r="AM2711" s="49"/>
      <c r="AN2711" s="49"/>
      <c r="AO2711" s="49"/>
      <c r="AP2711" s="49"/>
      <c r="AQ2711" s="49"/>
      <c r="AR2711" s="49"/>
      <c r="AS2711" s="49"/>
      <c r="AT2711" s="49"/>
      <c r="AU2711" s="49"/>
      <c r="AV2711" s="49"/>
      <c r="AW2711" s="49"/>
      <c r="AX2711" s="49"/>
      <c r="AY2711" s="49"/>
      <c r="AZ2711" s="49"/>
      <c r="BA2711" s="49"/>
      <c r="BB2711" s="49"/>
      <c r="BC2711" s="49"/>
      <c r="BD2711" s="49"/>
      <c r="BE2711" s="49"/>
      <c r="BF2711" s="49"/>
      <c r="BG2711" s="49"/>
      <c r="BH2711" s="49"/>
      <c r="BI2711" s="49"/>
      <c r="BJ2711" s="49"/>
      <c r="BK2711" s="49"/>
      <c r="BL2711" s="49"/>
      <c r="BM2711" s="49"/>
      <c r="BN2711" s="49"/>
      <c r="BO2711" s="49"/>
    </row>
    <row r="2712" spans="20:67" x14ac:dyDescent="0.3">
      <c r="T2712" s="49"/>
      <c r="V2712" s="49"/>
      <c r="W2712" s="49"/>
      <c r="X2712" s="49"/>
      <c r="Y2712" s="49"/>
      <c r="AA2712" s="49"/>
      <c r="AB2712" s="49"/>
      <c r="AD2712" s="49"/>
      <c r="AE2712" s="49"/>
      <c r="AF2712" s="49"/>
      <c r="AH2712" s="49"/>
      <c r="AI2712" s="49"/>
      <c r="AK2712" s="49"/>
      <c r="AL2712" s="49"/>
      <c r="AM2712" s="49"/>
      <c r="AN2712" s="49"/>
      <c r="AO2712" s="49"/>
      <c r="AP2712" s="49"/>
      <c r="AQ2712" s="49"/>
      <c r="AR2712" s="49"/>
      <c r="AS2712" s="49"/>
      <c r="AT2712" s="49"/>
      <c r="AU2712" s="49"/>
      <c r="AV2712" s="49"/>
      <c r="AW2712" s="49"/>
      <c r="AX2712" s="49"/>
      <c r="AY2712" s="49"/>
      <c r="AZ2712" s="49"/>
      <c r="BA2712" s="49"/>
      <c r="BB2712" s="49"/>
      <c r="BC2712" s="49"/>
      <c r="BD2712" s="49"/>
      <c r="BE2712" s="49"/>
      <c r="BF2712" s="49"/>
      <c r="BG2712" s="49"/>
      <c r="BH2712" s="49"/>
      <c r="BI2712" s="49"/>
      <c r="BJ2712" s="49"/>
      <c r="BK2712" s="49"/>
      <c r="BL2712" s="49"/>
      <c r="BM2712" s="49"/>
      <c r="BN2712" s="49"/>
      <c r="BO2712" s="49"/>
    </row>
    <row r="2713" spans="20:67" x14ac:dyDescent="0.3">
      <c r="T2713" s="49"/>
      <c r="V2713" s="49"/>
      <c r="W2713" s="49"/>
      <c r="X2713" s="49"/>
      <c r="Y2713" s="49"/>
      <c r="AA2713" s="49"/>
      <c r="AB2713" s="49"/>
      <c r="AD2713" s="49"/>
      <c r="AE2713" s="49"/>
      <c r="AF2713" s="49"/>
      <c r="AH2713" s="49"/>
      <c r="AI2713" s="49"/>
      <c r="AK2713" s="49"/>
      <c r="AL2713" s="49"/>
      <c r="AM2713" s="49"/>
      <c r="AN2713" s="49"/>
      <c r="AO2713" s="49"/>
      <c r="AP2713" s="49"/>
      <c r="AQ2713" s="49"/>
      <c r="AR2713" s="49"/>
      <c r="AS2713" s="49"/>
      <c r="AT2713" s="49"/>
      <c r="AU2713" s="49"/>
      <c r="AV2713" s="49"/>
      <c r="AW2713" s="49"/>
      <c r="AX2713" s="49"/>
      <c r="AY2713" s="49"/>
      <c r="AZ2713" s="49"/>
      <c r="BA2713" s="49"/>
      <c r="BB2713" s="49"/>
      <c r="BC2713" s="49"/>
      <c r="BD2713" s="49"/>
      <c r="BE2713" s="49"/>
      <c r="BF2713" s="49"/>
      <c r="BG2713" s="49"/>
      <c r="BH2713" s="49"/>
      <c r="BI2713" s="49"/>
      <c r="BJ2713" s="49"/>
      <c r="BK2713" s="49"/>
      <c r="BL2713" s="49"/>
      <c r="BM2713" s="49"/>
      <c r="BN2713" s="49"/>
      <c r="BO2713" s="49"/>
    </row>
    <row r="2714" spans="20:67" x14ac:dyDescent="0.3">
      <c r="T2714" s="49"/>
      <c r="V2714" s="49"/>
      <c r="W2714" s="49"/>
      <c r="X2714" s="49"/>
      <c r="Y2714" s="49"/>
      <c r="AA2714" s="49"/>
      <c r="AB2714" s="49"/>
      <c r="AD2714" s="49"/>
      <c r="AE2714" s="49"/>
      <c r="AF2714" s="49"/>
      <c r="AH2714" s="49"/>
      <c r="AI2714" s="49"/>
      <c r="AK2714" s="49"/>
      <c r="AL2714" s="49"/>
      <c r="AM2714" s="49"/>
      <c r="AN2714" s="49"/>
      <c r="AO2714" s="49"/>
      <c r="AP2714" s="49"/>
      <c r="AQ2714" s="49"/>
      <c r="AR2714" s="49"/>
      <c r="AS2714" s="49"/>
      <c r="AT2714" s="49"/>
      <c r="AU2714" s="49"/>
      <c r="AV2714" s="49"/>
      <c r="AW2714" s="49"/>
      <c r="AX2714" s="49"/>
      <c r="AY2714" s="49"/>
      <c r="AZ2714" s="49"/>
      <c r="BA2714" s="49"/>
      <c r="BB2714" s="49"/>
      <c r="BC2714" s="49"/>
      <c r="BD2714" s="49"/>
      <c r="BE2714" s="49"/>
      <c r="BF2714" s="49"/>
      <c r="BG2714" s="49"/>
      <c r="BH2714" s="49"/>
      <c r="BI2714" s="49"/>
      <c r="BJ2714" s="49"/>
      <c r="BK2714" s="49"/>
      <c r="BL2714" s="49"/>
      <c r="BM2714" s="49"/>
      <c r="BN2714" s="49"/>
      <c r="BO2714" s="49"/>
    </row>
    <row r="2715" spans="20:67" x14ac:dyDescent="0.3">
      <c r="T2715" s="49"/>
      <c r="V2715" s="49"/>
      <c r="W2715" s="49"/>
      <c r="X2715" s="49"/>
      <c r="Y2715" s="49"/>
      <c r="AA2715" s="49"/>
      <c r="AB2715" s="49"/>
      <c r="AD2715" s="49"/>
      <c r="AE2715" s="49"/>
      <c r="AF2715" s="49"/>
      <c r="AH2715" s="49"/>
      <c r="AI2715" s="49"/>
      <c r="AK2715" s="49"/>
      <c r="AL2715" s="49"/>
      <c r="AM2715" s="49"/>
      <c r="AN2715" s="49"/>
      <c r="AO2715" s="49"/>
      <c r="AP2715" s="49"/>
      <c r="AQ2715" s="49"/>
      <c r="AR2715" s="49"/>
      <c r="AS2715" s="49"/>
      <c r="AT2715" s="49"/>
      <c r="AU2715" s="49"/>
      <c r="AV2715" s="49"/>
      <c r="AW2715" s="49"/>
      <c r="AX2715" s="49"/>
      <c r="AY2715" s="49"/>
      <c r="AZ2715" s="49"/>
      <c r="BA2715" s="49"/>
      <c r="BB2715" s="49"/>
      <c r="BC2715" s="49"/>
      <c r="BD2715" s="49"/>
      <c r="BE2715" s="49"/>
      <c r="BF2715" s="49"/>
      <c r="BG2715" s="49"/>
      <c r="BH2715" s="49"/>
      <c r="BI2715" s="49"/>
      <c r="BJ2715" s="49"/>
      <c r="BK2715" s="49"/>
      <c r="BL2715" s="49"/>
      <c r="BM2715" s="49"/>
      <c r="BN2715" s="49"/>
      <c r="BO2715" s="49"/>
    </row>
    <row r="2716" spans="20:67" x14ac:dyDescent="0.3">
      <c r="T2716" s="49"/>
      <c r="V2716" s="49"/>
      <c r="W2716" s="49"/>
      <c r="X2716" s="49"/>
      <c r="Y2716" s="49"/>
      <c r="AA2716" s="49"/>
      <c r="AB2716" s="49"/>
      <c r="AD2716" s="49"/>
      <c r="AE2716" s="49"/>
      <c r="AF2716" s="49"/>
      <c r="AH2716" s="49"/>
      <c r="AI2716" s="49"/>
      <c r="AK2716" s="49"/>
      <c r="AL2716" s="49"/>
      <c r="AM2716" s="49"/>
      <c r="AN2716" s="49"/>
      <c r="AO2716" s="49"/>
      <c r="AP2716" s="49"/>
      <c r="AQ2716" s="49"/>
      <c r="AR2716" s="49"/>
      <c r="AS2716" s="49"/>
      <c r="AT2716" s="49"/>
      <c r="AU2716" s="49"/>
      <c r="AV2716" s="49"/>
      <c r="AW2716" s="49"/>
      <c r="AX2716" s="49"/>
      <c r="AY2716" s="49"/>
      <c r="AZ2716" s="49"/>
      <c r="BA2716" s="49"/>
      <c r="BB2716" s="49"/>
      <c r="BC2716" s="49"/>
      <c r="BD2716" s="49"/>
      <c r="BE2716" s="49"/>
      <c r="BF2716" s="49"/>
      <c r="BG2716" s="49"/>
      <c r="BH2716" s="49"/>
      <c r="BI2716" s="49"/>
      <c r="BJ2716" s="49"/>
      <c r="BK2716" s="49"/>
      <c r="BL2716" s="49"/>
      <c r="BM2716" s="49"/>
      <c r="BN2716" s="49"/>
      <c r="BO2716" s="49"/>
    </row>
    <row r="2717" spans="20:67" x14ac:dyDescent="0.3">
      <c r="T2717" s="49"/>
      <c r="V2717" s="49"/>
      <c r="W2717" s="49"/>
      <c r="X2717" s="49"/>
      <c r="Y2717" s="49"/>
      <c r="AA2717" s="49"/>
      <c r="AB2717" s="49"/>
      <c r="AD2717" s="49"/>
      <c r="AE2717" s="49"/>
      <c r="AF2717" s="49"/>
      <c r="AH2717" s="49"/>
      <c r="AI2717" s="49"/>
      <c r="AK2717" s="49"/>
      <c r="AL2717" s="49"/>
      <c r="AM2717" s="49"/>
      <c r="AN2717" s="49"/>
      <c r="AO2717" s="49"/>
      <c r="AP2717" s="49"/>
      <c r="AQ2717" s="49"/>
      <c r="AR2717" s="49"/>
      <c r="AS2717" s="49"/>
      <c r="AT2717" s="49"/>
      <c r="AU2717" s="49"/>
      <c r="AV2717" s="49"/>
      <c r="AW2717" s="49"/>
      <c r="AX2717" s="49"/>
      <c r="AY2717" s="49"/>
      <c r="AZ2717" s="49"/>
      <c r="BA2717" s="49"/>
      <c r="BB2717" s="49"/>
      <c r="BC2717" s="49"/>
      <c r="BD2717" s="49"/>
      <c r="BE2717" s="49"/>
      <c r="BF2717" s="49"/>
      <c r="BG2717" s="49"/>
      <c r="BH2717" s="49"/>
      <c r="BI2717" s="49"/>
      <c r="BJ2717" s="49"/>
      <c r="BK2717" s="49"/>
      <c r="BL2717" s="49"/>
      <c r="BM2717" s="49"/>
      <c r="BN2717" s="49"/>
      <c r="BO2717" s="49"/>
    </row>
    <row r="2718" spans="20:67" x14ac:dyDescent="0.3">
      <c r="T2718" s="49"/>
      <c r="V2718" s="49"/>
      <c r="W2718" s="49"/>
      <c r="X2718" s="49"/>
      <c r="Y2718" s="49"/>
      <c r="AA2718" s="49"/>
      <c r="AB2718" s="49"/>
      <c r="AD2718" s="49"/>
      <c r="AE2718" s="49"/>
      <c r="AF2718" s="49"/>
      <c r="AH2718" s="49"/>
      <c r="AI2718" s="49"/>
      <c r="AK2718" s="49"/>
      <c r="AL2718" s="49"/>
      <c r="AM2718" s="49"/>
      <c r="AN2718" s="49"/>
      <c r="AO2718" s="49"/>
      <c r="AP2718" s="49"/>
      <c r="AQ2718" s="49"/>
      <c r="AR2718" s="49"/>
      <c r="AS2718" s="49"/>
      <c r="AT2718" s="49"/>
      <c r="AU2718" s="49"/>
      <c r="AV2718" s="49"/>
      <c r="AW2718" s="49"/>
      <c r="AX2718" s="49"/>
      <c r="AY2718" s="49"/>
      <c r="AZ2718" s="49"/>
      <c r="BA2718" s="49"/>
      <c r="BB2718" s="49"/>
      <c r="BC2718" s="49"/>
      <c r="BD2718" s="49"/>
      <c r="BE2718" s="49"/>
      <c r="BF2718" s="49"/>
      <c r="BG2718" s="49"/>
      <c r="BH2718" s="49"/>
      <c r="BI2718" s="49"/>
      <c r="BJ2718" s="49"/>
      <c r="BK2718" s="49"/>
      <c r="BL2718" s="49"/>
      <c r="BM2718" s="49"/>
      <c r="BN2718" s="49"/>
      <c r="BO2718" s="49"/>
    </row>
    <row r="2719" spans="20:67" x14ac:dyDescent="0.3">
      <c r="T2719" s="49"/>
      <c r="V2719" s="49"/>
      <c r="W2719" s="49"/>
      <c r="X2719" s="49"/>
      <c r="Y2719" s="49"/>
      <c r="AA2719" s="49"/>
      <c r="AB2719" s="49"/>
      <c r="AD2719" s="49"/>
      <c r="AE2719" s="49"/>
      <c r="AF2719" s="49"/>
      <c r="AH2719" s="49"/>
      <c r="AI2719" s="49"/>
      <c r="AK2719" s="49"/>
      <c r="AL2719" s="49"/>
      <c r="AM2719" s="49"/>
      <c r="AN2719" s="49"/>
      <c r="AO2719" s="49"/>
      <c r="AP2719" s="49"/>
      <c r="AQ2719" s="49"/>
      <c r="AR2719" s="49"/>
      <c r="AS2719" s="49"/>
      <c r="AT2719" s="49"/>
      <c r="AU2719" s="49"/>
      <c r="AV2719" s="49"/>
      <c r="AW2719" s="49"/>
      <c r="AX2719" s="49"/>
      <c r="AY2719" s="49"/>
      <c r="AZ2719" s="49"/>
      <c r="BA2719" s="49"/>
      <c r="BB2719" s="49"/>
      <c r="BC2719" s="49"/>
      <c r="BD2719" s="49"/>
      <c r="BE2719" s="49"/>
      <c r="BF2719" s="49"/>
      <c r="BG2719" s="49"/>
      <c r="BH2719" s="49"/>
      <c r="BI2719" s="49"/>
      <c r="BJ2719" s="49"/>
      <c r="BK2719" s="49"/>
      <c r="BL2719" s="49"/>
      <c r="BM2719" s="49"/>
      <c r="BN2719" s="49"/>
      <c r="BO2719" s="49"/>
    </row>
    <row r="2720" spans="20:67" x14ac:dyDescent="0.3">
      <c r="T2720" s="49"/>
      <c r="V2720" s="49"/>
      <c r="W2720" s="49"/>
      <c r="X2720" s="49"/>
      <c r="Y2720" s="49"/>
      <c r="AA2720" s="49"/>
      <c r="AB2720" s="49"/>
      <c r="AD2720" s="49"/>
      <c r="AE2720" s="49"/>
      <c r="AF2720" s="49"/>
      <c r="AH2720" s="49"/>
      <c r="AI2720" s="49"/>
      <c r="AK2720" s="49"/>
      <c r="AL2720" s="49"/>
      <c r="AM2720" s="49"/>
      <c r="AN2720" s="49"/>
      <c r="AO2720" s="49"/>
      <c r="AP2720" s="49"/>
      <c r="AQ2720" s="49"/>
      <c r="AR2720" s="49"/>
      <c r="AS2720" s="49"/>
      <c r="AT2720" s="49"/>
      <c r="AU2720" s="49"/>
      <c r="AV2720" s="49"/>
      <c r="AW2720" s="49"/>
      <c r="AX2720" s="49"/>
      <c r="AY2720" s="49"/>
      <c r="AZ2720" s="49"/>
      <c r="BA2720" s="49"/>
      <c r="BB2720" s="49"/>
      <c r="BC2720" s="49"/>
      <c r="BD2720" s="49"/>
      <c r="BE2720" s="49"/>
      <c r="BF2720" s="49"/>
      <c r="BG2720" s="49"/>
      <c r="BH2720" s="49"/>
      <c r="BI2720" s="49"/>
      <c r="BJ2720" s="49"/>
      <c r="BK2720" s="49"/>
      <c r="BL2720" s="49"/>
      <c r="BM2720" s="49"/>
      <c r="BN2720" s="49"/>
      <c r="BO2720" s="49"/>
    </row>
    <row r="2721" spans="20:67" x14ac:dyDescent="0.3">
      <c r="T2721" s="49"/>
      <c r="V2721" s="49"/>
      <c r="W2721" s="49"/>
      <c r="X2721" s="49"/>
      <c r="Y2721" s="49"/>
      <c r="AA2721" s="49"/>
      <c r="AB2721" s="49"/>
      <c r="AD2721" s="49"/>
      <c r="AE2721" s="49"/>
      <c r="AF2721" s="49"/>
      <c r="AH2721" s="49"/>
      <c r="AI2721" s="49"/>
      <c r="AK2721" s="49"/>
      <c r="AL2721" s="49"/>
      <c r="AM2721" s="49"/>
      <c r="AN2721" s="49"/>
      <c r="AO2721" s="49"/>
      <c r="AP2721" s="49"/>
      <c r="AQ2721" s="49"/>
      <c r="AR2721" s="49"/>
      <c r="AS2721" s="49"/>
      <c r="AT2721" s="49"/>
      <c r="AU2721" s="49"/>
      <c r="AV2721" s="49"/>
      <c r="AW2721" s="49"/>
      <c r="AX2721" s="49"/>
      <c r="AY2721" s="49"/>
      <c r="AZ2721" s="49"/>
      <c r="BA2721" s="49"/>
      <c r="BB2721" s="49"/>
      <c r="BC2721" s="49"/>
      <c r="BD2721" s="49"/>
      <c r="BE2721" s="49"/>
      <c r="BF2721" s="49"/>
      <c r="BG2721" s="49"/>
      <c r="BH2721" s="49"/>
      <c r="BI2721" s="49"/>
      <c r="BJ2721" s="49"/>
      <c r="BK2721" s="49"/>
      <c r="BL2721" s="49"/>
      <c r="BM2721" s="49"/>
      <c r="BN2721" s="49"/>
      <c r="BO2721" s="49"/>
    </row>
    <row r="2722" spans="20:67" x14ac:dyDescent="0.3">
      <c r="T2722" s="49"/>
      <c r="V2722" s="49"/>
      <c r="W2722" s="49"/>
      <c r="X2722" s="49"/>
      <c r="Y2722" s="49"/>
      <c r="AA2722" s="49"/>
      <c r="AB2722" s="49"/>
      <c r="AD2722" s="49"/>
      <c r="AE2722" s="49"/>
      <c r="AF2722" s="49"/>
      <c r="AH2722" s="49"/>
      <c r="AI2722" s="49"/>
      <c r="AK2722" s="49"/>
      <c r="AL2722" s="49"/>
      <c r="AM2722" s="49"/>
      <c r="AN2722" s="49"/>
      <c r="AO2722" s="49"/>
      <c r="AP2722" s="49"/>
      <c r="AQ2722" s="49"/>
      <c r="AR2722" s="49"/>
      <c r="AS2722" s="49"/>
      <c r="AT2722" s="49"/>
      <c r="AU2722" s="49"/>
      <c r="AV2722" s="49"/>
      <c r="AW2722" s="49"/>
      <c r="AX2722" s="49"/>
      <c r="AY2722" s="49"/>
      <c r="AZ2722" s="49"/>
      <c r="BA2722" s="49"/>
      <c r="BB2722" s="49"/>
      <c r="BC2722" s="49"/>
      <c r="BD2722" s="49"/>
      <c r="BE2722" s="49"/>
      <c r="BF2722" s="49"/>
      <c r="BG2722" s="49"/>
      <c r="BH2722" s="49"/>
      <c r="BI2722" s="49"/>
      <c r="BJ2722" s="49"/>
      <c r="BK2722" s="49"/>
      <c r="BL2722" s="49"/>
      <c r="BM2722" s="49"/>
      <c r="BN2722" s="49"/>
      <c r="BO2722" s="49"/>
    </row>
    <row r="2723" spans="20:67" x14ac:dyDescent="0.3">
      <c r="T2723" s="49"/>
      <c r="V2723" s="49"/>
      <c r="W2723" s="49"/>
      <c r="X2723" s="49"/>
      <c r="Y2723" s="49"/>
      <c r="AA2723" s="49"/>
      <c r="AB2723" s="49"/>
      <c r="AD2723" s="49"/>
      <c r="AE2723" s="49"/>
      <c r="AF2723" s="49"/>
      <c r="AH2723" s="49"/>
      <c r="AI2723" s="49"/>
      <c r="AK2723" s="49"/>
      <c r="AL2723" s="49"/>
      <c r="AM2723" s="49"/>
      <c r="AN2723" s="49"/>
      <c r="AO2723" s="49"/>
      <c r="AP2723" s="49"/>
      <c r="AQ2723" s="49"/>
      <c r="AR2723" s="49"/>
      <c r="AS2723" s="49"/>
      <c r="AT2723" s="49"/>
      <c r="AU2723" s="49"/>
      <c r="AV2723" s="49"/>
      <c r="AW2723" s="49"/>
      <c r="AX2723" s="49"/>
      <c r="AY2723" s="49"/>
      <c r="AZ2723" s="49"/>
      <c r="BA2723" s="49"/>
      <c r="BB2723" s="49"/>
      <c r="BC2723" s="49"/>
      <c r="BD2723" s="49"/>
      <c r="BE2723" s="49"/>
      <c r="BF2723" s="49"/>
      <c r="BG2723" s="49"/>
      <c r="BH2723" s="49"/>
      <c r="BI2723" s="49"/>
      <c r="BJ2723" s="49"/>
      <c r="BK2723" s="49"/>
      <c r="BL2723" s="49"/>
      <c r="BM2723" s="49"/>
      <c r="BN2723" s="49"/>
      <c r="BO2723" s="49"/>
    </row>
    <row r="2724" spans="20:67" x14ac:dyDescent="0.3">
      <c r="T2724" s="49"/>
      <c r="V2724" s="49"/>
      <c r="W2724" s="49"/>
      <c r="X2724" s="49"/>
      <c r="Y2724" s="49"/>
      <c r="AA2724" s="49"/>
      <c r="AB2724" s="49"/>
      <c r="AD2724" s="49"/>
      <c r="AE2724" s="49"/>
      <c r="AF2724" s="49"/>
      <c r="AH2724" s="49"/>
      <c r="AI2724" s="49"/>
      <c r="AK2724" s="49"/>
      <c r="AL2724" s="49"/>
      <c r="AM2724" s="49"/>
      <c r="AN2724" s="49"/>
      <c r="AO2724" s="49"/>
      <c r="AP2724" s="49"/>
      <c r="AQ2724" s="49"/>
      <c r="AR2724" s="49"/>
      <c r="AS2724" s="49"/>
      <c r="AT2724" s="49"/>
      <c r="AU2724" s="49"/>
      <c r="AV2724" s="49"/>
      <c r="AW2724" s="49"/>
      <c r="AX2724" s="49"/>
      <c r="AY2724" s="49"/>
      <c r="AZ2724" s="49"/>
      <c r="BA2724" s="49"/>
      <c r="BB2724" s="49"/>
      <c r="BC2724" s="49"/>
      <c r="BD2724" s="49"/>
      <c r="BE2724" s="49"/>
      <c r="BF2724" s="49"/>
      <c r="BG2724" s="49"/>
      <c r="BH2724" s="49"/>
      <c r="BI2724" s="49"/>
      <c r="BJ2724" s="49"/>
      <c r="BK2724" s="49"/>
      <c r="BL2724" s="49"/>
      <c r="BM2724" s="49"/>
      <c r="BN2724" s="49"/>
      <c r="BO2724" s="49"/>
    </row>
    <row r="2725" spans="20:67" x14ac:dyDescent="0.3">
      <c r="T2725" s="49"/>
      <c r="V2725" s="49"/>
      <c r="W2725" s="49"/>
      <c r="X2725" s="49"/>
      <c r="Y2725" s="49"/>
      <c r="AA2725" s="49"/>
      <c r="AB2725" s="49"/>
      <c r="AD2725" s="49"/>
      <c r="AE2725" s="49"/>
      <c r="AF2725" s="49"/>
      <c r="AH2725" s="49"/>
      <c r="AI2725" s="49"/>
      <c r="AK2725" s="49"/>
      <c r="AL2725" s="49"/>
      <c r="AM2725" s="49"/>
      <c r="AN2725" s="49"/>
      <c r="AO2725" s="49"/>
      <c r="AP2725" s="49"/>
      <c r="AQ2725" s="49"/>
      <c r="AR2725" s="49"/>
      <c r="AS2725" s="49"/>
      <c r="AT2725" s="49"/>
      <c r="AU2725" s="49"/>
      <c r="AV2725" s="49"/>
      <c r="AW2725" s="49"/>
      <c r="AX2725" s="49"/>
      <c r="AY2725" s="49"/>
      <c r="AZ2725" s="49"/>
      <c r="BA2725" s="49"/>
      <c r="BB2725" s="49"/>
      <c r="BC2725" s="49"/>
      <c r="BD2725" s="49"/>
      <c r="BE2725" s="49"/>
      <c r="BF2725" s="49"/>
      <c r="BG2725" s="49"/>
      <c r="BH2725" s="49"/>
      <c r="BI2725" s="49"/>
      <c r="BJ2725" s="49"/>
      <c r="BK2725" s="49"/>
      <c r="BL2725" s="49"/>
      <c r="BM2725" s="49"/>
      <c r="BN2725" s="49"/>
      <c r="BO2725" s="49"/>
    </row>
    <row r="2726" spans="20:67" x14ac:dyDescent="0.3">
      <c r="T2726" s="49"/>
      <c r="V2726" s="49"/>
      <c r="W2726" s="49"/>
      <c r="X2726" s="49"/>
      <c r="Y2726" s="49"/>
      <c r="AA2726" s="49"/>
      <c r="AB2726" s="49"/>
      <c r="AD2726" s="49"/>
      <c r="AE2726" s="49"/>
      <c r="AF2726" s="49"/>
      <c r="AH2726" s="49"/>
      <c r="AI2726" s="49"/>
      <c r="AK2726" s="49"/>
      <c r="AL2726" s="49"/>
      <c r="AM2726" s="49"/>
      <c r="AN2726" s="49"/>
      <c r="AO2726" s="49"/>
      <c r="AP2726" s="49"/>
      <c r="AQ2726" s="49"/>
      <c r="AR2726" s="49"/>
      <c r="AS2726" s="49"/>
      <c r="AT2726" s="49"/>
      <c r="AU2726" s="49"/>
      <c r="AV2726" s="49"/>
      <c r="AW2726" s="49"/>
      <c r="AX2726" s="49"/>
      <c r="AY2726" s="49"/>
      <c r="AZ2726" s="49"/>
      <c r="BA2726" s="49"/>
      <c r="BB2726" s="49"/>
      <c r="BC2726" s="49"/>
      <c r="BD2726" s="49"/>
      <c r="BE2726" s="49"/>
      <c r="BF2726" s="49"/>
      <c r="BG2726" s="49"/>
      <c r="BH2726" s="49"/>
      <c r="BI2726" s="49"/>
      <c r="BJ2726" s="49"/>
      <c r="BK2726" s="49"/>
      <c r="BL2726" s="49"/>
      <c r="BM2726" s="49"/>
      <c r="BN2726" s="49"/>
      <c r="BO2726" s="49"/>
    </row>
    <row r="2727" spans="20:67" x14ac:dyDescent="0.3">
      <c r="T2727" s="49"/>
      <c r="V2727" s="49"/>
      <c r="W2727" s="49"/>
      <c r="X2727" s="49"/>
      <c r="Y2727" s="49"/>
      <c r="AA2727" s="49"/>
      <c r="AB2727" s="49"/>
      <c r="AD2727" s="49"/>
      <c r="AE2727" s="49"/>
      <c r="AF2727" s="49"/>
      <c r="AH2727" s="49"/>
      <c r="AI2727" s="49"/>
      <c r="AK2727" s="49"/>
      <c r="AL2727" s="49"/>
      <c r="AM2727" s="49"/>
      <c r="AN2727" s="49"/>
      <c r="AO2727" s="49"/>
      <c r="AP2727" s="49"/>
      <c r="AQ2727" s="49"/>
      <c r="AR2727" s="49"/>
      <c r="AS2727" s="49"/>
      <c r="AT2727" s="49"/>
      <c r="AU2727" s="49"/>
      <c r="AV2727" s="49"/>
      <c r="AW2727" s="49"/>
      <c r="AX2727" s="49"/>
      <c r="AY2727" s="49"/>
      <c r="AZ2727" s="49"/>
      <c r="BA2727" s="49"/>
      <c r="BB2727" s="49"/>
      <c r="BC2727" s="49"/>
      <c r="BD2727" s="49"/>
      <c r="BE2727" s="49"/>
      <c r="BF2727" s="49"/>
      <c r="BG2727" s="49"/>
      <c r="BH2727" s="49"/>
      <c r="BI2727" s="49"/>
      <c r="BJ2727" s="49"/>
      <c r="BK2727" s="49"/>
      <c r="BL2727" s="49"/>
      <c r="BM2727" s="49"/>
      <c r="BN2727" s="49"/>
      <c r="BO2727" s="49"/>
    </row>
    <row r="2728" spans="20:67" x14ac:dyDescent="0.3">
      <c r="T2728" s="49"/>
      <c r="V2728" s="49"/>
      <c r="W2728" s="49"/>
      <c r="X2728" s="49"/>
      <c r="Y2728" s="49"/>
      <c r="AA2728" s="49"/>
      <c r="AB2728" s="49"/>
      <c r="AD2728" s="49"/>
      <c r="AE2728" s="49"/>
      <c r="AF2728" s="49"/>
      <c r="AH2728" s="49"/>
      <c r="AI2728" s="49"/>
      <c r="AK2728" s="49"/>
      <c r="AL2728" s="49"/>
      <c r="AM2728" s="49"/>
      <c r="AN2728" s="49"/>
      <c r="AO2728" s="49"/>
      <c r="AP2728" s="49"/>
      <c r="AQ2728" s="49"/>
      <c r="AR2728" s="49"/>
      <c r="AS2728" s="49"/>
      <c r="AT2728" s="49"/>
      <c r="AU2728" s="49"/>
      <c r="AV2728" s="49"/>
      <c r="AW2728" s="49"/>
      <c r="AX2728" s="49"/>
      <c r="AY2728" s="49"/>
      <c r="AZ2728" s="49"/>
      <c r="BA2728" s="49"/>
      <c r="BB2728" s="49"/>
      <c r="BC2728" s="49"/>
      <c r="BD2728" s="49"/>
      <c r="BE2728" s="49"/>
      <c r="BF2728" s="49"/>
      <c r="BG2728" s="49"/>
      <c r="BH2728" s="49"/>
      <c r="BI2728" s="49"/>
      <c r="BJ2728" s="49"/>
      <c r="BK2728" s="49"/>
      <c r="BL2728" s="49"/>
      <c r="BM2728" s="49"/>
      <c r="BN2728" s="49"/>
      <c r="BO2728" s="49"/>
    </row>
    <row r="2729" spans="20:67" x14ac:dyDescent="0.3">
      <c r="T2729" s="49"/>
      <c r="V2729" s="49"/>
      <c r="W2729" s="49"/>
      <c r="X2729" s="49"/>
      <c r="Y2729" s="49"/>
      <c r="AA2729" s="49"/>
      <c r="AB2729" s="49"/>
      <c r="AD2729" s="49"/>
      <c r="AE2729" s="49"/>
      <c r="AF2729" s="49"/>
      <c r="AH2729" s="49"/>
      <c r="AI2729" s="49"/>
      <c r="AK2729" s="49"/>
      <c r="AL2729" s="49"/>
      <c r="AM2729" s="49"/>
      <c r="AN2729" s="49"/>
      <c r="AO2729" s="49"/>
      <c r="AP2729" s="49"/>
      <c r="AQ2729" s="49"/>
      <c r="AR2729" s="49"/>
      <c r="AS2729" s="49"/>
      <c r="AT2729" s="49"/>
      <c r="AU2729" s="49"/>
      <c r="AV2729" s="49"/>
      <c r="AW2729" s="49"/>
      <c r="AX2729" s="49"/>
      <c r="AY2729" s="49"/>
      <c r="AZ2729" s="49"/>
      <c r="BA2729" s="49"/>
      <c r="BB2729" s="49"/>
      <c r="BC2729" s="49"/>
      <c r="BD2729" s="49"/>
      <c r="BE2729" s="49"/>
      <c r="BF2729" s="49"/>
      <c r="BG2729" s="49"/>
      <c r="BH2729" s="49"/>
      <c r="BI2729" s="49"/>
      <c r="BJ2729" s="49"/>
      <c r="BK2729" s="49"/>
      <c r="BL2729" s="49"/>
      <c r="BM2729" s="49"/>
      <c r="BN2729" s="49"/>
      <c r="BO2729" s="49"/>
    </row>
    <row r="2730" spans="20:67" x14ac:dyDescent="0.3">
      <c r="T2730" s="49"/>
      <c r="V2730" s="49"/>
      <c r="W2730" s="49"/>
      <c r="X2730" s="49"/>
      <c r="Y2730" s="49"/>
      <c r="AA2730" s="49"/>
      <c r="AB2730" s="49"/>
      <c r="AD2730" s="49"/>
      <c r="AE2730" s="49"/>
      <c r="AF2730" s="49"/>
      <c r="AH2730" s="49"/>
      <c r="AI2730" s="49"/>
      <c r="AK2730" s="49"/>
      <c r="AL2730" s="49"/>
      <c r="AM2730" s="49"/>
      <c r="AN2730" s="49"/>
      <c r="AO2730" s="49"/>
      <c r="AP2730" s="49"/>
      <c r="AQ2730" s="49"/>
      <c r="AR2730" s="49"/>
      <c r="AS2730" s="49"/>
      <c r="AT2730" s="49"/>
      <c r="AU2730" s="49"/>
      <c r="AV2730" s="49"/>
      <c r="AW2730" s="49"/>
      <c r="AX2730" s="49"/>
      <c r="AY2730" s="49"/>
      <c r="AZ2730" s="49"/>
      <c r="BA2730" s="49"/>
      <c r="BB2730" s="49"/>
      <c r="BC2730" s="49"/>
      <c r="BD2730" s="49"/>
      <c r="BE2730" s="49"/>
      <c r="BF2730" s="49"/>
      <c r="BG2730" s="49"/>
      <c r="BH2730" s="49"/>
      <c r="BI2730" s="49"/>
      <c r="BJ2730" s="49"/>
      <c r="BK2730" s="49"/>
      <c r="BL2730" s="49"/>
      <c r="BM2730" s="49"/>
      <c r="BN2730" s="49"/>
      <c r="BO2730" s="49"/>
    </row>
    <row r="2731" spans="20:67" x14ac:dyDescent="0.3">
      <c r="T2731" s="49"/>
      <c r="V2731" s="49"/>
      <c r="W2731" s="49"/>
      <c r="X2731" s="49"/>
      <c r="Y2731" s="49"/>
      <c r="AA2731" s="49"/>
      <c r="AB2731" s="49"/>
      <c r="AD2731" s="49"/>
      <c r="AE2731" s="49"/>
      <c r="AF2731" s="49"/>
      <c r="AH2731" s="49"/>
      <c r="AI2731" s="49"/>
      <c r="AK2731" s="49"/>
      <c r="AL2731" s="49"/>
      <c r="AM2731" s="49"/>
      <c r="AN2731" s="49"/>
      <c r="AO2731" s="49"/>
      <c r="AP2731" s="49"/>
      <c r="AQ2731" s="49"/>
      <c r="AR2731" s="49"/>
      <c r="AS2731" s="49"/>
      <c r="AT2731" s="49"/>
      <c r="AU2731" s="49"/>
      <c r="AV2731" s="49"/>
      <c r="AW2731" s="49"/>
      <c r="AX2731" s="49"/>
      <c r="AY2731" s="49"/>
      <c r="AZ2731" s="49"/>
      <c r="BA2731" s="49"/>
      <c r="BB2731" s="49"/>
      <c r="BC2731" s="49"/>
      <c r="BD2731" s="49"/>
      <c r="BE2731" s="49"/>
      <c r="BF2731" s="49"/>
      <c r="BG2731" s="49"/>
      <c r="BH2731" s="49"/>
      <c r="BI2731" s="49"/>
      <c r="BJ2731" s="49"/>
      <c r="BK2731" s="49"/>
      <c r="BL2731" s="49"/>
      <c r="BM2731" s="49"/>
      <c r="BN2731" s="49"/>
      <c r="BO2731" s="49"/>
    </row>
    <row r="2732" spans="20:67" x14ac:dyDescent="0.3">
      <c r="T2732" s="49"/>
      <c r="V2732" s="49"/>
      <c r="W2732" s="49"/>
      <c r="X2732" s="49"/>
      <c r="Y2732" s="49"/>
      <c r="AA2732" s="49"/>
      <c r="AB2732" s="49"/>
      <c r="AD2732" s="49"/>
      <c r="AE2732" s="49"/>
      <c r="AF2732" s="49"/>
      <c r="AH2732" s="49"/>
      <c r="AI2732" s="49"/>
      <c r="AK2732" s="49"/>
      <c r="AL2732" s="49"/>
      <c r="AM2732" s="49"/>
      <c r="AN2732" s="49"/>
      <c r="AO2732" s="49"/>
      <c r="AP2732" s="49"/>
      <c r="AQ2732" s="49"/>
      <c r="AR2732" s="49"/>
      <c r="AS2732" s="49"/>
      <c r="AT2732" s="49"/>
      <c r="AU2732" s="49"/>
      <c r="AV2732" s="49"/>
      <c r="AW2732" s="49"/>
      <c r="AX2732" s="49"/>
      <c r="AY2732" s="49"/>
      <c r="AZ2732" s="49"/>
      <c r="BA2732" s="49"/>
      <c r="BB2732" s="49"/>
      <c r="BC2732" s="49"/>
      <c r="BD2732" s="49"/>
      <c r="BE2732" s="49"/>
      <c r="BF2732" s="49"/>
      <c r="BG2732" s="49"/>
      <c r="BH2732" s="49"/>
      <c r="BI2732" s="49"/>
      <c r="BJ2732" s="49"/>
      <c r="BK2732" s="49"/>
      <c r="BL2732" s="49"/>
      <c r="BM2732" s="49"/>
      <c r="BN2732" s="49"/>
      <c r="BO2732" s="49"/>
    </row>
    <row r="2733" spans="20:67" x14ac:dyDescent="0.3">
      <c r="T2733" s="49"/>
      <c r="V2733" s="49"/>
      <c r="W2733" s="49"/>
      <c r="X2733" s="49"/>
      <c r="Y2733" s="49"/>
      <c r="AA2733" s="49"/>
      <c r="AB2733" s="49"/>
      <c r="AD2733" s="49"/>
      <c r="AE2733" s="49"/>
      <c r="AF2733" s="49"/>
      <c r="AH2733" s="49"/>
      <c r="AI2733" s="49"/>
      <c r="AK2733" s="49"/>
      <c r="AL2733" s="49"/>
      <c r="AM2733" s="49"/>
      <c r="AN2733" s="49"/>
      <c r="AO2733" s="49"/>
      <c r="AP2733" s="49"/>
      <c r="AQ2733" s="49"/>
      <c r="AR2733" s="49"/>
      <c r="AS2733" s="49"/>
      <c r="AT2733" s="49"/>
      <c r="AU2733" s="49"/>
      <c r="AV2733" s="49"/>
      <c r="AW2733" s="49"/>
      <c r="AX2733" s="49"/>
      <c r="AY2733" s="49"/>
      <c r="AZ2733" s="49"/>
      <c r="BA2733" s="49"/>
      <c r="BB2733" s="49"/>
      <c r="BC2733" s="49"/>
      <c r="BD2733" s="49"/>
      <c r="BE2733" s="49"/>
      <c r="BF2733" s="49"/>
      <c r="BG2733" s="49"/>
      <c r="BH2733" s="49"/>
      <c r="BI2733" s="49"/>
      <c r="BJ2733" s="49"/>
      <c r="BK2733" s="49"/>
      <c r="BL2733" s="49"/>
      <c r="BM2733" s="49"/>
      <c r="BN2733" s="49"/>
      <c r="BO2733" s="49"/>
    </row>
    <row r="2734" spans="20:67" x14ac:dyDescent="0.3">
      <c r="T2734" s="49"/>
      <c r="V2734" s="49"/>
      <c r="W2734" s="49"/>
      <c r="X2734" s="49"/>
      <c r="Y2734" s="49"/>
      <c r="AA2734" s="49"/>
      <c r="AB2734" s="49"/>
      <c r="AD2734" s="49"/>
      <c r="AE2734" s="49"/>
      <c r="AF2734" s="49"/>
      <c r="AH2734" s="49"/>
      <c r="AI2734" s="49"/>
      <c r="AK2734" s="49"/>
      <c r="AL2734" s="49"/>
      <c r="AM2734" s="49"/>
      <c r="AN2734" s="49"/>
      <c r="AO2734" s="49"/>
      <c r="AP2734" s="49"/>
      <c r="AQ2734" s="49"/>
      <c r="AR2734" s="49"/>
      <c r="AS2734" s="49"/>
      <c r="AT2734" s="49"/>
      <c r="AU2734" s="49"/>
      <c r="AV2734" s="49"/>
      <c r="AW2734" s="49"/>
      <c r="AX2734" s="49"/>
      <c r="AY2734" s="49"/>
      <c r="AZ2734" s="49"/>
      <c r="BA2734" s="49"/>
      <c r="BB2734" s="49"/>
      <c r="BC2734" s="49"/>
      <c r="BD2734" s="49"/>
      <c r="BE2734" s="49"/>
      <c r="BF2734" s="49"/>
      <c r="BG2734" s="49"/>
      <c r="BH2734" s="49"/>
      <c r="BI2734" s="49"/>
      <c r="BJ2734" s="49"/>
      <c r="BK2734" s="49"/>
      <c r="BL2734" s="49"/>
      <c r="BM2734" s="49"/>
      <c r="BN2734" s="49"/>
      <c r="BO2734" s="49"/>
    </row>
    <row r="2735" spans="20:67" x14ac:dyDescent="0.3">
      <c r="T2735" s="49"/>
      <c r="V2735" s="49"/>
      <c r="W2735" s="49"/>
      <c r="X2735" s="49"/>
      <c r="Y2735" s="49"/>
      <c r="AA2735" s="49"/>
      <c r="AB2735" s="49"/>
      <c r="AD2735" s="49"/>
      <c r="AE2735" s="49"/>
      <c r="AF2735" s="49"/>
      <c r="AH2735" s="49"/>
      <c r="AI2735" s="49"/>
      <c r="AK2735" s="49"/>
      <c r="AL2735" s="49"/>
      <c r="AM2735" s="49"/>
      <c r="AN2735" s="49"/>
      <c r="AO2735" s="49"/>
      <c r="AP2735" s="49"/>
      <c r="AQ2735" s="49"/>
      <c r="AR2735" s="49"/>
      <c r="AS2735" s="49"/>
      <c r="AT2735" s="49"/>
      <c r="AU2735" s="49"/>
      <c r="AV2735" s="49"/>
      <c r="AW2735" s="49"/>
      <c r="AX2735" s="49"/>
      <c r="AY2735" s="49"/>
      <c r="AZ2735" s="49"/>
      <c r="BA2735" s="49"/>
      <c r="BB2735" s="49"/>
      <c r="BC2735" s="49"/>
      <c r="BD2735" s="49"/>
      <c r="BE2735" s="49"/>
      <c r="BF2735" s="49"/>
      <c r="BG2735" s="49"/>
      <c r="BH2735" s="49"/>
      <c r="BI2735" s="49"/>
      <c r="BJ2735" s="49"/>
      <c r="BK2735" s="49"/>
      <c r="BL2735" s="49"/>
      <c r="BM2735" s="49"/>
      <c r="BN2735" s="49"/>
      <c r="BO2735" s="49"/>
    </row>
    <row r="2736" spans="20:67" x14ac:dyDescent="0.3">
      <c r="T2736" s="49"/>
      <c r="V2736" s="49"/>
      <c r="W2736" s="49"/>
      <c r="X2736" s="49"/>
      <c r="Y2736" s="49"/>
      <c r="AA2736" s="49"/>
      <c r="AB2736" s="49"/>
      <c r="AD2736" s="49"/>
      <c r="AE2736" s="49"/>
      <c r="AF2736" s="49"/>
      <c r="AH2736" s="49"/>
      <c r="AI2736" s="49"/>
      <c r="AK2736" s="49"/>
      <c r="AL2736" s="49"/>
      <c r="AM2736" s="49"/>
      <c r="AN2736" s="49"/>
      <c r="AO2736" s="49"/>
      <c r="AP2736" s="49"/>
      <c r="AQ2736" s="49"/>
      <c r="AR2736" s="49"/>
      <c r="AS2736" s="49"/>
      <c r="AT2736" s="49"/>
      <c r="AU2736" s="49"/>
      <c r="AV2736" s="49"/>
      <c r="AW2736" s="49"/>
      <c r="AX2736" s="49"/>
      <c r="AY2736" s="49"/>
      <c r="AZ2736" s="49"/>
      <c r="BA2736" s="49"/>
      <c r="BB2736" s="49"/>
      <c r="BC2736" s="49"/>
      <c r="BD2736" s="49"/>
      <c r="BE2736" s="49"/>
      <c r="BF2736" s="49"/>
      <c r="BG2736" s="49"/>
      <c r="BH2736" s="49"/>
      <c r="BI2736" s="49"/>
      <c r="BJ2736" s="49"/>
      <c r="BK2736" s="49"/>
      <c r="BL2736" s="49"/>
      <c r="BM2736" s="49"/>
      <c r="BN2736" s="49"/>
      <c r="BO2736" s="49"/>
    </row>
    <row r="2737" spans="20:67" x14ac:dyDescent="0.3">
      <c r="T2737" s="49"/>
      <c r="V2737" s="49"/>
      <c r="W2737" s="49"/>
      <c r="X2737" s="49"/>
      <c r="Y2737" s="49"/>
      <c r="AA2737" s="49"/>
      <c r="AB2737" s="49"/>
      <c r="AD2737" s="49"/>
      <c r="AE2737" s="49"/>
      <c r="AF2737" s="49"/>
      <c r="AH2737" s="49"/>
      <c r="AI2737" s="49"/>
      <c r="AK2737" s="49"/>
      <c r="AL2737" s="49"/>
      <c r="AM2737" s="49"/>
      <c r="AN2737" s="49"/>
      <c r="AO2737" s="49"/>
      <c r="AP2737" s="49"/>
      <c r="AQ2737" s="49"/>
      <c r="AR2737" s="49"/>
      <c r="AS2737" s="49"/>
      <c r="AT2737" s="49"/>
      <c r="AU2737" s="49"/>
      <c r="AV2737" s="49"/>
      <c r="AW2737" s="49"/>
      <c r="AX2737" s="49"/>
      <c r="AY2737" s="49"/>
      <c r="AZ2737" s="49"/>
      <c r="BA2737" s="49"/>
      <c r="BB2737" s="49"/>
      <c r="BC2737" s="49"/>
      <c r="BD2737" s="49"/>
      <c r="BE2737" s="49"/>
      <c r="BF2737" s="49"/>
      <c r="BG2737" s="49"/>
      <c r="BH2737" s="49"/>
      <c r="BI2737" s="49"/>
      <c r="BJ2737" s="49"/>
      <c r="BK2737" s="49"/>
      <c r="BL2737" s="49"/>
      <c r="BM2737" s="49"/>
      <c r="BN2737" s="49"/>
      <c r="BO2737" s="49"/>
    </row>
    <row r="2738" spans="20:67" x14ac:dyDescent="0.3">
      <c r="T2738" s="49"/>
      <c r="V2738" s="49"/>
      <c r="W2738" s="49"/>
      <c r="X2738" s="49"/>
      <c r="Y2738" s="49"/>
      <c r="AA2738" s="49"/>
      <c r="AB2738" s="49"/>
      <c r="AD2738" s="49"/>
      <c r="AE2738" s="49"/>
      <c r="AF2738" s="49"/>
      <c r="AH2738" s="49"/>
      <c r="AI2738" s="49"/>
      <c r="AK2738" s="49"/>
      <c r="AL2738" s="49"/>
      <c r="AM2738" s="49"/>
      <c r="AN2738" s="49"/>
      <c r="AO2738" s="49"/>
      <c r="AP2738" s="49"/>
      <c r="AQ2738" s="49"/>
      <c r="AR2738" s="49"/>
      <c r="AS2738" s="49"/>
      <c r="AT2738" s="49"/>
      <c r="AU2738" s="49"/>
      <c r="AV2738" s="49"/>
      <c r="AW2738" s="49"/>
      <c r="AX2738" s="49"/>
      <c r="AY2738" s="49"/>
      <c r="AZ2738" s="49"/>
      <c r="BA2738" s="49"/>
      <c r="BB2738" s="49"/>
      <c r="BC2738" s="49"/>
      <c r="BD2738" s="49"/>
      <c r="BE2738" s="49"/>
      <c r="BF2738" s="49"/>
      <c r="BG2738" s="49"/>
      <c r="BH2738" s="49"/>
      <c r="BI2738" s="49"/>
      <c r="BJ2738" s="49"/>
      <c r="BK2738" s="49"/>
      <c r="BL2738" s="49"/>
      <c r="BM2738" s="49"/>
      <c r="BN2738" s="49"/>
      <c r="BO2738" s="49"/>
    </row>
    <row r="2739" spans="20:67" x14ac:dyDescent="0.3">
      <c r="T2739" s="49"/>
      <c r="V2739" s="49"/>
      <c r="W2739" s="49"/>
      <c r="X2739" s="49"/>
      <c r="Y2739" s="49"/>
      <c r="AA2739" s="49"/>
      <c r="AB2739" s="49"/>
      <c r="AD2739" s="49"/>
      <c r="AE2739" s="49"/>
      <c r="AF2739" s="49"/>
      <c r="AH2739" s="49"/>
      <c r="AI2739" s="49"/>
      <c r="AK2739" s="49"/>
      <c r="AL2739" s="49"/>
      <c r="AM2739" s="49"/>
      <c r="AN2739" s="49"/>
      <c r="AO2739" s="49"/>
      <c r="AP2739" s="49"/>
      <c r="AQ2739" s="49"/>
      <c r="AR2739" s="49"/>
      <c r="AS2739" s="49"/>
      <c r="AT2739" s="49"/>
      <c r="AU2739" s="49"/>
      <c r="AV2739" s="49"/>
      <c r="AW2739" s="49"/>
      <c r="AX2739" s="49"/>
      <c r="AY2739" s="49"/>
      <c r="AZ2739" s="49"/>
      <c r="BA2739" s="49"/>
      <c r="BB2739" s="49"/>
      <c r="BC2739" s="49"/>
      <c r="BD2739" s="49"/>
      <c r="BE2739" s="49"/>
      <c r="BF2739" s="49"/>
      <c r="BG2739" s="49"/>
      <c r="BH2739" s="49"/>
      <c r="BI2739" s="49"/>
      <c r="BJ2739" s="49"/>
      <c r="BK2739" s="49"/>
      <c r="BL2739" s="49"/>
      <c r="BM2739" s="49"/>
      <c r="BN2739" s="49"/>
      <c r="BO2739" s="49"/>
    </row>
    <row r="2740" spans="20:67" x14ac:dyDescent="0.3">
      <c r="T2740" s="49"/>
      <c r="V2740" s="49"/>
      <c r="W2740" s="49"/>
      <c r="X2740" s="49"/>
      <c r="Y2740" s="49"/>
      <c r="AA2740" s="49"/>
      <c r="AB2740" s="49"/>
      <c r="AD2740" s="49"/>
      <c r="AE2740" s="49"/>
      <c r="AF2740" s="49"/>
      <c r="AH2740" s="49"/>
      <c r="AI2740" s="49"/>
      <c r="AK2740" s="49"/>
      <c r="AL2740" s="49"/>
      <c r="AM2740" s="49"/>
      <c r="AN2740" s="49"/>
      <c r="AO2740" s="49"/>
      <c r="AP2740" s="49"/>
      <c r="AQ2740" s="49"/>
      <c r="AR2740" s="49"/>
      <c r="AS2740" s="49"/>
      <c r="AT2740" s="49"/>
      <c r="AU2740" s="49"/>
      <c r="AV2740" s="49"/>
      <c r="AW2740" s="49"/>
      <c r="AX2740" s="49"/>
      <c r="AY2740" s="49"/>
      <c r="AZ2740" s="49"/>
      <c r="BA2740" s="49"/>
      <c r="BB2740" s="49"/>
      <c r="BC2740" s="49"/>
      <c r="BD2740" s="49"/>
      <c r="BE2740" s="49"/>
      <c r="BF2740" s="49"/>
      <c r="BG2740" s="49"/>
      <c r="BH2740" s="49"/>
      <c r="BI2740" s="49"/>
      <c r="BJ2740" s="49"/>
      <c r="BK2740" s="49"/>
      <c r="BL2740" s="49"/>
      <c r="BM2740" s="49"/>
      <c r="BN2740" s="49"/>
      <c r="BO2740" s="49"/>
    </row>
    <row r="2741" spans="20:67" x14ac:dyDescent="0.3">
      <c r="T2741" s="49"/>
      <c r="V2741" s="49"/>
      <c r="W2741" s="49"/>
      <c r="X2741" s="49"/>
      <c r="Y2741" s="49"/>
      <c r="AA2741" s="49"/>
      <c r="AB2741" s="49"/>
      <c r="AD2741" s="49"/>
      <c r="AE2741" s="49"/>
      <c r="AF2741" s="49"/>
      <c r="AH2741" s="49"/>
      <c r="AI2741" s="49"/>
      <c r="AK2741" s="49"/>
      <c r="AL2741" s="49"/>
      <c r="AM2741" s="49"/>
      <c r="AN2741" s="49"/>
      <c r="AO2741" s="49"/>
      <c r="AP2741" s="49"/>
      <c r="AQ2741" s="49"/>
      <c r="AR2741" s="49"/>
      <c r="AS2741" s="49"/>
      <c r="AT2741" s="49"/>
      <c r="AU2741" s="49"/>
      <c r="AV2741" s="49"/>
      <c r="AW2741" s="49"/>
      <c r="AX2741" s="49"/>
      <c r="AY2741" s="49"/>
      <c r="AZ2741" s="49"/>
      <c r="BA2741" s="49"/>
      <c r="BB2741" s="49"/>
      <c r="BC2741" s="49"/>
      <c r="BD2741" s="49"/>
      <c r="BE2741" s="49"/>
      <c r="BF2741" s="49"/>
      <c r="BG2741" s="49"/>
      <c r="BH2741" s="49"/>
      <c r="BI2741" s="49"/>
      <c r="BJ2741" s="49"/>
      <c r="BK2741" s="49"/>
      <c r="BL2741" s="49"/>
      <c r="BM2741" s="49"/>
      <c r="BN2741" s="49"/>
      <c r="BO2741" s="49"/>
    </row>
    <row r="2742" spans="20:67" x14ac:dyDescent="0.3">
      <c r="T2742" s="49"/>
      <c r="V2742" s="49"/>
      <c r="W2742" s="49"/>
      <c r="X2742" s="49"/>
      <c r="Y2742" s="49"/>
      <c r="AA2742" s="49"/>
      <c r="AB2742" s="49"/>
      <c r="AD2742" s="49"/>
      <c r="AE2742" s="49"/>
      <c r="AF2742" s="49"/>
      <c r="AH2742" s="49"/>
      <c r="AI2742" s="49"/>
      <c r="AK2742" s="49"/>
      <c r="AL2742" s="49"/>
      <c r="AM2742" s="49"/>
      <c r="AN2742" s="49"/>
      <c r="AO2742" s="49"/>
      <c r="AP2742" s="49"/>
      <c r="AQ2742" s="49"/>
      <c r="AR2742" s="49"/>
      <c r="AS2742" s="49"/>
      <c r="AT2742" s="49"/>
      <c r="AU2742" s="49"/>
      <c r="AV2742" s="49"/>
      <c r="AW2742" s="49"/>
      <c r="AX2742" s="49"/>
      <c r="AY2742" s="49"/>
      <c r="AZ2742" s="49"/>
      <c r="BA2742" s="49"/>
      <c r="BB2742" s="49"/>
      <c r="BC2742" s="49"/>
      <c r="BD2742" s="49"/>
      <c r="BE2742" s="49"/>
      <c r="BF2742" s="49"/>
      <c r="BG2742" s="49"/>
      <c r="BH2742" s="49"/>
      <c r="BI2742" s="49"/>
      <c r="BJ2742" s="49"/>
      <c r="BK2742" s="49"/>
      <c r="BL2742" s="49"/>
      <c r="BM2742" s="49"/>
      <c r="BN2742" s="49"/>
      <c r="BO2742" s="49"/>
    </row>
    <row r="2743" spans="20:67" x14ac:dyDescent="0.3">
      <c r="T2743" s="49"/>
      <c r="V2743" s="49"/>
      <c r="W2743" s="49"/>
      <c r="X2743" s="49"/>
      <c r="Y2743" s="49"/>
      <c r="AA2743" s="49"/>
      <c r="AB2743" s="49"/>
      <c r="AD2743" s="49"/>
      <c r="AE2743" s="49"/>
      <c r="AF2743" s="49"/>
      <c r="AH2743" s="49"/>
      <c r="AI2743" s="49"/>
      <c r="AK2743" s="49"/>
      <c r="AL2743" s="49"/>
      <c r="AM2743" s="49"/>
      <c r="AN2743" s="49"/>
      <c r="AO2743" s="49"/>
      <c r="AP2743" s="49"/>
      <c r="AQ2743" s="49"/>
      <c r="AR2743" s="49"/>
      <c r="AS2743" s="49"/>
      <c r="AT2743" s="49"/>
      <c r="AU2743" s="49"/>
      <c r="AV2743" s="49"/>
      <c r="AW2743" s="49"/>
      <c r="AX2743" s="49"/>
      <c r="AY2743" s="49"/>
      <c r="AZ2743" s="49"/>
      <c r="BA2743" s="49"/>
      <c r="BB2743" s="49"/>
      <c r="BC2743" s="49"/>
      <c r="BD2743" s="49"/>
      <c r="BE2743" s="49"/>
      <c r="BF2743" s="49"/>
      <c r="BG2743" s="49"/>
      <c r="BH2743" s="49"/>
      <c r="BI2743" s="49"/>
      <c r="BJ2743" s="49"/>
      <c r="BK2743" s="49"/>
      <c r="BL2743" s="49"/>
      <c r="BM2743" s="49"/>
      <c r="BN2743" s="49"/>
      <c r="BO2743" s="49"/>
    </row>
    <row r="2744" spans="20:67" x14ac:dyDescent="0.3">
      <c r="T2744" s="49"/>
      <c r="V2744" s="49"/>
      <c r="W2744" s="49"/>
      <c r="X2744" s="49"/>
      <c r="Y2744" s="49"/>
      <c r="AA2744" s="49"/>
      <c r="AB2744" s="49"/>
      <c r="AD2744" s="49"/>
      <c r="AE2744" s="49"/>
      <c r="AF2744" s="49"/>
      <c r="AH2744" s="49"/>
      <c r="AI2744" s="49"/>
      <c r="AK2744" s="49"/>
      <c r="AL2744" s="49"/>
      <c r="AM2744" s="49"/>
      <c r="AN2744" s="49"/>
      <c r="AO2744" s="49"/>
      <c r="AP2744" s="49"/>
      <c r="AQ2744" s="49"/>
      <c r="AR2744" s="49"/>
      <c r="AS2744" s="49"/>
      <c r="AT2744" s="49"/>
      <c r="AU2744" s="49"/>
      <c r="AV2744" s="49"/>
      <c r="AW2744" s="49"/>
      <c r="AX2744" s="49"/>
      <c r="AY2744" s="49"/>
      <c r="AZ2744" s="49"/>
      <c r="BA2744" s="49"/>
      <c r="BB2744" s="49"/>
      <c r="BC2744" s="49"/>
      <c r="BD2744" s="49"/>
      <c r="BE2744" s="49"/>
      <c r="BF2744" s="49"/>
      <c r="BG2744" s="49"/>
      <c r="BH2744" s="49"/>
      <c r="BI2744" s="49"/>
      <c r="BJ2744" s="49"/>
      <c r="BK2744" s="49"/>
      <c r="BL2744" s="49"/>
      <c r="BM2744" s="49"/>
      <c r="BN2744" s="49"/>
      <c r="BO2744" s="49"/>
    </row>
    <row r="2745" spans="20:67" x14ac:dyDescent="0.3">
      <c r="T2745" s="49"/>
      <c r="V2745" s="49"/>
      <c r="W2745" s="49"/>
      <c r="X2745" s="49"/>
      <c r="Y2745" s="49"/>
      <c r="AA2745" s="49"/>
      <c r="AB2745" s="49"/>
      <c r="AD2745" s="49"/>
      <c r="AE2745" s="49"/>
      <c r="AF2745" s="49"/>
      <c r="AH2745" s="49"/>
      <c r="AI2745" s="49"/>
      <c r="AK2745" s="49"/>
      <c r="AL2745" s="49"/>
      <c r="AM2745" s="49"/>
      <c r="AN2745" s="49"/>
      <c r="AO2745" s="49"/>
      <c r="AP2745" s="49"/>
      <c r="AQ2745" s="49"/>
      <c r="AR2745" s="49"/>
      <c r="AS2745" s="49"/>
      <c r="AT2745" s="49"/>
      <c r="AU2745" s="49"/>
      <c r="AV2745" s="49"/>
      <c r="AW2745" s="49"/>
      <c r="AX2745" s="49"/>
      <c r="AY2745" s="49"/>
      <c r="AZ2745" s="49"/>
      <c r="BA2745" s="49"/>
      <c r="BB2745" s="49"/>
      <c r="BC2745" s="49"/>
      <c r="BD2745" s="49"/>
      <c r="BE2745" s="49"/>
      <c r="BF2745" s="49"/>
      <c r="BG2745" s="49"/>
      <c r="BH2745" s="49"/>
      <c r="BI2745" s="49"/>
      <c r="BJ2745" s="49"/>
      <c r="BK2745" s="49"/>
      <c r="BL2745" s="49"/>
      <c r="BM2745" s="49"/>
      <c r="BN2745" s="49"/>
      <c r="BO2745" s="49"/>
    </row>
    <row r="2746" spans="20:67" x14ac:dyDescent="0.3">
      <c r="T2746" s="49"/>
      <c r="V2746" s="49"/>
      <c r="W2746" s="49"/>
      <c r="X2746" s="49"/>
      <c r="Y2746" s="49"/>
      <c r="AA2746" s="49"/>
      <c r="AB2746" s="49"/>
      <c r="AD2746" s="49"/>
      <c r="AE2746" s="49"/>
      <c r="AF2746" s="49"/>
      <c r="AH2746" s="49"/>
      <c r="AI2746" s="49"/>
      <c r="AK2746" s="49"/>
      <c r="AL2746" s="49"/>
      <c r="AM2746" s="49"/>
      <c r="AN2746" s="49"/>
      <c r="AO2746" s="49"/>
      <c r="AP2746" s="49"/>
      <c r="AQ2746" s="49"/>
      <c r="AR2746" s="49"/>
      <c r="AS2746" s="49"/>
      <c r="AT2746" s="49"/>
      <c r="AU2746" s="49"/>
      <c r="AV2746" s="49"/>
      <c r="AW2746" s="49"/>
      <c r="AX2746" s="49"/>
      <c r="AY2746" s="49"/>
      <c r="AZ2746" s="49"/>
      <c r="BA2746" s="49"/>
      <c r="BB2746" s="49"/>
      <c r="BC2746" s="49"/>
      <c r="BD2746" s="49"/>
      <c r="BE2746" s="49"/>
      <c r="BF2746" s="49"/>
      <c r="BG2746" s="49"/>
      <c r="BH2746" s="49"/>
      <c r="BI2746" s="49"/>
      <c r="BJ2746" s="49"/>
      <c r="BK2746" s="49"/>
      <c r="BL2746" s="49"/>
      <c r="BM2746" s="49"/>
      <c r="BN2746" s="49"/>
      <c r="BO2746" s="49"/>
    </row>
    <row r="2747" spans="20:67" x14ac:dyDescent="0.3">
      <c r="T2747" s="49"/>
      <c r="V2747" s="49"/>
      <c r="W2747" s="49"/>
      <c r="X2747" s="49"/>
      <c r="Y2747" s="49"/>
      <c r="AA2747" s="49"/>
      <c r="AB2747" s="49"/>
      <c r="AD2747" s="49"/>
      <c r="AE2747" s="49"/>
      <c r="AF2747" s="49"/>
      <c r="AH2747" s="49"/>
      <c r="AI2747" s="49"/>
      <c r="AK2747" s="49"/>
      <c r="AL2747" s="49"/>
      <c r="AM2747" s="49"/>
      <c r="AN2747" s="49"/>
      <c r="AO2747" s="49"/>
      <c r="AP2747" s="49"/>
      <c r="AQ2747" s="49"/>
      <c r="AR2747" s="49"/>
      <c r="AS2747" s="49"/>
      <c r="AT2747" s="49"/>
      <c r="AU2747" s="49"/>
      <c r="AV2747" s="49"/>
      <c r="AW2747" s="49"/>
      <c r="AX2747" s="49"/>
      <c r="AY2747" s="49"/>
      <c r="AZ2747" s="49"/>
      <c r="BA2747" s="49"/>
      <c r="BB2747" s="49"/>
      <c r="BC2747" s="49"/>
      <c r="BD2747" s="49"/>
      <c r="BE2747" s="49"/>
      <c r="BF2747" s="49"/>
      <c r="BG2747" s="49"/>
      <c r="BH2747" s="49"/>
      <c r="BI2747" s="49"/>
      <c r="BJ2747" s="49"/>
      <c r="BK2747" s="49"/>
      <c r="BL2747" s="49"/>
      <c r="BM2747" s="49"/>
      <c r="BN2747" s="49"/>
      <c r="BO2747" s="49"/>
    </row>
    <row r="2748" spans="20:67" x14ac:dyDescent="0.3">
      <c r="T2748" s="49"/>
      <c r="V2748" s="49"/>
      <c r="W2748" s="49"/>
      <c r="X2748" s="49"/>
      <c r="Y2748" s="49"/>
      <c r="AA2748" s="49"/>
      <c r="AB2748" s="49"/>
      <c r="AD2748" s="49"/>
      <c r="AE2748" s="49"/>
      <c r="AF2748" s="49"/>
      <c r="AH2748" s="49"/>
      <c r="AI2748" s="49"/>
      <c r="AK2748" s="49"/>
      <c r="AL2748" s="49"/>
      <c r="AM2748" s="49"/>
      <c r="AN2748" s="49"/>
      <c r="AO2748" s="49"/>
      <c r="AP2748" s="49"/>
      <c r="AQ2748" s="49"/>
      <c r="AR2748" s="49"/>
      <c r="AS2748" s="49"/>
      <c r="AT2748" s="49"/>
      <c r="AU2748" s="49"/>
      <c r="AV2748" s="49"/>
      <c r="AW2748" s="49"/>
      <c r="AX2748" s="49"/>
      <c r="AY2748" s="49"/>
      <c r="AZ2748" s="49"/>
      <c r="BA2748" s="49"/>
      <c r="BB2748" s="49"/>
      <c r="BC2748" s="49"/>
      <c r="BD2748" s="49"/>
      <c r="BE2748" s="49"/>
      <c r="BF2748" s="49"/>
      <c r="BG2748" s="49"/>
      <c r="BH2748" s="49"/>
      <c r="BI2748" s="49"/>
      <c r="BJ2748" s="49"/>
      <c r="BK2748" s="49"/>
      <c r="BL2748" s="49"/>
      <c r="BM2748" s="49"/>
      <c r="BN2748" s="49"/>
      <c r="BO2748" s="49"/>
    </row>
    <row r="2749" spans="20:67" x14ac:dyDescent="0.3">
      <c r="T2749" s="49"/>
      <c r="V2749" s="49"/>
      <c r="W2749" s="49"/>
      <c r="X2749" s="49"/>
      <c r="Y2749" s="49"/>
      <c r="AA2749" s="49"/>
      <c r="AB2749" s="49"/>
      <c r="AD2749" s="49"/>
      <c r="AE2749" s="49"/>
      <c r="AF2749" s="49"/>
      <c r="AH2749" s="49"/>
      <c r="AI2749" s="49"/>
      <c r="AK2749" s="49"/>
      <c r="AL2749" s="49"/>
      <c r="AM2749" s="49"/>
      <c r="AN2749" s="49"/>
      <c r="AO2749" s="49"/>
      <c r="AP2749" s="49"/>
      <c r="AQ2749" s="49"/>
      <c r="AR2749" s="49"/>
      <c r="AS2749" s="49"/>
      <c r="AT2749" s="49"/>
      <c r="AU2749" s="49"/>
      <c r="AV2749" s="49"/>
      <c r="AW2749" s="49"/>
      <c r="AX2749" s="49"/>
      <c r="AY2749" s="49"/>
      <c r="AZ2749" s="49"/>
      <c r="BA2749" s="49"/>
      <c r="BB2749" s="49"/>
      <c r="BC2749" s="49"/>
      <c r="BD2749" s="49"/>
      <c r="BE2749" s="49"/>
      <c r="BF2749" s="49"/>
      <c r="BG2749" s="49"/>
      <c r="BH2749" s="49"/>
      <c r="BI2749" s="49"/>
      <c r="BJ2749" s="49"/>
      <c r="BK2749" s="49"/>
      <c r="BL2749" s="49"/>
      <c r="BM2749" s="49"/>
      <c r="BN2749" s="49"/>
      <c r="BO2749" s="49"/>
    </row>
    <row r="2750" spans="20:67" x14ac:dyDescent="0.3">
      <c r="T2750" s="49"/>
      <c r="V2750" s="49"/>
      <c r="W2750" s="49"/>
      <c r="X2750" s="49"/>
      <c r="Y2750" s="49"/>
      <c r="AA2750" s="49"/>
      <c r="AB2750" s="49"/>
      <c r="AD2750" s="49"/>
      <c r="AE2750" s="49"/>
      <c r="AF2750" s="49"/>
      <c r="AH2750" s="49"/>
      <c r="AI2750" s="49"/>
      <c r="AK2750" s="49"/>
      <c r="AL2750" s="49"/>
      <c r="AM2750" s="49"/>
      <c r="AN2750" s="49"/>
      <c r="AO2750" s="49"/>
      <c r="AP2750" s="49"/>
      <c r="AQ2750" s="49"/>
      <c r="AR2750" s="49"/>
      <c r="AS2750" s="49"/>
      <c r="AT2750" s="49"/>
      <c r="AU2750" s="49"/>
      <c r="AV2750" s="49"/>
      <c r="AW2750" s="49"/>
      <c r="AX2750" s="49"/>
      <c r="AY2750" s="49"/>
      <c r="AZ2750" s="49"/>
      <c r="BA2750" s="49"/>
      <c r="BB2750" s="49"/>
      <c r="BC2750" s="49"/>
      <c r="BD2750" s="49"/>
      <c r="BE2750" s="49"/>
      <c r="BF2750" s="49"/>
      <c r="BG2750" s="49"/>
      <c r="BH2750" s="49"/>
      <c r="BI2750" s="49"/>
      <c r="BJ2750" s="49"/>
      <c r="BK2750" s="49"/>
      <c r="BL2750" s="49"/>
      <c r="BM2750" s="49"/>
      <c r="BN2750" s="49"/>
      <c r="BO2750" s="49"/>
    </row>
    <row r="2751" spans="20:67" x14ac:dyDescent="0.3">
      <c r="T2751" s="49"/>
      <c r="V2751" s="49"/>
      <c r="W2751" s="49"/>
      <c r="X2751" s="49"/>
      <c r="Y2751" s="49"/>
      <c r="AA2751" s="49"/>
      <c r="AB2751" s="49"/>
      <c r="AD2751" s="49"/>
      <c r="AE2751" s="49"/>
      <c r="AF2751" s="49"/>
      <c r="AH2751" s="49"/>
      <c r="AI2751" s="49"/>
      <c r="AK2751" s="49"/>
      <c r="AL2751" s="49"/>
      <c r="AM2751" s="49"/>
      <c r="AN2751" s="49"/>
      <c r="AO2751" s="49"/>
      <c r="AP2751" s="49"/>
      <c r="AQ2751" s="49"/>
      <c r="AR2751" s="49"/>
      <c r="AS2751" s="49"/>
      <c r="AT2751" s="49"/>
      <c r="AU2751" s="49"/>
      <c r="AV2751" s="49"/>
      <c r="AW2751" s="49"/>
      <c r="AX2751" s="49"/>
      <c r="AY2751" s="49"/>
      <c r="AZ2751" s="49"/>
      <c r="BA2751" s="49"/>
      <c r="BB2751" s="49"/>
      <c r="BC2751" s="49"/>
      <c r="BD2751" s="49"/>
      <c r="BE2751" s="49"/>
      <c r="BF2751" s="49"/>
      <c r="BG2751" s="49"/>
      <c r="BH2751" s="49"/>
      <c r="BI2751" s="49"/>
      <c r="BJ2751" s="49"/>
      <c r="BK2751" s="49"/>
      <c r="BL2751" s="49"/>
      <c r="BM2751" s="49"/>
      <c r="BN2751" s="49"/>
      <c r="BO2751" s="49"/>
    </row>
    <row r="2752" spans="20:67" x14ac:dyDescent="0.3">
      <c r="T2752" s="49"/>
      <c r="V2752" s="49"/>
      <c r="W2752" s="49"/>
      <c r="X2752" s="49"/>
      <c r="Y2752" s="49"/>
      <c r="AA2752" s="49"/>
      <c r="AB2752" s="49"/>
      <c r="AD2752" s="49"/>
      <c r="AE2752" s="49"/>
      <c r="AF2752" s="49"/>
      <c r="AH2752" s="49"/>
      <c r="AI2752" s="49"/>
      <c r="AK2752" s="49"/>
      <c r="AL2752" s="49"/>
      <c r="AM2752" s="49"/>
      <c r="AN2752" s="49"/>
      <c r="AO2752" s="49"/>
      <c r="AP2752" s="49"/>
      <c r="AQ2752" s="49"/>
      <c r="AR2752" s="49"/>
      <c r="AS2752" s="49"/>
      <c r="AT2752" s="49"/>
      <c r="AU2752" s="49"/>
      <c r="AV2752" s="49"/>
      <c r="AW2752" s="49"/>
      <c r="AX2752" s="49"/>
      <c r="AY2752" s="49"/>
      <c r="AZ2752" s="49"/>
      <c r="BA2752" s="49"/>
      <c r="BB2752" s="49"/>
      <c r="BC2752" s="49"/>
      <c r="BD2752" s="49"/>
      <c r="BE2752" s="49"/>
      <c r="BF2752" s="49"/>
      <c r="BG2752" s="49"/>
      <c r="BH2752" s="49"/>
      <c r="BI2752" s="49"/>
      <c r="BJ2752" s="49"/>
      <c r="BK2752" s="49"/>
      <c r="BL2752" s="49"/>
      <c r="BM2752" s="49"/>
      <c r="BN2752" s="49"/>
      <c r="BO2752" s="49"/>
    </row>
    <row r="2753" spans="20:67" x14ac:dyDescent="0.3">
      <c r="T2753" s="49"/>
      <c r="V2753" s="49"/>
      <c r="W2753" s="49"/>
      <c r="X2753" s="49"/>
      <c r="Y2753" s="49"/>
      <c r="AA2753" s="49"/>
      <c r="AB2753" s="49"/>
      <c r="AD2753" s="49"/>
      <c r="AE2753" s="49"/>
      <c r="AF2753" s="49"/>
      <c r="AH2753" s="49"/>
      <c r="AI2753" s="49"/>
      <c r="AK2753" s="49"/>
      <c r="AL2753" s="49"/>
      <c r="AM2753" s="49"/>
      <c r="AN2753" s="49"/>
      <c r="AO2753" s="49"/>
      <c r="AP2753" s="49"/>
      <c r="AQ2753" s="49"/>
      <c r="AR2753" s="49"/>
      <c r="AS2753" s="49"/>
      <c r="AT2753" s="49"/>
      <c r="AU2753" s="49"/>
      <c r="AV2753" s="49"/>
      <c r="AW2753" s="49"/>
      <c r="AX2753" s="49"/>
      <c r="AY2753" s="49"/>
      <c r="AZ2753" s="49"/>
      <c r="BA2753" s="49"/>
      <c r="BB2753" s="49"/>
      <c r="BC2753" s="49"/>
      <c r="BD2753" s="49"/>
      <c r="BE2753" s="49"/>
      <c r="BF2753" s="49"/>
      <c r="BG2753" s="49"/>
      <c r="BH2753" s="49"/>
      <c r="BI2753" s="49"/>
      <c r="BJ2753" s="49"/>
      <c r="BK2753" s="49"/>
      <c r="BL2753" s="49"/>
      <c r="BM2753" s="49"/>
      <c r="BN2753" s="49"/>
      <c r="BO2753" s="49"/>
    </row>
    <row r="2754" spans="20:67" x14ac:dyDescent="0.3">
      <c r="T2754" s="49"/>
      <c r="V2754" s="49"/>
      <c r="W2754" s="49"/>
      <c r="X2754" s="49"/>
      <c r="Y2754" s="49"/>
      <c r="AA2754" s="49"/>
      <c r="AB2754" s="49"/>
      <c r="AD2754" s="49"/>
      <c r="AE2754" s="49"/>
      <c r="AF2754" s="49"/>
      <c r="AH2754" s="49"/>
      <c r="AI2754" s="49"/>
      <c r="AK2754" s="49"/>
      <c r="AL2754" s="49"/>
      <c r="AM2754" s="49"/>
      <c r="AN2754" s="49"/>
      <c r="AO2754" s="49"/>
      <c r="AP2754" s="49"/>
      <c r="AQ2754" s="49"/>
      <c r="AR2754" s="49"/>
      <c r="AS2754" s="49"/>
      <c r="AT2754" s="49"/>
      <c r="AU2754" s="49"/>
      <c r="AV2754" s="49"/>
      <c r="AW2754" s="49"/>
      <c r="AX2754" s="49"/>
      <c r="AY2754" s="49"/>
      <c r="AZ2754" s="49"/>
      <c r="BA2754" s="49"/>
      <c r="BB2754" s="49"/>
      <c r="BC2754" s="49"/>
      <c r="BD2754" s="49"/>
      <c r="BE2754" s="49"/>
      <c r="BF2754" s="49"/>
      <c r="BG2754" s="49"/>
      <c r="BH2754" s="49"/>
      <c r="BI2754" s="49"/>
      <c r="BJ2754" s="49"/>
      <c r="BK2754" s="49"/>
      <c r="BL2754" s="49"/>
      <c r="BM2754" s="49"/>
      <c r="BN2754" s="49"/>
      <c r="BO2754" s="49"/>
    </row>
    <row r="2755" spans="20:67" x14ac:dyDescent="0.3">
      <c r="T2755" s="49"/>
      <c r="V2755" s="49"/>
      <c r="W2755" s="49"/>
      <c r="X2755" s="49"/>
      <c r="Y2755" s="49"/>
      <c r="AA2755" s="49"/>
      <c r="AB2755" s="49"/>
      <c r="AD2755" s="49"/>
      <c r="AE2755" s="49"/>
      <c r="AF2755" s="49"/>
      <c r="AH2755" s="49"/>
      <c r="AI2755" s="49"/>
      <c r="AK2755" s="49"/>
      <c r="AL2755" s="49"/>
      <c r="AM2755" s="49"/>
      <c r="AN2755" s="49"/>
      <c r="AO2755" s="49"/>
      <c r="AP2755" s="49"/>
      <c r="AQ2755" s="49"/>
      <c r="AR2755" s="49"/>
      <c r="AS2755" s="49"/>
      <c r="AT2755" s="49"/>
      <c r="AU2755" s="49"/>
      <c r="AV2755" s="49"/>
      <c r="AW2755" s="49"/>
      <c r="AX2755" s="49"/>
      <c r="AY2755" s="49"/>
      <c r="AZ2755" s="49"/>
      <c r="BA2755" s="49"/>
      <c r="BB2755" s="49"/>
      <c r="BC2755" s="49"/>
      <c r="BD2755" s="49"/>
      <c r="BE2755" s="49"/>
      <c r="BF2755" s="49"/>
      <c r="BG2755" s="49"/>
      <c r="BH2755" s="49"/>
      <c r="BI2755" s="49"/>
      <c r="BJ2755" s="49"/>
      <c r="BK2755" s="49"/>
      <c r="BL2755" s="49"/>
      <c r="BM2755" s="49"/>
      <c r="BN2755" s="49"/>
      <c r="BO2755" s="49"/>
    </row>
    <row r="2756" spans="20:67" x14ac:dyDescent="0.3">
      <c r="T2756" s="49"/>
      <c r="V2756" s="49"/>
      <c r="W2756" s="49"/>
      <c r="X2756" s="49"/>
      <c r="Y2756" s="49"/>
      <c r="AA2756" s="49"/>
      <c r="AB2756" s="49"/>
      <c r="AD2756" s="49"/>
      <c r="AE2756" s="49"/>
      <c r="AF2756" s="49"/>
      <c r="AH2756" s="49"/>
      <c r="AI2756" s="49"/>
      <c r="AK2756" s="49"/>
      <c r="AL2756" s="49"/>
      <c r="AM2756" s="49"/>
      <c r="AN2756" s="49"/>
      <c r="AO2756" s="49"/>
      <c r="AP2756" s="49"/>
      <c r="AQ2756" s="49"/>
      <c r="AR2756" s="49"/>
      <c r="AS2756" s="49"/>
      <c r="AT2756" s="49"/>
      <c r="AU2756" s="49"/>
      <c r="AV2756" s="49"/>
      <c r="AW2756" s="49"/>
      <c r="AX2756" s="49"/>
      <c r="AY2756" s="49"/>
      <c r="AZ2756" s="49"/>
      <c r="BA2756" s="49"/>
      <c r="BB2756" s="49"/>
      <c r="BC2756" s="49"/>
      <c r="BD2756" s="49"/>
      <c r="BE2756" s="49"/>
      <c r="BF2756" s="49"/>
      <c r="BG2756" s="49"/>
      <c r="BH2756" s="49"/>
      <c r="BI2756" s="49"/>
      <c r="BJ2756" s="49"/>
      <c r="BK2756" s="49"/>
      <c r="BL2756" s="49"/>
      <c r="BM2756" s="49"/>
      <c r="BN2756" s="49"/>
      <c r="BO2756" s="49"/>
    </row>
    <row r="2757" spans="20:67" x14ac:dyDescent="0.3">
      <c r="T2757" s="49"/>
      <c r="V2757" s="49"/>
      <c r="W2757" s="49"/>
      <c r="X2757" s="49"/>
      <c r="Y2757" s="49"/>
      <c r="AA2757" s="49"/>
      <c r="AB2757" s="49"/>
      <c r="AD2757" s="49"/>
      <c r="AE2757" s="49"/>
      <c r="AF2757" s="49"/>
      <c r="AH2757" s="49"/>
      <c r="AI2757" s="49"/>
      <c r="AK2757" s="49"/>
      <c r="AL2757" s="49"/>
      <c r="AM2757" s="49"/>
      <c r="AN2757" s="49"/>
      <c r="AO2757" s="49"/>
      <c r="AP2757" s="49"/>
      <c r="AQ2757" s="49"/>
      <c r="AR2757" s="49"/>
      <c r="AS2757" s="49"/>
      <c r="AT2757" s="49"/>
      <c r="AU2757" s="49"/>
      <c r="AV2757" s="49"/>
      <c r="AW2757" s="49"/>
      <c r="AX2757" s="49"/>
      <c r="AY2757" s="49"/>
      <c r="AZ2757" s="49"/>
      <c r="BA2757" s="49"/>
      <c r="BB2757" s="49"/>
      <c r="BC2757" s="49"/>
      <c r="BD2757" s="49"/>
      <c r="BE2757" s="49"/>
      <c r="BF2757" s="49"/>
      <c r="BG2757" s="49"/>
      <c r="BH2757" s="49"/>
      <c r="BI2757" s="49"/>
      <c r="BJ2757" s="49"/>
      <c r="BK2757" s="49"/>
      <c r="BL2757" s="49"/>
      <c r="BM2757" s="49"/>
      <c r="BN2757" s="49"/>
      <c r="BO2757" s="49"/>
    </row>
    <row r="2758" spans="20:67" x14ac:dyDescent="0.3">
      <c r="T2758" s="49"/>
      <c r="V2758" s="49"/>
      <c r="W2758" s="49"/>
      <c r="X2758" s="49"/>
      <c r="Y2758" s="49"/>
      <c r="AA2758" s="49"/>
      <c r="AB2758" s="49"/>
      <c r="AD2758" s="49"/>
      <c r="AE2758" s="49"/>
      <c r="AF2758" s="49"/>
      <c r="AH2758" s="49"/>
      <c r="AI2758" s="49"/>
      <c r="AK2758" s="49"/>
      <c r="AL2758" s="49"/>
      <c r="AM2758" s="49"/>
      <c r="AN2758" s="49"/>
      <c r="AO2758" s="49"/>
      <c r="AP2758" s="49"/>
      <c r="AQ2758" s="49"/>
      <c r="AR2758" s="49"/>
      <c r="AS2758" s="49"/>
      <c r="AT2758" s="49"/>
      <c r="AU2758" s="49"/>
      <c r="AV2758" s="49"/>
      <c r="AW2758" s="49"/>
      <c r="AX2758" s="49"/>
      <c r="AY2758" s="49"/>
      <c r="AZ2758" s="49"/>
      <c r="BA2758" s="49"/>
      <c r="BB2758" s="49"/>
      <c r="BC2758" s="49"/>
      <c r="BD2758" s="49"/>
      <c r="BE2758" s="49"/>
      <c r="BF2758" s="49"/>
      <c r="BG2758" s="49"/>
      <c r="BH2758" s="49"/>
      <c r="BI2758" s="49"/>
      <c r="BJ2758" s="49"/>
      <c r="BK2758" s="49"/>
      <c r="BL2758" s="49"/>
      <c r="BM2758" s="49"/>
      <c r="BN2758" s="49"/>
      <c r="BO2758" s="49"/>
    </row>
    <row r="2759" spans="20:67" x14ac:dyDescent="0.3">
      <c r="T2759" s="49"/>
      <c r="V2759" s="49"/>
      <c r="W2759" s="49"/>
      <c r="X2759" s="49"/>
      <c r="Y2759" s="49"/>
      <c r="AA2759" s="49"/>
      <c r="AB2759" s="49"/>
      <c r="AD2759" s="49"/>
      <c r="AE2759" s="49"/>
      <c r="AF2759" s="49"/>
      <c r="AH2759" s="49"/>
      <c r="AI2759" s="49"/>
      <c r="AK2759" s="49"/>
      <c r="AL2759" s="49"/>
      <c r="AM2759" s="49"/>
      <c r="AN2759" s="49"/>
      <c r="AO2759" s="49"/>
      <c r="AP2759" s="49"/>
      <c r="AQ2759" s="49"/>
      <c r="AR2759" s="49"/>
      <c r="AS2759" s="49"/>
      <c r="AT2759" s="49"/>
      <c r="AU2759" s="49"/>
      <c r="AV2759" s="49"/>
      <c r="AW2759" s="49"/>
      <c r="AX2759" s="49"/>
      <c r="AY2759" s="49"/>
      <c r="AZ2759" s="49"/>
      <c r="BA2759" s="49"/>
      <c r="BB2759" s="49"/>
      <c r="BC2759" s="49"/>
      <c r="BD2759" s="49"/>
      <c r="BE2759" s="49"/>
      <c r="BF2759" s="49"/>
      <c r="BG2759" s="49"/>
      <c r="BH2759" s="49"/>
      <c r="BI2759" s="49"/>
      <c r="BJ2759" s="49"/>
      <c r="BK2759" s="49"/>
      <c r="BL2759" s="49"/>
      <c r="BM2759" s="49"/>
      <c r="BN2759" s="49"/>
      <c r="BO2759" s="49"/>
    </row>
    <row r="2760" spans="20:67" x14ac:dyDescent="0.3">
      <c r="T2760" s="49"/>
      <c r="V2760" s="49"/>
      <c r="W2760" s="49"/>
      <c r="X2760" s="49"/>
      <c r="Y2760" s="49"/>
      <c r="AA2760" s="49"/>
      <c r="AB2760" s="49"/>
      <c r="AD2760" s="49"/>
      <c r="AE2760" s="49"/>
      <c r="AF2760" s="49"/>
      <c r="AH2760" s="49"/>
      <c r="AI2760" s="49"/>
      <c r="AK2760" s="49"/>
      <c r="AL2760" s="49"/>
      <c r="AM2760" s="49"/>
      <c r="AN2760" s="49"/>
      <c r="AO2760" s="49"/>
      <c r="AP2760" s="49"/>
      <c r="AQ2760" s="49"/>
      <c r="AR2760" s="49"/>
      <c r="AS2760" s="49"/>
      <c r="AT2760" s="49"/>
      <c r="AU2760" s="49"/>
      <c r="AV2760" s="49"/>
      <c r="AW2760" s="49"/>
      <c r="AX2760" s="49"/>
      <c r="AY2760" s="49"/>
      <c r="AZ2760" s="49"/>
      <c r="BA2760" s="49"/>
      <c r="BB2760" s="49"/>
      <c r="BC2760" s="49"/>
      <c r="BD2760" s="49"/>
      <c r="BE2760" s="49"/>
      <c r="BF2760" s="49"/>
      <c r="BG2760" s="49"/>
      <c r="BH2760" s="49"/>
      <c r="BI2760" s="49"/>
      <c r="BJ2760" s="49"/>
      <c r="BK2760" s="49"/>
      <c r="BL2760" s="49"/>
      <c r="BM2760" s="49"/>
      <c r="BN2760" s="49"/>
      <c r="BO2760" s="49"/>
    </row>
    <row r="2761" spans="20:67" x14ac:dyDescent="0.3">
      <c r="T2761" s="49"/>
      <c r="V2761" s="49"/>
      <c r="W2761" s="49"/>
      <c r="X2761" s="49"/>
      <c r="Y2761" s="49"/>
      <c r="AA2761" s="49"/>
      <c r="AB2761" s="49"/>
      <c r="AD2761" s="49"/>
      <c r="AE2761" s="49"/>
      <c r="AF2761" s="49"/>
      <c r="AH2761" s="49"/>
      <c r="AI2761" s="49"/>
      <c r="AK2761" s="49"/>
      <c r="AL2761" s="49"/>
      <c r="AM2761" s="49"/>
      <c r="AN2761" s="49"/>
      <c r="AO2761" s="49"/>
      <c r="AP2761" s="49"/>
      <c r="AQ2761" s="49"/>
      <c r="AR2761" s="49"/>
      <c r="AS2761" s="49"/>
      <c r="AT2761" s="49"/>
      <c r="AU2761" s="49"/>
      <c r="AV2761" s="49"/>
      <c r="AW2761" s="49"/>
      <c r="AX2761" s="49"/>
      <c r="AY2761" s="49"/>
      <c r="AZ2761" s="49"/>
      <c r="BA2761" s="49"/>
      <c r="BB2761" s="49"/>
      <c r="BC2761" s="49"/>
      <c r="BD2761" s="49"/>
      <c r="BE2761" s="49"/>
      <c r="BF2761" s="49"/>
      <c r="BG2761" s="49"/>
      <c r="BH2761" s="49"/>
      <c r="BI2761" s="49"/>
      <c r="BJ2761" s="49"/>
      <c r="BK2761" s="49"/>
      <c r="BL2761" s="49"/>
      <c r="BM2761" s="49"/>
      <c r="BN2761" s="49"/>
      <c r="BO2761" s="49"/>
    </row>
    <row r="2762" spans="20:67" x14ac:dyDescent="0.3">
      <c r="T2762" s="49"/>
      <c r="V2762" s="49"/>
      <c r="W2762" s="49"/>
      <c r="X2762" s="49"/>
      <c r="Y2762" s="49"/>
      <c r="AA2762" s="49"/>
      <c r="AB2762" s="49"/>
      <c r="AD2762" s="49"/>
      <c r="AE2762" s="49"/>
      <c r="AF2762" s="49"/>
      <c r="AH2762" s="49"/>
      <c r="AI2762" s="49"/>
      <c r="AK2762" s="49"/>
      <c r="AL2762" s="49"/>
      <c r="AM2762" s="49"/>
      <c r="AN2762" s="49"/>
      <c r="AO2762" s="49"/>
      <c r="AP2762" s="49"/>
      <c r="AQ2762" s="49"/>
      <c r="AR2762" s="49"/>
      <c r="AS2762" s="49"/>
      <c r="AT2762" s="49"/>
      <c r="AU2762" s="49"/>
      <c r="AV2762" s="49"/>
      <c r="AW2762" s="49"/>
      <c r="AX2762" s="49"/>
      <c r="AY2762" s="49"/>
      <c r="AZ2762" s="49"/>
      <c r="BA2762" s="49"/>
      <c r="BB2762" s="49"/>
      <c r="BC2762" s="49"/>
      <c r="BD2762" s="49"/>
      <c r="BE2762" s="49"/>
      <c r="BF2762" s="49"/>
      <c r="BG2762" s="49"/>
      <c r="BH2762" s="49"/>
      <c r="BI2762" s="49"/>
      <c r="BJ2762" s="49"/>
      <c r="BK2762" s="49"/>
      <c r="BL2762" s="49"/>
      <c r="BM2762" s="49"/>
      <c r="BN2762" s="49"/>
      <c r="BO2762" s="49"/>
    </row>
    <row r="2763" spans="20:67" x14ac:dyDescent="0.3">
      <c r="T2763" s="49"/>
      <c r="V2763" s="49"/>
      <c r="W2763" s="49"/>
      <c r="X2763" s="49"/>
      <c r="Y2763" s="49"/>
      <c r="AA2763" s="49"/>
      <c r="AB2763" s="49"/>
      <c r="AD2763" s="49"/>
      <c r="AE2763" s="49"/>
      <c r="AF2763" s="49"/>
      <c r="AH2763" s="49"/>
      <c r="AI2763" s="49"/>
      <c r="AK2763" s="49"/>
      <c r="AL2763" s="49"/>
      <c r="AM2763" s="49"/>
      <c r="AN2763" s="49"/>
      <c r="AO2763" s="49"/>
      <c r="AP2763" s="49"/>
      <c r="AQ2763" s="49"/>
      <c r="AR2763" s="49"/>
      <c r="AS2763" s="49"/>
      <c r="AT2763" s="49"/>
      <c r="AU2763" s="49"/>
      <c r="AV2763" s="49"/>
      <c r="AW2763" s="49"/>
      <c r="AX2763" s="49"/>
      <c r="AY2763" s="49"/>
      <c r="AZ2763" s="49"/>
      <c r="BA2763" s="49"/>
      <c r="BB2763" s="49"/>
      <c r="BC2763" s="49"/>
      <c r="BD2763" s="49"/>
      <c r="BE2763" s="49"/>
      <c r="BF2763" s="49"/>
      <c r="BG2763" s="49"/>
      <c r="BH2763" s="49"/>
      <c r="BI2763" s="49"/>
      <c r="BJ2763" s="49"/>
      <c r="BK2763" s="49"/>
      <c r="BL2763" s="49"/>
      <c r="BM2763" s="49"/>
      <c r="BN2763" s="49"/>
      <c r="BO2763" s="49"/>
    </row>
    <row r="2764" spans="20:67" x14ac:dyDescent="0.3">
      <c r="T2764" s="49"/>
      <c r="V2764" s="49"/>
      <c r="W2764" s="49"/>
      <c r="X2764" s="49"/>
      <c r="Y2764" s="49"/>
      <c r="AA2764" s="49"/>
      <c r="AB2764" s="49"/>
      <c r="AD2764" s="49"/>
      <c r="AE2764" s="49"/>
      <c r="AF2764" s="49"/>
      <c r="AH2764" s="49"/>
      <c r="AI2764" s="49"/>
      <c r="AK2764" s="49"/>
      <c r="AL2764" s="49"/>
      <c r="AM2764" s="49"/>
      <c r="AN2764" s="49"/>
      <c r="AO2764" s="49"/>
      <c r="AP2764" s="49"/>
      <c r="AQ2764" s="49"/>
      <c r="AR2764" s="49"/>
      <c r="AS2764" s="49"/>
      <c r="AT2764" s="49"/>
      <c r="AU2764" s="49"/>
      <c r="AV2764" s="49"/>
      <c r="AW2764" s="49"/>
      <c r="AX2764" s="49"/>
      <c r="AY2764" s="49"/>
      <c r="AZ2764" s="49"/>
      <c r="BA2764" s="49"/>
      <c r="BB2764" s="49"/>
      <c r="BC2764" s="49"/>
      <c r="BD2764" s="49"/>
      <c r="BE2764" s="49"/>
      <c r="BF2764" s="49"/>
      <c r="BG2764" s="49"/>
      <c r="BH2764" s="49"/>
      <c r="BI2764" s="49"/>
      <c r="BJ2764" s="49"/>
      <c r="BK2764" s="49"/>
      <c r="BL2764" s="49"/>
      <c r="BM2764" s="49"/>
      <c r="BN2764" s="49"/>
      <c r="BO2764" s="49"/>
    </row>
    <row r="2765" spans="20:67" x14ac:dyDescent="0.3">
      <c r="T2765" s="49"/>
      <c r="V2765" s="49"/>
      <c r="W2765" s="49"/>
      <c r="X2765" s="49"/>
      <c r="Y2765" s="49"/>
      <c r="AA2765" s="49"/>
      <c r="AB2765" s="49"/>
      <c r="AD2765" s="49"/>
      <c r="AE2765" s="49"/>
      <c r="AF2765" s="49"/>
      <c r="AH2765" s="49"/>
      <c r="AI2765" s="49"/>
      <c r="AK2765" s="49"/>
      <c r="AL2765" s="49"/>
      <c r="AM2765" s="49"/>
      <c r="AN2765" s="49"/>
      <c r="AO2765" s="49"/>
      <c r="AP2765" s="49"/>
      <c r="AQ2765" s="49"/>
      <c r="AR2765" s="49"/>
      <c r="AS2765" s="49"/>
      <c r="AT2765" s="49"/>
      <c r="AU2765" s="49"/>
      <c r="AV2765" s="49"/>
      <c r="AW2765" s="49"/>
      <c r="AX2765" s="49"/>
      <c r="AY2765" s="49"/>
      <c r="AZ2765" s="49"/>
      <c r="BA2765" s="49"/>
      <c r="BB2765" s="49"/>
      <c r="BC2765" s="49"/>
      <c r="BD2765" s="49"/>
      <c r="BE2765" s="49"/>
      <c r="BF2765" s="49"/>
      <c r="BG2765" s="49"/>
      <c r="BH2765" s="49"/>
      <c r="BI2765" s="49"/>
      <c r="BJ2765" s="49"/>
      <c r="BK2765" s="49"/>
      <c r="BL2765" s="49"/>
      <c r="BM2765" s="49"/>
      <c r="BN2765" s="49"/>
      <c r="BO2765" s="49"/>
    </row>
    <row r="2766" spans="20:67" x14ac:dyDescent="0.3">
      <c r="T2766" s="49"/>
      <c r="V2766" s="49"/>
      <c r="W2766" s="49"/>
      <c r="X2766" s="49"/>
      <c r="Y2766" s="49"/>
      <c r="AA2766" s="49"/>
      <c r="AB2766" s="49"/>
      <c r="AD2766" s="49"/>
      <c r="AE2766" s="49"/>
      <c r="AF2766" s="49"/>
      <c r="AH2766" s="49"/>
      <c r="AI2766" s="49"/>
      <c r="AK2766" s="49"/>
      <c r="AL2766" s="49"/>
      <c r="AM2766" s="49"/>
      <c r="AN2766" s="49"/>
      <c r="AO2766" s="49"/>
      <c r="AP2766" s="49"/>
      <c r="AQ2766" s="49"/>
      <c r="AR2766" s="49"/>
      <c r="AS2766" s="49"/>
      <c r="AT2766" s="49"/>
      <c r="AU2766" s="49"/>
      <c r="AV2766" s="49"/>
      <c r="AW2766" s="49"/>
      <c r="AX2766" s="49"/>
      <c r="AY2766" s="49"/>
      <c r="AZ2766" s="49"/>
      <c r="BA2766" s="49"/>
      <c r="BB2766" s="49"/>
      <c r="BC2766" s="49"/>
      <c r="BD2766" s="49"/>
      <c r="BE2766" s="49"/>
      <c r="BF2766" s="49"/>
      <c r="BG2766" s="49"/>
      <c r="BH2766" s="49"/>
      <c r="BI2766" s="49"/>
      <c r="BJ2766" s="49"/>
      <c r="BK2766" s="49"/>
      <c r="BL2766" s="49"/>
      <c r="BM2766" s="49"/>
      <c r="BN2766" s="49"/>
      <c r="BO2766" s="49"/>
    </row>
    <row r="2767" spans="20:67" x14ac:dyDescent="0.3">
      <c r="T2767" s="49"/>
      <c r="V2767" s="49"/>
      <c r="W2767" s="49"/>
      <c r="X2767" s="49"/>
      <c r="Y2767" s="49"/>
      <c r="AA2767" s="49"/>
      <c r="AB2767" s="49"/>
      <c r="AD2767" s="49"/>
      <c r="AE2767" s="49"/>
      <c r="AF2767" s="49"/>
      <c r="AH2767" s="49"/>
      <c r="AI2767" s="49"/>
      <c r="AK2767" s="49"/>
      <c r="AL2767" s="49"/>
      <c r="AM2767" s="49"/>
      <c r="AN2767" s="49"/>
      <c r="AO2767" s="49"/>
      <c r="AP2767" s="49"/>
      <c r="AQ2767" s="49"/>
      <c r="AR2767" s="49"/>
      <c r="AS2767" s="49"/>
      <c r="AT2767" s="49"/>
      <c r="AU2767" s="49"/>
      <c r="AV2767" s="49"/>
      <c r="AW2767" s="49"/>
      <c r="AX2767" s="49"/>
      <c r="AY2767" s="49"/>
      <c r="AZ2767" s="49"/>
      <c r="BA2767" s="49"/>
      <c r="BB2767" s="49"/>
      <c r="BC2767" s="49"/>
      <c r="BD2767" s="49"/>
      <c r="BE2767" s="49"/>
      <c r="BF2767" s="49"/>
      <c r="BG2767" s="49"/>
      <c r="BH2767" s="49"/>
      <c r="BI2767" s="49"/>
      <c r="BJ2767" s="49"/>
      <c r="BK2767" s="49"/>
      <c r="BL2767" s="49"/>
      <c r="BM2767" s="49"/>
      <c r="BN2767" s="49"/>
      <c r="BO2767" s="49"/>
    </row>
    <row r="2768" spans="20:67" x14ac:dyDescent="0.3">
      <c r="T2768" s="49"/>
      <c r="V2768" s="49"/>
      <c r="W2768" s="49"/>
      <c r="X2768" s="49"/>
      <c r="Y2768" s="49"/>
      <c r="AA2768" s="49"/>
      <c r="AB2768" s="49"/>
      <c r="AD2768" s="49"/>
      <c r="AE2768" s="49"/>
      <c r="AF2768" s="49"/>
      <c r="AH2768" s="49"/>
      <c r="AI2768" s="49"/>
      <c r="AK2768" s="49"/>
      <c r="AL2768" s="49"/>
      <c r="AM2768" s="49"/>
      <c r="AN2768" s="49"/>
      <c r="AO2768" s="49"/>
      <c r="AP2768" s="49"/>
      <c r="AQ2768" s="49"/>
      <c r="AR2768" s="49"/>
      <c r="AS2768" s="49"/>
      <c r="AT2768" s="49"/>
      <c r="AU2768" s="49"/>
      <c r="AV2768" s="49"/>
      <c r="AW2768" s="49"/>
      <c r="AX2768" s="49"/>
      <c r="AY2768" s="49"/>
      <c r="AZ2768" s="49"/>
      <c r="BA2768" s="49"/>
      <c r="BB2768" s="49"/>
      <c r="BC2768" s="49"/>
      <c r="BD2768" s="49"/>
      <c r="BE2768" s="49"/>
      <c r="BF2768" s="49"/>
      <c r="BG2768" s="49"/>
      <c r="BH2768" s="49"/>
      <c r="BI2768" s="49"/>
      <c r="BJ2768" s="49"/>
      <c r="BK2768" s="49"/>
      <c r="BL2768" s="49"/>
      <c r="BM2768" s="49"/>
      <c r="BN2768" s="49"/>
      <c r="BO2768" s="49"/>
    </row>
    <row r="2769" spans="20:67" x14ac:dyDescent="0.3">
      <c r="T2769" s="49"/>
      <c r="V2769" s="49"/>
      <c r="W2769" s="49"/>
      <c r="X2769" s="49"/>
      <c r="Y2769" s="49"/>
      <c r="AA2769" s="49"/>
      <c r="AB2769" s="49"/>
      <c r="AD2769" s="49"/>
      <c r="AE2769" s="49"/>
      <c r="AF2769" s="49"/>
      <c r="AH2769" s="49"/>
      <c r="AI2769" s="49"/>
      <c r="AK2769" s="49"/>
      <c r="AL2769" s="49"/>
      <c r="AM2769" s="49"/>
      <c r="AN2769" s="49"/>
      <c r="AO2769" s="49"/>
      <c r="AP2769" s="49"/>
      <c r="AQ2769" s="49"/>
      <c r="AR2769" s="49"/>
      <c r="AS2769" s="49"/>
      <c r="AT2769" s="49"/>
      <c r="AU2769" s="49"/>
      <c r="AV2769" s="49"/>
      <c r="AW2769" s="49"/>
      <c r="AX2769" s="49"/>
      <c r="AY2769" s="49"/>
      <c r="AZ2769" s="49"/>
      <c r="BA2769" s="49"/>
      <c r="BB2769" s="49"/>
      <c r="BC2769" s="49"/>
      <c r="BD2769" s="49"/>
      <c r="BE2769" s="49"/>
      <c r="BF2769" s="49"/>
      <c r="BG2769" s="49"/>
      <c r="BH2769" s="49"/>
      <c r="BI2769" s="49"/>
      <c r="BJ2769" s="49"/>
      <c r="BK2769" s="49"/>
      <c r="BL2769" s="49"/>
      <c r="BM2769" s="49"/>
      <c r="BN2769" s="49"/>
      <c r="BO2769" s="49"/>
    </row>
    <row r="2770" spans="20:67" x14ac:dyDescent="0.3">
      <c r="T2770" s="49"/>
      <c r="V2770" s="49"/>
      <c r="W2770" s="49"/>
      <c r="X2770" s="49"/>
      <c r="Y2770" s="49"/>
      <c r="AA2770" s="49"/>
      <c r="AB2770" s="49"/>
      <c r="AD2770" s="49"/>
      <c r="AE2770" s="49"/>
      <c r="AF2770" s="49"/>
      <c r="AH2770" s="49"/>
      <c r="AI2770" s="49"/>
      <c r="AK2770" s="49"/>
      <c r="AL2770" s="49"/>
      <c r="AM2770" s="49"/>
      <c r="AN2770" s="49"/>
      <c r="AO2770" s="49"/>
      <c r="AP2770" s="49"/>
      <c r="AQ2770" s="49"/>
      <c r="AR2770" s="49"/>
      <c r="AS2770" s="49"/>
      <c r="AT2770" s="49"/>
      <c r="AU2770" s="49"/>
      <c r="AV2770" s="49"/>
      <c r="AW2770" s="49"/>
      <c r="AX2770" s="49"/>
      <c r="AY2770" s="49"/>
      <c r="AZ2770" s="49"/>
      <c r="BA2770" s="49"/>
      <c r="BB2770" s="49"/>
      <c r="BC2770" s="49"/>
      <c r="BD2770" s="49"/>
      <c r="BE2770" s="49"/>
      <c r="BF2770" s="49"/>
      <c r="BG2770" s="49"/>
      <c r="BH2770" s="49"/>
      <c r="BI2770" s="49"/>
      <c r="BJ2770" s="49"/>
      <c r="BK2770" s="49"/>
      <c r="BL2770" s="49"/>
      <c r="BM2770" s="49"/>
      <c r="BN2770" s="49"/>
      <c r="BO2770" s="49"/>
    </row>
    <row r="2771" spans="20:67" x14ac:dyDescent="0.3">
      <c r="T2771" s="49"/>
      <c r="V2771" s="49"/>
      <c r="W2771" s="49"/>
      <c r="X2771" s="49"/>
      <c r="Y2771" s="49"/>
      <c r="AA2771" s="49"/>
      <c r="AB2771" s="49"/>
      <c r="AD2771" s="49"/>
      <c r="AE2771" s="49"/>
      <c r="AF2771" s="49"/>
      <c r="AH2771" s="49"/>
      <c r="AI2771" s="49"/>
      <c r="AK2771" s="49"/>
      <c r="AL2771" s="49"/>
      <c r="AM2771" s="49"/>
      <c r="AN2771" s="49"/>
      <c r="AO2771" s="49"/>
      <c r="AP2771" s="49"/>
      <c r="AQ2771" s="49"/>
      <c r="AR2771" s="49"/>
      <c r="AS2771" s="49"/>
      <c r="AT2771" s="49"/>
      <c r="AU2771" s="49"/>
      <c r="AV2771" s="49"/>
      <c r="AW2771" s="49"/>
      <c r="AX2771" s="49"/>
      <c r="AY2771" s="49"/>
      <c r="AZ2771" s="49"/>
      <c r="BA2771" s="49"/>
      <c r="BB2771" s="49"/>
      <c r="BC2771" s="49"/>
      <c r="BD2771" s="49"/>
      <c r="BE2771" s="49"/>
      <c r="BF2771" s="49"/>
      <c r="BG2771" s="49"/>
      <c r="BH2771" s="49"/>
      <c r="BI2771" s="49"/>
      <c r="BJ2771" s="49"/>
      <c r="BK2771" s="49"/>
      <c r="BL2771" s="49"/>
      <c r="BM2771" s="49"/>
      <c r="BN2771" s="49"/>
      <c r="BO2771" s="49"/>
    </row>
    <row r="2772" spans="20:67" x14ac:dyDescent="0.3">
      <c r="T2772" s="49"/>
      <c r="V2772" s="49"/>
      <c r="W2772" s="49"/>
      <c r="X2772" s="49"/>
      <c r="Y2772" s="49"/>
      <c r="AA2772" s="49"/>
      <c r="AB2772" s="49"/>
      <c r="AD2772" s="49"/>
      <c r="AE2772" s="49"/>
      <c r="AF2772" s="49"/>
      <c r="AH2772" s="49"/>
      <c r="AI2772" s="49"/>
      <c r="AK2772" s="49"/>
      <c r="AL2772" s="49"/>
      <c r="AM2772" s="49"/>
      <c r="AN2772" s="49"/>
      <c r="AO2772" s="49"/>
      <c r="AP2772" s="49"/>
      <c r="AQ2772" s="49"/>
      <c r="AR2772" s="49"/>
      <c r="AS2772" s="49"/>
      <c r="AT2772" s="49"/>
      <c r="AU2772" s="49"/>
      <c r="AV2772" s="49"/>
      <c r="AW2772" s="49"/>
      <c r="AX2772" s="49"/>
      <c r="AY2772" s="49"/>
      <c r="AZ2772" s="49"/>
      <c r="BA2772" s="49"/>
      <c r="BB2772" s="49"/>
      <c r="BC2772" s="49"/>
      <c r="BD2772" s="49"/>
      <c r="BE2772" s="49"/>
      <c r="BF2772" s="49"/>
      <c r="BG2772" s="49"/>
      <c r="BH2772" s="49"/>
      <c r="BI2772" s="49"/>
      <c r="BJ2772" s="49"/>
      <c r="BK2772" s="49"/>
      <c r="BL2772" s="49"/>
      <c r="BM2772" s="49"/>
      <c r="BN2772" s="49"/>
      <c r="BO2772" s="49"/>
    </row>
    <row r="2773" spans="20:67" x14ac:dyDescent="0.3">
      <c r="T2773" s="49"/>
      <c r="V2773" s="49"/>
      <c r="W2773" s="49"/>
      <c r="X2773" s="49"/>
      <c r="Y2773" s="49"/>
      <c r="AA2773" s="49"/>
      <c r="AB2773" s="49"/>
      <c r="AD2773" s="49"/>
      <c r="AE2773" s="49"/>
      <c r="AF2773" s="49"/>
      <c r="AH2773" s="49"/>
      <c r="AI2773" s="49"/>
      <c r="AK2773" s="49"/>
      <c r="AL2773" s="49"/>
      <c r="AM2773" s="49"/>
      <c r="AN2773" s="49"/>
      <c r="AO2773" s="49"/>
      <c r="AP2773" s="49"/>
      <c r="AQ2773" s="49"/>
      <c r="AR2773" s="49"/>
      <c r="AS2773" s="49"/>
      <c r="AT2773" s="49"/>
      <c r="AU2773" s="49"/>
      <c r="AV2773" s="49"/>
      <c r="AW2773" s="49"/>
      <c r="AX2773" s="49"/>
      <c r="AY2773" s="49"/>
      <c r="AZ2773" s="49"/>
      <c r="BA2773" s="49"/>
      <c r="BB2773" s="49"/>
      <c r="BC2773" s="49"/>
      <c r="BD2773" s="49"/>
      <c r="BE2773" s="49"/>
      <c r="BF2773" s="49"/>
      <c r="BG2773" s="49"/>
      <c r="BH2773" s="49"/>
      <c r="BI2773" s="49"/>
      <c r="BJ2773" s="49"/>
      <c r="BK2773" s="49"/>
      <c r="BL2773" s="49"/>
      <c r="BM2773" s="49"/>
      <c r="BN2773" s="49"/>
      <c r="BO2773" s="49"/>
    </row>
    <row r="2774" spans="20:67" x14ac:dyDescent="0.3">
      <c r="T2774" s="49"/>
      <c r="V2774" s="49"/>
      <c r="W2774" s="49"/>
      <c r="X2774" s="49"/>
      <c r="Y2774" s="49"/>
      <c r="AA2774" s="49"/>
      <c r="AB2774" s="49"/>
      <c r="AD2774" s="49"/>
      <c r="AE2774" s="49"/>
      <c r="AF2774" s="49"/>
      <c r="AH2774" s="49"/>
      <c r="AI2774" s="49"/>
      <c r="AK2774" s="49"/>
      <c r="AL2774" s="49"/>
      <c r="AM2774" s="49"/>
      <c r="AN2774" s="49"/>
      <c r="AO2774" s="49"/>
      <c r="AP2774" s="49"/>
      <c r="AQ2774" s="49"/>
      <c r="AR2774" s="49"/>
      <c r="AS2774" s="49"/>
      <c r="AT2774" s="49"/>
      <c r="AU2774" s="49"/>
      <c r="AV2774" s="49"/>
      <c r="AW2774" s="49"/>
      <c r="AX2774" s="49"/>
      <c r="AY2774" s="49"/>
      <c r="AZ2774" s="49"/>
      <c r="BA2774" s="49"/>
      <c r="BB2774" s="49"/>
      <c r="BC2774" s="49"/>
      <c r="BD2774" s="49"/>
      <c r="BE2774" s="49"/>
      <c r="BF2774" s="49"/>
      <c r="BG2774" s="49"/>
      <c r="BH2774" s="49"/>
      <c r="BI2774" s="49"/>
      <c r="BJ2774" s="49"/>
      <c r="BK2774" s="49"/>
      <c r="BL2774" s="49"/>
      <c r="BM2774" s="49"/>
      <c r="BN2774" s="49"/>
      <c r="BO2774" s="49"/>
    </row>
    <row r="2775" spans="20:67" x14ac:dyDescent="0.3">
      <c r="T2775" s="49"/>
      <c r="V2775" s="49"/>
      <c r="W2775" s="49"/>
      <c r="X2775" s="49"/>
      <c r="Y2775" s="49"/>
      <c r="AA2775" s="49"/>
      <c r="AB2775" s="49"/>
      <c r="AD2775" s="49"/>
      <c r="AE2775" s="49"/>
      <c r="AF2775" s="49"/>
      <c r="AH2775" s="49"/>
      <c r="AI2775" s="49"/>
      <c r="AK2775" s="49"/>
      <c r="AL2775" s="49"/>
      <c r="AM2775" s="49"/>
      <c r="AN2775" s="49"/>
      <c r="AO2775" s="49"/>
      <c r="AP2775" s="49"/>
      <c r="AQ2775" s="49"/>
      <c r="AR2775" s="49"/>
      <c r="AS2775" s="49"/>
      <c r="AT2775" s="49"/>
      <c r="AU2775" s="49"/>
      <c r="AV2775" s="49"/>
      <c r="AW2775" s="49"/>
      <c r="AX2775" s="49"/>
      <c r="AY2775" s="49"/>
      <c r="AZ2775" s="49"/>
      <c r="BA2775" s="49"/>
      <c r="BB2775" s="49"/>
      <c r="BC2775" s="49"/>
      <c r="BD2775" s="49"/>
      <c r="BE2775" s="49"/>
      <c r="BF2775" s="49"/>
      <c r="BG2775" s="49"/>
      <c r="BH2775" s="49"/>
      <c r="BI2775" s="49"/>
      <c r="BJ2775" s="49"/>
      <c r="BK2775" s="49"/>
      <c r="BL2775" s="49"/>
      <c r="BM2775" s="49"/>
      <c r="BN2775" s="49"/>
      <c r="BO2775" s="49"/>
    </row>
    <row r="2776" spans="20:67" x14ac:dyDescent="0.3">
      <c r="T2776" s="49"/>
      <c r="V2776" s="49"/>
      <c r="W2776" s="49"/>
      <c r="X2776" s="49"/>
      <c r="Y2776" s="49"/>
      <c r="AA2776" s="49"/>
      <c r="AB2776" s="49"/>
      <c r="AD2776" s="49"/>
      <c r="AE2776" s="49"/>
      <c r="AF2776" s="49"/>
      <c r="AH2776" s="49"/>
      <c r="AI2776" s="49"/>
      <c r="AK2776" s="49"/>
      <c r="AL2776" s="49"/>
      <c r="AM2776" s="49"/>
      <c r="AN2776" s="49"/>
      <c r="AO2776" s="49"/>
      <c r="AP2776" s="49"/>
      <c r="AQ2776" s="49"/>
      <c r="AR2776" s="49"/>
      <c r="AS2776" s="49"/>
      <c r="AT2776" s="49"/>
      <c r="AU2776" s="49"/>
      <c r="AV2776" s="49"/>
      <c r="AW2776" s="49"/>
      <c r="AX2776" s="49"/>
      <c r="AY2776" s="49"/>
      <c r="AZ2776" s="49"/>
      <c r="BA2776" s="49"/>
      <c r="BB2776" s="49"/>
      <c r="BC2776" s="49"/>
      <c r="BD2776" s="49"/>
      <c r="BE2776" s="49"/>
      <c r="BF2776" s="49"/>
      <c r="BG2776" s="49"/>
      <c r="BH2776" s="49"/>
      <c r="BI2776" s="49"/>
      <c r="BJ2776" s="49"/>
      <c r="BK2776" s="49"/>
      <c r="BL2776" s="49"/>
      <c r="BM2776" s="49"/>
      <c r="BN2776" s="49"/>
      <c r="BO2776" s="49"/>
    </row>
    <row r="2777" spans="20:67" x14ac:dyDescent="0.3">
      <c r="T2777" s="49"/>
      <c r="V2777" s="49"/>
      <c r="W2777" s="49"/>
      <c r="X2777" s="49"/>
      <c r="Y2777" s="49"/>
      <c r="AA2777" s="49"/>
      <c r="AB2777" s="49"/>
      <c r="AD2777" s="49"/>
      <c r="AE2777" s="49"/>
      <c r="AF2777" s="49"/>
      <c r="AH2777" s="49"/>
      <c r="AI2777" s="49"/>
      <c r="AK2777" s="49"/>
      <c r="AL2777" s="49"/>
      <c r="AM2777" s="49"/>
      <c r="AN2777" s="49"/>
      <c r="AO2777" s="49"/>
      <c r="AP2777" s="49"/>
      <c r="AQ2777" s="49"/>
      <c r="AR2777" s="49"/>
      <c r="AS2777" s="49"/>
      <c r="AT2777" s="49"/>
      <c r="AU2777" s="49"/>
      <c r="AV2777" s="49"/>
      <c r="AW2777" s="49"/>
      <c r="AX2777" s="49"/>
      <c r="AY2777" s="49"/>
      <c r="AZ2777" s="49"/>
      <c r="BA2777" s="49"/>
      <c r="BB2777" s="49"/>
      <c r="BC2777" s="49"/>
      <c r="BD2777" s="49"/>
      <c r="BE2777" s="49"/>
      <c r="BF2777" s="49"/>
      <c r="BG2777" s="49"/>
      <c r="BH2777" s="49"/>
      <c r="BI2777" s="49"/>
      <c r="BJ2777" s="49"/>
      <c r="BK2777" s="49"/>
      <c r="BL2777" s="49"/>
      <c r="BM2777" s="49"/>
      <c r="BN2777" s="49"/>
      <c r="BO2777" s="49"/>
    </row>
    <row r="2778" spans="20:67" x14ac:dyDescent="0.3">
      <c r="T2778" s="49"/>
      <c r="V2778" s="49"/>
      <c r="W2778" s="49"/>
      <c r="X2778" s="49"/>
      <c r="Y2778" s="49"/>
      <c r="AA2778" s="49"/>
      <c r="AB2778" s="49"/>
      <c r="AD2778" s="49"/>
      <c r="AE2778" s="49"/>
      <c r="AF2778" s="49"/>
      <c r="AH2778" s="49"/>
      <c r="AI2778" s="49"/>
      <c r="AK2778" s="49"/>
      <c r="AL2778" s="49"/>
      <c r="AM2778" s="49"/>
      <c r="AN2778" s="49"/>
      <c r="AO2778" s="49"/>
      <c r="AP2778" s="49"/>
      <c r="AQ2778" s="49"/>
      <c r="AR2778" s="49"/>
      <c r="AS2778" s="49"/>
      <c r="AT2778" s="49"/>
      <c r="AU2778" s="49"/>
      <c r="AV2778" s="49"/>
      <c r="AW2778" s="49"/>
      <c r="AX2778" s="49"/>
      <c r="AY2778" s="49"/>
      <c r="AZ2778" s="49"/>
      <c r="BA2778" s="49"/>
      <c r="BB2778" s="49"/>
      <c r="BC2778" s="49"/>
      <c r="BD2778" s="49"/>
      <c r="BE2778" s="49"/>
      <c r="BF2778" s="49"/>
      <c r="BG2778" s="49"/>
      <c r="BH2778" s="49"/>
      <c r="BI2778" s="49"/>
      <c r="BJ2778" s="49"/>
      <c r="BK2778" s="49"/>
      <c r="BL2778" s="49"/>
      <c r="BM2778" s="49"/>
      <c r="BN2778" s="49"/>
      <c r="BO2778" s="49"/>
    </row>
    <row r="2779" spans="20:67" x14ac:dyDescent="0.3">
      <c r="T2779" s="49"/>
      <c r="V2779" s="49"/>
      <c r="W2779" s="49"/>
      <c r="X2779" s="49"/>
      <c r="Y2779" s="49"/>
      <c r="AA2779" s="49"/>
      <c r="AB2779" s="49"/>
      <c r="AD2779" s="49"/>
      <c r="AE2779" s="49"/>
      <c r="AF2779" s="49"/>
      <c r="AH2779" s="49"/>
      <c r="AI2779" s="49"/>
      <c r="AK2779" s="49"/>
      <c r="AL2779" s="49"/>
      <c r="AM2779" s="49"/>
      <c r="AN2779" s="49"/>
      <c r="AO2779" s="49"/>
      <c r="AP2779" s="49"/>
      <c r="AQ2779" s="49"/>
      <c r="AR2779" s="49"/>
      <c r="AS2779" s="49"/>
      <c r="AT2779" s="49"/>
      <c r="AU2779" s="49"/>
      <c r="AV2779" s="49"/>
      <c r="AW2779" s="49"/>
      <c r="AX2779" s="49"/>
      <c r="AY2779" s="49"/>
      <c r="AZ2779" s="49"/>
      <c r="BA2779" s="49"/>
      <c r="BB2779" s="49"/>
      <c r="BC2779" s="49"/>
      <c r="BD2779" s="49"/>
      <c r="BE2779" s="49"/>
      <c r="BF2779" s="49"/>
      <c r="BG2779" s="49"/>
      <c r="BH2779" s="49"/>
      <c r="BI2779" s="49"/>
      <c r="BJ2779" s="49"/>
      <c r="BK2779" s="49"/>
      <c r="BL2779" s="49"/>
      <c r="BM2779" s="49"/>
      <c r="BN2779" s="49"/>
      <c r="BO2779" s="49"/>
    </row>
    <row r="2780" spans="20:67" x14ac:dyDescent="0.3">
      <c r="T2780" s="49"/>
      <c r="V2780" s="49"/>
      <c r="W2780" s="49"/>
      <c r="X2780" s="49"/>
      <c r="Y2780" s="49"/>
      <c r="AA2780" s="49"/>
      <c r="AB2780" s="49"/>
      <c r="AD2780" s="49"/>
      <c r="AE2780" s="49"/>
      <c r="AF2780" s="49"/>
      <c r="AH2780" s="49"/>
      <c r="AI2780" s="49"/>
      <c r="AK2780" s="49"/>
      <c r="AL2780" s="49"/>
      <c r="AM2780" s="49"/>
      <c r="AN2780" s="49"/>
      <c r="AO2780" s="49"/>
      <c r="AP2780" s="49"/>
      <c r="AQ2780" s="49"/>
      <c r="AR2780" s="49"/>
      <c r="AS2780" s="49"/>
      <c r="AT2780" s="49"/>
      <c r="AU2780" s="49"/>
      <c r="AV2780" s="49"/>
      <c r="AW2780" s="49"/>
      <c r="AX2780" s="49"/>
      <c r="AY2780" s="49"/>
      <c r="AZ2780" s="49"/>
      <c r="BA2780" s="49"/>
      <c r="BB2780" s="49"/>
      <c r="BC2780" s="49"/>
      <c r="BD2780" s="49"/>
      <c r="BE2780" s="49"/>
      <c r="BF2780" s="49"/>
      <c r="BG2780" s="49"/>
      <c r="BH2780" s="49"/>
      <c r="BI2780" s="49"/>
      <c r="BJ2780" s="49"/>
      <c r="BK2780" s="49"/>
      <c r="BL2780" s="49"/>
      <c r="BM2780" s="49"/>
      <c r="BN2780" s="49"/>
      <c r="BO2780" s="49"/>
    </row>
    <row r="2781" spans="20:67" x14ac:dyDescent="0.3">
      <c r="T2781" s="49"/>
      <c r="V2781" s="49"/>
      <c r="W2781" s="49"/>
      <c r="X2781" s="49"/>
      <c r="Y2781" s="49"/>
      <c r="AA2781" s="49"/>
      <c r="AB2781" s="49"/>
      <c r="AD2781" s="49"/>
      <c r="AE2781" s="49"/>
      <c r="AF2781" s="49"/>
      <c r="AH2781" s="49"/>
      <c r="AI2781" s="49"/>
      <c r="AK2781" s="49"/>
      <c r="AL2781" s="49"/>
      <c r="AM2781" s="49"/>
      <c r="AN2781" s="49"/>
      <c r="AO2781" s="49"/>
      <c r="AP2781" s="49"/>
      <c r="AQ2781" s="49"/>
      <c r="AR2781" s="49"/>
      <c r="AS2781" s="49"/>
      <c r="AT2781" s="49"/>
      <c r="AU2781" s="49"/>
      <c r="AV2781" s="49"/>
      <c r="AW2781" s="49"/>
      <c r="AX2781" s="49"/>
      <c r="AY2781" s="49"/>
      <c r="AZ2781" s="49"/>
      <c r="BA2781" s="49"/>
      <c r="BB2781" s="49"/>
      <c r="BC2781" s="49"/>
      <c r="BD2781" s="49"/>
      <c r="BE2781" s="49"/>
      <c r="BF2781" s="49"/>
      <c r="BG2781" s="49"/>
      <c r="BH2781" s="49"/>
      <c r="BI2781" s="49"/>
      <c r="BJ2781" s="49"/>
      <c r="BK2781" s="49"/>
      <c r="BL2781" s="49"/>
      <c r="BM2781" s="49"/>
      <c r="BN2781" s="49"/>
      <c r="BO2781" s="49"/>
    </row>
    <row r="2782" spans="20:67" x14ac:dyDescent="0.3">
      <c r="T2782" s="49"/>
      <c r="V2782" s="49"/>
      <c r="W2782" s="49"/>
      <c r="X2782" s="49"/>
      <c r="Y2782" s="49"/>
      <c r="AA2782" s="49"/>
      <c r="AB2782" s="49"/>
      <c r="AD2782" s="49"/>
      <c r="AE2782" s="49"/>
      <c r="AF2782" s="49"/>
      <c r="AH2782" s="49"/>
      <c r="AI2782" s="49"/>
      <c r="AK2782" s="49"/>
      <c r="AL2782" s="49"/>
      <c r="AM2782" s="49"/>
      <c r="AN2782" s="49"/>
      <c r="AO2782" s="49"/>
      <c r="AP2782" s="49"/>
      <c r="AQ2782" s="49"/>
      <c r="AR2782" s="49"/>
      <c r="AS2782" s="49"/>
      <c r="AT2782" s="49"/>
      <c r="AU2782" s="49"/>
      <c r="AV2782" s="49"/>
      <c r="AW2782" s="49"/>
      <c r="AX2782" s="49"/>
      <c r="AY2782" s="49"/>
      <c r="AZ2782" s="49"/>
      <c r="BA2782" s="49"/>
      <c r="BB2782" s="49"/>
      <c r="BC2782" s="49"/>
      <c r="BD2782" s="49"/>
      <c r="BE2782" s="49"/>
      <c r="BF2782" s="49"/>
      <c r="BG2782" s="49"/>
      <c r="BH2782" s="49"/>
      <c r="BI2782" s="49"/>
      <c r="BJ2782" s="49"/>
      <c r="BK2782" s="49"/>
      <c r="BL2782" s="49"/>
      <c r="BM2782" s="49"/>
      <c r="BN2782" s="49"/>
      <c r="BO2782" s="49"/>
    </row>
    <row r="2783" spans="20:67" x14ac:dyDescent="0.3">
      <c r="T2783" s="49"/>
      <c r="V2783" s="49"/>
      <c r="W2783" s="49"/>
      <c r="X2783" s="49"/>
      <c r="Y2783" s="49"/>
      <c r="AA2783" s="49"/>
      <c r="AB2783" s="49"/>
      <c r="AD2783" s="49"/>
      <c r="AE2783" s="49"/>
      <c r="AF2783" s="49"/>
      <c r="AH2783" s="49"/>
      <c r="AI2783" s="49"/>
      <c r="AK2783" s="49"/>
      <c r="AL2783" s="49"/>
      <c r="AM2783" s="49"/>
      <c r="AN2783" s="49"/>
      <c r="AO2783" s="49"/>
      <c r="AP2783" s="49"/>
      <c r="AQ2783" s="49"/>
      <c r="AR2783" s="49"/>
      <c r="AS2783" s="49"/>
      <c r="AT2783" s="49"/>
      <c r="AU2783" s="49"/>
      <c r="AV2783" s="49"/>
      <c r="AW2783" s="49"/>
      <c r="AX2783" s="49"/>
      <c r="AY2783" s="49"/>
      <c r="AZ2783" s="49"/>
      <c r="BA2783" s="49"/>
      <c r="BB2783" s="49"/>
      <c r="BC2783" s="49"/>
      <c r="BD2783" s="49"/>
      <c r="BE2783" s="49"/>
      <c r="BF2783" s="49"/>
      <c r="BG2783" s="49"/>
      <c r="BH2783" s="49"/>
      <c r="BI2783" s="49"/>
      <c r="BJ2783" s="49"/>
      <c r="BK2783" s="49"/>
      <c r="BL2783" s="49"/>
      <c r="BM2783" s="49"/>
      <c r="BN2783" s="49"/>
      <c r="BO2783" s="49"/>
    </row>
    <row r="2784" spans="20:67" x14ac:dyDescent="0.3">
      <c r="T2784" s="49"/>
      <c r="V2784" s="49"/>
      <c r="W2784" s="49"/>
      <c r="X2784" s="49"/>
      <c r="Y2784" s="49"/>
      <c r="AA2784" s="49"/>
      <c r="AB2784" s="49"/>
      <c r="AD2784" s="49"/>
      <c r="AE2784" s="49"/>
      <c r="AF2784" s="49"/>
      <c r="AH2784" s="49"/>
      <c r="AI2784" s="49"/>
      <c r="AK2784" s="49"/>
      <c r="AL2784" s="49"/>
      <c r="AM2784" s="49"/>
      <c r="AN2784" s="49"/>
      <c r="AO2784" s="49"/>
      <c r="AP2784" s="49"/>
      <c r="AQ2784" s="49"/>
      <c r="AR2784" s="49"/>
      <c r="AS2784" s="49"/>
      <c r="AT2784" s="49"/>
      <c r="AU2784" s="49"/>
      <c r="AV2784" s="49"/>
      <c r="AW2784" s="49"/>
      <c r="AX2784" s="49"/>
      <c r="AY2784" s="49"/>
      <c r="AZ2784" s="49"/>
      <c r="BA2784" s="49"/>
      <c r="BB2784" s="49"/>
      <c r="BC2784" s="49"/>
      <c r="BD2784" s="49"/>
      <c r="BE2784" s="49"/>
      <c r="BF2784" s="49"/>
      <c r="BG2784" s="49"/>
      <c r="BH2784" s="49"/>
      <c r="BI2784" s="49"/>
      <c r="BJ2784" s="49"/>
      <c r="BK2784" s="49"/>
      <c r="BL2784" s="49"/>
      <c r="BM2784" s="49"/>
      <c r="BN2784" s="49"/>
      <c r="BO2784" s="49"/>
    </row>
    <row r="2785" spans="20:67" x14ac:dyDescent="0.3">
      <c r="T2785" s="49"/>
      <c r="V2785" s="49"/>
      <c r="W2785" s="49"/>
      <c r="X2785" s="49"/>
      <c r="Y2785" s="49"/>
      <c r="AA2785" s="49"/>
      <c r="AB2785" s="49"/>
      <c r="AD2785" s="49"/>
      <c r="AE2785" s="49"/>
      <c r="AF2785" s="49"/>
      <c r="AH2785" s="49"/>
      <c r="AI2785" s="49"/>
      <c r="AK2785" s="49"/>
      <c r="AL2785" s="49"/>
      <c r="AM2785" s="49"/>
      <c r="AN2785" s="49"/>
      <c r="AO2785" s="49"/>
      <c r="AP2785" s="49"/>
      <c r="AQ2785" s="49"/>
      <c r="AR2785" s="49"/>
      <c r="AS2785" s="49"/>
      <c r="AT2785" s="49"/>
      <c r="AU2785" s="49"/>
      <c r="AV2785" s="49"/>
      <c r="AW2785" s="49"/>
      <c r="AX2785" s="49"/>
      <c r="AY2785" s="49"/>
      <c r="AZ2785" s="49"/>
      <c r="BA2785" s="49"/>
      <c r="BB2785" s="49"/>
      <c r="BC2785" s="49"/>
      <c r="BD2785" s="49"/>
      <c r="BE2785" s="49"/>
      <c r="BF2785" s="49"/>
      <c r="BG2785" s="49"/>
      <c r="BH2785" s="49"/>
      <c r="BI2785" s="49"/>
      <c r="BJ2785" s="49"/>
      <c r="BK2785" s="49"/>
      <c r="BL2785" s="49"/>
      <c r="BM2785" s="49"/>
      <c r="BN2785" s="49"/>
      <c r="BO2785" s="49"/>
    </row>
    <row r="2786" spans="20:67" x14ac:dyDescent="0.3">
      <c r="T2786" s="49"/>
      <c r="V2786" s="49"/>
      <c r="W2786" s="49"/>
      <c r="X2786" s="49"/>
      <c r="Y2786" s="49"/>
      <c r="AA2786" s="49"/>
      <c r="AB2786" s="49"/>
      <c r="AD2786" s="49"/>
      <c r="AE2786" s="49"/>
      <c r="AF2786" s="49"/>
      <c r="AH2786" s="49"/>
      <c r="AI2786" s="49"/>
      <c r="AK2786" s="49"/>
      <c r="AL2786" s="49"/>
      <c r="AM2786" s="49"/>
      <c r="AN2786" s="49"/>
      <c r="AO2786" s="49"/>
      <c r="AP2786" s="49"/>
      <c r="AQ2786" s="49"/>
      <c r="AR2786" s="49"/>
      <c r="AS2786" s="49"/>
      <c r="AT2786" s="49"/>
      <c r="AU2786" s="49"/>
      <c r="AV2786" s="49"/>
      <c r="AW2786" s="49"/>
      <c r="AX2786" s="49"/>
      <c r="AY2786" s="49"/>
      <c r="AZ2786" s="49"/>
      <c r="BA2786" s="49"/>
      <c r="BB2786" s="49"/>
      <c r="BC2786" s="49"/>
      <c r="BD2786" s="49"/>
      <c r="BE2786" s="49"/>
      <c r="BF2786" s="49"/>
      <c r="BG2786" s="49"/>
      <c r="BH2786" s="49"/>
      <c r="BI2786" s="49"/>
      <c r="BJ2786" s="49"/>
      <c r="BK2786" s="49"/>
      <c r="BL2786" s="49"/>
      <c r="BM2786" s="49"/>
      <c r="BN2786" s="49"/>
      <c r="BO2786" s="49"/>
    </row>
    <row r="2787" spans="20:67" x14ac:dyDescent="0.3">
      <c r="T2787" s="49"/>
      <c r="V2787" s="49"/>
      <c r="W2787" s="49"/>
      <c r="X2787" s="49"/>
      <c r="Y2787" s="49"/>
      <c r="AA2787" s="49"/>
      <c r="AB2787" s="49"/>
      <c r="AD2787" s="49"/>
      <c r="AE2787" s="49"/>
      <c r="AF2787" s="49"/>
      <c r="AH2787" s="49"/>
      <c r="AI2787" s="49"/>
      <c r="AK2787" s="49"/>
      <c r="AL2787" s="49"/>
      <c r="AM2787" s="49"/>
      <c r="AN2787" s="49"/>
      <c r="AO2787" s="49"/>
      <c r="AP2787" s="49"/>
      <c r="AQ2787" s="49"/>
      <c r="AR2787" s="49"/>
      <c r="AS2787" s="49"/>
      <c r="AT2787" s="49"/>
      <c r="AU2787" s="49"/>
      <c r="AV2787" s="49"/>
      <c r="AW2787" s="49"/>
      <c r="AX2787" s="49"/>
      <c r="AY2787" s="49"/>
      <c r="AZ2787" s="49"/>
      <c r="BA2787" s="49"/>
      <c r="BB2787" s="49"/>
      <c r="BC2787" s="49"/>
      <c r="BD2787" s="49"/>
      <c r="BE2787" s="49"/>
      <c r="BF2787" s="49"/>
      <c r="BG2787" s="49"/>
      <c r="BH2787" s="49"/>
      <c r="BI2787" s="49"/>
      <c r="BJ2787" s="49"/>
      <c r="BK2787" s="49"/>
      <c r="BL2787" s="49"/>
      <c r="BM2787" s="49"/>
      <c r="BN2787" s="49"/>
      <c r="BO2787" s="49"/>
    </row>
    <row r="2788" spans="20:67" x14ac:dyDescent="0.3">
      <c r="T2788" s="49"/>
      <c r="V2788" s="49"/>
      <c r="W2788" s="49"/>
      <c r="X2788" s="49"/>
      <c r="Y2788" s="49"/>
      <c r="AA2788" s="49"/>
      <c r="AB2788" s="49"/>
      <c r="AD2788" s="49"/>
      <c r="AE2788" s="49"/>
      <c r="AF2788" s="49"/>
      <c r="AH2788" s="49"/>
      <c r="AI2788" s="49"/>
      <c r="AK2788" s="49"/>
      <c r="AL2788" s="49"/>
      <c r="AM2788" s="49"/>
      <c r="AN2788" s="49"/>
      <c r="AO2788" s="49"/>
      <c r="AP2788" s="49"/>
      <c r="AQ2788" s="49"/>
      <c r="AR2788" s="49"/>
      <c r="AS2788" s="49"/>
      <c r="AT2788" s="49"/>
      <c r="AU2788" s="49"/>
      <c r="AV2788" s="49"/>
      <c r="AW2788" s="49"/>
      <c r="AX2788" s="49"/>
      <c r="AY2788" s="49"/>
      <c r="AZ2788" s="49"/>
      <c r="BA2788" s="49"/>
      <c r="BB2788" s="49"/>
      <c r="BC2788" s="49"/>
      <c r="BD2788" s="49"/>
      <c r="BE2788" s="49"/>
      <c r="BF2788" s="49"/>
      <c r="BG2788" s="49"/>
      <c r="BH2788" s="49"/>
      <c r="BI2788" s="49"/>
      <c r="BJ2788" s="49"/>
      <c r="BK2788" s="49"/>
      <c r="BL2788" s="49"/>
      <c r="BM2788" s="49"/>
      <c r="BN2788" s="49"/>
      <c r="BO2788" s="49"/>
    </row>
    <row r="2789" spans="20:67" x14ac:dyDescent="0.3">
      <c r="T2789" s="49"/>
      <c r="V2789" s="49"/>
      <c r="W2789" s="49"/>
      <c r="X2789" s="49"/>
      <c r="Y2789" s="49"/>
      <c r="AA2789" s="49"/>
      <c r="AB2789" s="49"/>
      <c r="AD2789" s="49"/>
      <c r="AE2789" s="49"/>
      <c r="AF2789" s="49"/>
      <c r="AH2789" s="49"/>
      <c r="AI2789" s="49"/>
      <c r="AK2789" s="49"/>
      <c r="AL2789" s="49"/>
      <c r="AM2789" s="49"/>
      <c r="AN2789" s="49"/>
      <c r="AO2789" s="49"/>
      <c r="AP2789" s="49"/>
      <c r="AQ2789" s="49"/>
      <c r="AR2789" s="49"/>
      <c r="AS2789" s="49"/>
      <c r="AT2789" s="49"/>
      <c r="AU2789" s="49"/>
      <c r="AV2789" s="49"/>
      <c r="AW2789" s="49"/>
      <c r="AX2789" s="49"/>
      <c r="AY2789" s="49"/>
      <c r="AZ2789" s="49"/>
      <c r="BA2789" s="49"/>
      <c r="BB2789" s="49"/>
      <c r="BC2789" s="49"/>
      <c r="BD2789" s="49"/>
      <c r="BE2789" s="49"/>
      <c r="BF2789" s="49"/>
      <c r="BG2789" s="49"/>
      <c r="BH2789" s="49"/>
      <c r="BI2789" s="49"/>
      <c r="BJ2789" s="49"/>
      <c r="BK2789" s="49"/>
      <c r="BL2789" s="49"/>
      <c r="BM2789" s="49"/>
      <c r="BN2789" s="49"/>
      <c r="BO2789" s="49"/>
    </row>
    <row r="2790" spans="20:67" x14ac:dyDescent="0.3">
      <c r="T2790" s="49"/>
      <c r="V2790" s="49"/>
      <c r="W2790" s="49"/>
      <c r="X2790" s="49"/>
      <c r="Y2790" s="49"/>
      <c r="AA2790" s="49"/>
      <c r="AB2790" s="49"/>
      <c r="AD2790" s="49"/>
      <c r="AE2790" s="49"/>
      <c r="AF2790" s="49"/>
      <c r="AH2790" s="49"/>
      <c r="AI2790" s="49"/>
      <c r="AK2790" s="49"/>
      <c r="AL2790" s="49"/>
      <c r="AM2790" s="49"/>
      <c r="AN2790" s="49"/>
      <c r="AO2790" s="49"/>
      <c r="AP2790" s="49"/>
      <c r="AQ2790" s="49"/>
      <c r="AR2790" s="49"/>
      <c r="AS2790" s="49"/>
      <c r="AT2790" s="49"/>
      <c r="AU2790" s="49"/>
      <c r="AV2790" s="49"/>
      <c r="AW2790" s="49"/>
      <c r="AX2790" s="49"/>
      <c r="AY2790" s="49"/>
      <c r="AZ2790" s="49"/>
      <c r="BA2790" s="49"/>
      <c r="BB2790" s="49"/>
      <c r="BC2790" s="49"/>
      <c r="BD2790" s="49"/>
      <c r="BE2790" s="49"/>
      <c r="BF2790" s="49"/>
      <c r="BG2790" s="49"/>
      <c r="BH2790" s="49"/>
      <c r="BI2790" s="49"/>
      <c r="BJ2790" s="49"/>
      <c r="BK2790" s="49"/>
      <c r="BL2790" s="49"/>
      <c r="BM2790" s="49"/>
      <c r="BN2790" s="49"/>
      <c r="BO2790" s="49"/>
    </row>
    <row r="2791" spans="20:67" x14ac:dyDescent="0.3">
      <c r="T2791" s="49"/>
      <c r="V2791" s="49"/>
      <c r="W2791" s="49"/>
      <c r="X2791" s="49"/>
      <c r="Y2791" s="49"/>
      <c r="AA2791" s="49"/>
      <c r="AB2791" s="49"/>
      <c r="AD2791" s="49"/>
      <c r="AE2791" s="49"/>
      <c r="AF2791" s="49"/>
      <c r="AH2791" s="49"/>
      <c r="AI2791" s="49"/>
      <c r="AK2791" s="49"/>
      <c r="AL2791" s="49"/>
      <c r="AM2791" s="49"/>
      <c r="AN2791" s="49"/>
      <c r="AO2791" s="49"/>
      <c r="AP2791" s="49"/>
      <c r="AQ2791" s="49"/>
      <c r="AR2791" s="49"/>
      <c r="AS2791" s="49"/>
      <c r="AT2791" s="49"/>
      <c r="AU2791" s="49"/>
      <c r="AV2791" s="49"/>
      <c r="AW2791" s="49"/>
      <c r="AX2791" s="49"/>
      <c r="AY2791" s="49"/>
      <c r="AZ2791" s="49"/>
      <c r="BA2791" s="49"/>
      <c r="BB2791" s="49"/>
      <c r="BC2791" s="49"/>
      <c r="BD2791" s="49"/>
      <c r="BE2791" s="49"/>
      <c r="BF2791" s="49"/>
      <c r="BG2791" s="49"/>
      <c r="BH2791" s="49"/>
      <c r="BI2791" s="49"/>
      <c r="BJ2791" s="49"/>
      <c r="BK2791" s="49"/>
      <c r="BL2791" s="49"/>
      <c r="BM2791" s="49"/>
      <c r="BN2791" s="49"/>
      <c r="BO2791" s="49"/>
    </row>
    <row r="2792" spans="20:67" x14ac:dyDescent="0.3">
      <c r="T2792" s="49"/>
      <c r="V2792" s="49"/>
      <c r="W2792" s="49"/>
      <c r="X2792" s="49"/>
      <c r="Y2792" s="49"/>
      <c r="AA2792" s="49"/>
      <c r="AB2792" s="49"/>
      <c r="AD2792" s="49"/>
      <c r="AE2792" s="49"/>
      <c r="AF2792" s="49"/>
      <c r="AH2792" s="49"/>
      <c r="AI2792" s="49"/>
      <c r="AK2792" s="49"/>
      <c r="AL2792" s="49"/>
      <c r="AM2792" s="49"/>
      <c r="AN2792" s="49"/>
      <c r="AO2792" s="49"/>
      <c r="AP2792" s="49"/>
      <c r="AQ2792" s="49"/>
      <c r="AR2792" s="49"/>
      <c r="AS2792" s="49"/>
      <c r="AT2792" s="49"/>
      <c r="AU2792" s="49"/>
      <c r="AV2792" s="49"/>
      <c r="AW2792" s="49"/>
      <c r="AX2792" s="49"/>
      <c r="AY2792" s="49"/>
      <c r="AZ2792" s="49"/>
      <c r="BA2792" s="49"/>
      <c r="BB2792" s="49"/>
      <c r="BC2792" s="49"/>
      <c r="BD2792" s="49"/>
      <c r="BE2792" s="49"/>
      <c r="BF2792" s="49"/>
      <c r="BG2792" s="49"/>
      <c r="BH2792" s="49"/>
      <c r="BI2792" s="49"/>
      <c r="BJ2792" s="49"/>
      <c r="BK2792" s="49"/>
      <c r="BL2792" s="49"/>
      <c r="BM2792" s="49"/>
      <c r="BN2792" s="49"/>
      <c r="BO2792" s="49"/>
    </row>
    <row r="2793" spans="20:67" x14ac:dyDescent="0.3">
      <c r="T2793" s="49"/>
      <c r="V2793" s="49"/>
      <c r="W2793" s="49"/>
      <c r="X2793" s="49"/>
      <c r="Y2793" s="49"/>
      <c r="AA2793" s="49"/>
      <c r="AB2793" s="49"/>
      <c r="AD2793" s="49"/>
      <c r="AE2793" s="49"/>
      <c r="AF2793" s="49"/>
      <c r="AH2793" s="49"/>
      <c r="AI2793" s="49"/>
      <c r="AK2793" s="49"/>
      <c r="AL2793" s="49"/>
      <c r="AM2793" s="49"/>
      <c r="AN2793" s="49"/>
      <c r="AO2793" s="49"/>
      <c r="AP2793" s="49"/>
      <c r="AQ2793" s="49"/>
      <c r="AR2793" s="49"/>
      <c r="AS2793" s="49"/>
      <c r="AT2793" s="49"/>
      <c r="AU2793" s="49"/>
      <c r="AV2793" s="49"/>
      <c r="AW2793" s="49"/>
      <c r="AX2793" s="49"/>
      <c r="AY2793" s="49"/>
      <c r="AZ2793" s="49"/>
      <c r="BA2793" s="49"/>
      <c r="BB2793" s="49"/>
      <c r="BC2793" s="49"/>
      <c r="BD2793" s="49"/>
      <c r="BE2793" s="49"/>
      <c r="BF2793" s="49"/>
      <c r="BG2793" s="49"/>
      <c r="BH2793" s="49"/>
      <c r="BI2793" s="49"/>
      <c r="BJ2793" s="49"/>
      <c r="BK2793" s="49"/>
      <c r="BL2793" s="49"/>
      <c r="BM2793" s="49"/>
      <c r="BN2793" s="49"/>
      <c r="BO2793" s="49"/>
    </row>
    <row r="2794" spans="20:67" x14ac:dyDescent="0.3">
      <c r="T2794" s="49"/>
      <c r="V2794" s="49"/>
      <c r="W2794" s="49"/>
      <c r="X2794" s="49"/>
      <c r="Y2794" s="49"/>
      <c r="AA2794" s="49"/>
      <c r="AB2794" s="49"/>
      <c r="AD2794" s="49"/>
      <c r="AE2794" s="49"/>
      <c r="AF2794" s="49"/>
      <c r="AH2794" s="49"/>
      <c r="AI2794" s="49"/>
      <c r="AK2794" s="49"/>
      <c r="AL2794" s="49"/>
      <c r="AM2794" s="49"/>
      <c r="AN2794" s="49"/>
      <c r="AO2794" s="49"/>
      <c r="AP2794" s="49"/>
      <c r="AQ2794" s="49"/>
      <c r="AR2794" s="49"/>
      <c r="AS2794" s="49"/>
      <c r="AT2794" s="49"/>
      <c r="AU2794" s="49"/>
      <c r="AV2794" s="49"/>
      <c r="AW2794" s="49"/>
      <c r="AX2794" s="49"/>
      <c r="AY2794" s="49"/>
      <c r="AZ2794" s="49"/>
      <c r="BA2794" s="49"/>
      <c r="BB2794" s="49"/>
      <c r="BC2794" s="49"/>
      <c r="BD2794" s="49"/>
      <c r="BE2794" s="49"/>
      <c r="BF2794" s="49"/>
      <c r="BG2794" s="49"/>
      <c r="BH2794" s="49"/>
      <c r="BI2794" s="49"/>
      <c r="BJ2794" s="49"/>
      <c r="BK2794" s="49"/>
      <c r="BL2794" s="49"/>
      <c r="BM2794" s="49"/>
      <c r="BN2794" s="49"/>
      <c r="BO2794" s="49"/>
    </row>
    <row r="2795" spans="20:67" x14ac:dyDescent="0.3">
      <c r="T2795" s="49"/>
      <c r="V2795" s="49"/>
      <c r="W2795" s="49"/>
      <c r="X2795" s="49"/>
      <c r="Y2795" s="49"/>
      <c r="AA2795" s="49"/>
      <c r="AB2795" s="49"/>
      <c r="AD2795" s="49"/>
      <c r="AE2795" s="49"/>
      <c r="AF2795" s="49"/>
      <c r="AH2795" s="49"/>
      <c r="AI2795" s="49"/>
      <c r="AK2795" s="49"/>
      <c r="AL2795" s="49"/>
      <c r="AM2795" s="49"/>
      <c r="AN2795" s="49"/>
      <c r="AO2795" s="49"/>
      <c r="AP2795" s="49"/>
      <c r="AQ2795" s="49"/>
      <c r="AR2795" s="49"/>
      <c r="AS2795" s="49"/>
      <c r="AT2795" s="49"/>
      <c r="AU2795" s="49"/>
      <c r="AV2795" s="49"/>
      <c r="AW2795" s="49"/>
      <c r="AX2795" s="49"/>
      <c r="AY2795" s="49"/>
      <c r="AZ2795" s="49"/>
      <c r="BA2795" s="49"/>
      <c r="BB2795" s="49"/>
      <c r="BC2795" s="49"/>
      <c r="BD2795" s="49"/>
      <c r="BE2795" s="49"/>
      <c r="BF2795" s="49"/>
      <c r="BG2795" s="49"/>
      <c r="BH2795" s="49"/>
      <c r="BI2795" s="49"/>
      <c r="BJ2795" s="49"/>
      <c r="BK2795" s="49"/>
      <c r="BL2795" s="49"/>
      <c r="BM2795" s="49"/>
      <c r="BN2795" s="49"/>
      <c r="BO2795" s="49"/>
    </row>
    <row r="2796" spans="20:67" x14ac:dyDescent="0.3">
      <c r="T2796" s="49"/>
      <c r="V2796" s="49"/>
      <c r="W2796" s="49"/>
      <c r="X2796" s="49"/>
      <c r="Y2796" s="49"/>
      <c r="AA2796" s="49"/>
      <c r="AB2796" s="49"/>
      <c r="AD2796" s="49"/>
      <c r="AE2796" s="49"/>
      <c r="AF2796" s="49"/>
      <c r="AH2796" s="49"/>
      <c r="AI2796" s="49"/>
      <c r="AK2796" s="49"/>
      <c r="AL2796" s="49"/>
      <c r="AM2796" s="49"/>
      <c r="AN2796" s="49"/>
      <c r="AO2796" s="49"/>
      <c r="AP2796" s="49"/>
      <c r="AQ2796" s="49"/>
      <c r="AR2796" s="49"/>
      <c r="AS2796" s="49"/>
      <c r="AT2796" s="49"/>
      <c r="AU2796" s="49"/>
      <c r="AV2796" s="49"/>
      <c r="AW2796" s="49"/>
      <c r="AX2796" s="49"/>
      <c r="AY2796" s="49"/>
      <c r="AZ2796" s="49"/>
      <c r="BA2796" s="49"/>
      <c r="BB2796" s="49"/>
      <c r="BC2796" s="49"/>
      <c r="BD2796" s="49"/>
      <c r="BE2796" s="49"/>
      <c r="BF2796" s="49"/>
      <c r="BG2796" s="49"/>
      <c r="BH2796" s="49"/>
      <c r="BI2796" s="49"/>
      <c r="BJ2796" s="49"/>
      <c r="BK2796" s="49"/>
      <c r="BL2796" s="49"/>
      <c r="BM2796" s="49"/>
      <c r="BN2796" s="49"/>
      <c r="BO2796" s="49"/>
    </row>
    <row r="2797" spans="20:67" x14ac:dyDescent="0.3">
      <c r="T2797" s="49"/>
      <c r="V2797" s="49"/>
      <c r="W2797" s="49"/>
      <c r="X2797" s="49"/>
      <c r="Y2797" s="49"/>
      <c r="AA2797" s="49"/>
      <c r="AB2797" s="49"/>
      <c r="AD2797" s="49"/>
      <c r="AE2797" s="49"/>
      <c r="AF2797" s="49"/>
      <c r="AH2797" s="49"/>
      <c r="AI2797" s="49"/>
      <c r="AK2797" s="49"/>
      <c r="AL2797" s="49"/>
      <c r="AM2797" s="49"/>
      <c r="AN2797" s="49"/>
      <c r="AO2797" s="49"/>
      <c r="AP2797" s="49"/>
      <c r="AQ2797" s="49"/>
      <c r="AR2797" s="49"/>
      <c r="AS2797" s="49"/>
      <c r="AT2797" s="49"/>
      <c r="AU2797" s="49"/>
      <c r="AV2797" s="49"/>
      <c r="AW2797" s="49"/>
      <c r="AX2797" s="49"/>
      <c r="AY2797" s="49"/>
      <c r="AZ2797" s="49"/>
      <c r="BA2797" s="49"/>
      <c r="BB2797" s="49"/>
      <c r="BC2797" s="49"/>
      <c r="BD2797" s="49"/>
      <c r="BE2797" s="49"/>
      <c r="BF2797" s="49"/>
      <c r="BG2797" s="49"/>
      <c r="BH2797" s="49"/>
      <c r="BI2797" s="49"/>
      <c r="BJ2797" s="49"/>
      <c r="BK2797" s="49"/>
      <c r="BL2797" s="49"/>
      <c r="BM2797" s="49"/>
      <c r="BN2797" s="49"/>
      <c r="BO2797" s="49"/>
    </row>
    <row r="2798" spans="20:67" x14ac:dyDescent="0.3">
      <c r="T2798" s="49"/>
      <c r="V2798" s="49"/>
      <c r="W2798" s="49"/>
      <c r="X2798" s="49"/>
      <c r="Y2798" s="49"/>
      <c r="AA2798" s="49"/>
      <c r="AB2798" s="49"/>
      <c r="AD2798" s="49"/>
      <c r="AE2798" s="49"/>
      <c r="AF2798" s="49"/>
      <c r="AH2798" s="49"/>
      <c r="AI2798" s="49"/>
      <c r="AK2798" s="49"/>
      <c r="AL2798" s="49"/>
      <c r="AM2798" s="49"/>
      <c r="AN2798" s="49"/>
      <c r="AO2798" s="49"/>
      <c r="AP2798" s="49"/>
      <c r="AQ2798" s="49"/>
      <c r="AR2798" s="49"/>
      <c r="AS2798" s="49"/>
      <c r="AT2798" s="49"/>
      <c r="AU2798" s="49"/>
      <c r="AV2798" s="49"/>
      <c r="AW2798" s="49"/>
      <c r="AX2798" s="49"/>
      <c r="AY2798" s="49"/>
      <c r="AZ2798" s="49"/>
      <c r="BA2798" s="49"/>
      <c r="BB2798" s="49"/>
      <c r="BC2798" s="49"/>
      <c r="BD2798" s="49"/>
      <c r="BE2798" s="49"/>
      <c r="BF2798" s="49"/>
      <c r="BG2798" s="49"/>
      <c r="BH2798" s="49"/>
      <c r="BI2798" s="49"/>
      <c r="BJ2798" s="49"/>
      <c r="BK2798" s="49"/>
      <c r="BL2798" s="49"/>
      <c r="BM2798" s="49"/>
      <c r="BN2798" s="49"/>
      <c r="BO2798" s="49"/>
    </row>
    <row r="2799" spans="20:67" x14ac:dyDescent="0.3">
      <c r="T2799" s="49"/>
      <c r="V2799" s="49"/>
      <c r="W2799" s="49"/>
      <c r="X2799" s="49"/>
      <c r="Y2799" s="49"/>
      <c r="AA2799" s="49"/>
      <c r="AB2799" s="49"/>
      <c r="AD2799" s="49"/>
      <c r="AE2799" s="49"/>
      <c r="AF2799" s="49"/>
      <c r="AH2799" s="49"/>
      <c r="AI2799" s="49"/>
      <c r="AK2799" s="49"/>
      <c r="AL2799" s="49"/>
      <c r="AM2799" s="49"/>
      <c r="AN2799" s="49"/>
      <c r="AO2799" s="49"/>
      <c r="AP2799" s="49"/>
      <c r="AQ2799" s="49"/>
      <c r="AR2799" s="49"/>
      <c r="AS2799" s="49"/>
      <c r="AT2799" s="49"/>
      <c r="AU2799" s="49"/>
      <c r="AV2799" s="49"/>
      <c r="AW2799" s="49"/>
      <c r="AX2799" s="49"/>
      <c r="AY2799" s="49"/>
      <c r="AZ2799" s="49"/>
      <c r="BA2799" s="49"/>
      <c r="BB2799" s="49"/>
      <c r="BC2799" s="49"/>
      <c r="BD2799" s="49"/>
      <c r="BE2799" s="49"/>
      <c r="BF2799" s="49"/>
      <c r="BG2799" s="49"/>
      <c r="BH2799" s="49"/>
      <c r="BI2799" s="49"/>
      <c r="BJ2799" s="49"/>
      <c r="BK2799" s="49"/>
      <c r="BL2799" s="49"/>
      <c r="BM2799" s="49"/>
      <c r="BN2799" s="49"/>
      <c r="BO2799" s="49"/>
    </row>
    <row r="2800" spans="20:67" x14ac:dyDescent="0.3">
      <c r="T2800" s="49"/>
      <c r="V2800" s="49"/>
      <c r="W2800" s="49"/>
      <c r="X2800" s="49"/>
      <c r="Y2800" s="49"/>
      <c r="AA2800" s="49"/>
      <c r="AB2800" s="49"/>
      <c r="AD2800" s="49"/>
      <c r="AE2800" s="49"/>
      <c r="AF2800" s="49"/>
      <c r="AH2800" s="49"/>
      <c r="AI2800" s="49"/>
      <c r="AK2800" s="49"/>
      <c r="AL2800" s="49"/>
      <c r="AM2800" s="49"/>
      <c r="AN2800" s="49"/>
      <c r="AO2800" s="49"/>
      <c r="AP2800" s="49"/>
      <c r="AQ2800" s="49"/>
      <c r="AR2800" s="49"/>
      <c r="AS2800" s="49"/>
      <c r="AT2800" s="49"/>
      <c r="AU2800" s="49"/>
      <c r="AV2800" s="49"/>
      <c r="AW2800" s="49"/>
      <c r="AX2800" s="49"/>
      <c r="AY2800" s="49"/>
      <c r="AZ2800" s="49"/>
      <c r="BA2800" s="49"/>
      <c r="BB2800" s="49"/>
      <c r="BC2800" s="49"/>
      <c r="BD2800" s="49"/>
      <c r="BE2800" s="49"/>
      <c r="BF2800" s="49"/>
      <c r="BG2800" s="49"/>
      <c r="BH2800" s="49"/>
      <c r="BI2800" s="49"/>
      <c r="BJ2800" s="49"/>
      <c r="BK2800" s="49"/>
      <c r="BL2800" s="49"/>
      <c r="BM2800" s="49"/>
      <c r="BN2800" s="49"/>
      <c r="BO2800" s="49"/>
    </row>
    <row r="2801" spans="20:67" x14ac:dyDescent="0.3">
      <c r="T2801" s="49"/>
      <c r="V2801" s="49"/>
      <c r="W2801" s="49"/>
      <c r="X2801" s="49"/>
      <c r="Y2801" s="49"/>
      <c r="AA2801" s="49"/>
      <c r="AB2801" s="49"/>
      <c r="AD2801" s="49"/>
      <c r="AE2801" s="49"/>
      <c r="AF2801" s="49"/>
      <c r="AH2801" s="49"/>
      <c r="AI2801" s="49"/>
      <c r="AK2801" s="49"/>
      <c r="AL2801" s="49"/>
      <c r="AM2801" s="49"/>
      <c r="AN2801" s="49"/>
      <c r="AO2801" s="49"/>
      <c r="AP2801" s="49"/>
      <c r="AQ2801" s="49"/>
      <c r="AR2801" s="49"/>
      <c r="AS2801" s="49"/>
      <c r="AT2801" s="49"/>
      <c r="AU2801" s="49"/>
      <c r="AV2801" s="49"/>
      <c r="AW2801" s="49"/>
      <c r="AX2801" s="49"/>
      <c r="AY2801" s="49"/>
      <c r="AZ2801" s="49"/>
      <c r="BA2801" s="49"/>
      <c r="BB2801" s="49"/>
      <c r="BC2801" s="49"/>
      <c r="BD2801" s="49"/>
      <c r="BE2801" s="49"/>
      <c r="BF2801" s="49"/>
      <c r="BG2801" s="49"/>
      <c r="BH2801" s="49"/>
      <c r="BI2801" s="49"/>
      <c r="BJ2801" s="49"/>
      <c r="BK2801" s="49"/>
      <c r="BL2801" s="49"/>
      <c r="BM2801" s="49"/>
      <c r="BN2801" s="49"/>
      <c r="BO2801" s="49"/>
    </row>
    <row r="2802" spans="20:67" x14ac:dyDescent="0.3">
      <c r="T2802" s="49"/>
      <c r="V2802" s="49"/>
      <c r="W2802" s="49"/>
      <c r="X2802" s="49"/>
      <c r="Y2802" s="49"/>
      <c r="AA2802" s="49"/>
      <c r="AB2802" s="49"/>
      <c r="AD2802" s="49"/>
      <c r="AE2802" s="49"/>
      <c r="AF2802" s="49"/>
      <c r="AH2802" s="49"/>
      <c r="AI2802" s="49"/>
      <c r="AK2802" s="49"/>
      <c r="AL2802" s="49"/>
      <c r="AM2802" s="49"/>
      <c r="AN2802" s="49"/>
      <c r="AO2802" s="49"/>
      <c r="AP2802" s="49"/>
      <c r="AQ2802" s="49"/>
      <c r="AR2802" s="49"/>
      <c r="AS2802" s="49"/>
      <c r="AT2802" s="49"/>
      <c r="AU2802" s="49"/>
      <c r="AV2802" s="49"/>
      <c r="AW2802" s="49"/>
      <c r="AX2802" s="49"/>
      <c r="AY2802" s="49"/>
      <c r="AZ2802" s="49"/>
      <c r="BA2802" s="49"/>
      <c r="BB2802" s="49"/>
      <c r="BC2802" s="49"/>
      <c r="BD2802" s="49"/>
      <c r="BE2802" s="49"/>
      <c r="BF2802" s="49"/>
      <c r="BG2802" s="49"/>
      <c r="BH2802" s="49"/>
      <c r="BI2802" s="49"/>
      <c r="BJ2802" s="49"/>
      <c r="BK2802" s="49"/>
      <c r="BL2802" s="49"/>
      <c r="BM2802" s="49"/>
      <c r="BN2802" s="49"/>
      <c r="BO2802" s="49"/>
    </row>
    <row r="2803" spans="20:67" x14ac:dyDescent="0.3">
      <c r="T2803" s="49"/>
      <c r="V2803" s="49"/>
      <c r="W2803" s="49"/>
      <c r="X2803" s="49"/>
      <c r="Y2803" s="49"/>
      <c r="AA2803" s="49"/>
      <c r="AB2803" s="49"/>
      <c r="AD2803" s="49"/>
      <c r="AE2803" s="49"/>
      <c r="AF2803" s="49"/>
      <c r="AH2803" s="49"/>
      <c r="AI2803" s="49"/>
      <c r="AK2803" s="49"/>
      <c r="AL2803" s="49"/>
      <c r="AM2803" s="49"/>
      <c r="AN2803" s="49"/>
      <c r="AO2803" s="49"/>
      <c r="AP2803" s="49"/>
      <c r="AQ2803" s="49"/>
      <c r="AR2803" s="49"/>
      <c r="AS2803" s="49"/>
      <c r="AT2803" s="49"/>
      <c r="AU2803" s="49"/>
      <c r="AV2803" s="49"/>
      <c r="AW2803" s="49"/>
      <c r="AX2803" s="49"/>
      <c r="AY2803" s="49"/>
      <c r="AZ2803" s="49"/>
      <c r="BA2803" s="49"/>
      <c r="BB2803" s="49"/>
      <c r="BC2803" s="49"/>
      <c r="BD2803" s="49"/>
      <c r="BE2803" s="49"/>
      <c r="BF2803" s="49"/>
      <c r="BG2803" s="49"/>
      <c r="BH2803" s="49"/>
      <c r="BI2803" s="49"/>
      <c r="BJ2803" s="49"/>
      <c r="BK2803" s="49"/>
      <c r="BL2803" s="49"/>
      <c r="BM2803" s="49"/>
      <c r="BN2803" s="49"/>
      <c r="BO2803" s="49"/>
    </row>
    <row r="2804" spans="20:67" x14ac:dyDescent="0.3">
      <c r="T2804" s="49"/>
      <c r="V2804" s="49"/>
      <c r="W2804" s="49"/>
      <c r="X2804" s="49"/>
      <c r="Y2804" s="49"/>
      <c r="AA2804" s="49"/>
      <c r="AB2804" s="49"/>
      <c r="AD2804" s="49"/>
      <c r="AE2804" s="49"/>
      <c r="AF2804" s="49"/>
      <c r="AH2804" s="49"/>
      <c r="AI2804" s="49"/>
      <c r="AK2804" s="49"/>
      <c r="AL2804" s="49"/>
      <c r="AM2804" s="49"/>
      <c r="AN2804" s="49"/>
      <c r="AO2804" s="49"/>
      <c r="AP2804" s="49"/>
      <c r="AQ2804" s="49"/>
      <c r="AR2804" s="49"/>
      <c r="AS2804" s="49"/>
      <c r="AT2804" s="49"/>
      <c r="AU2804" s="49"/>
      <c r="AV2804" s="49"/>
      <c r="AW2804" s="49"/>
      <c r="AX2804" s="49"/>
      <c r="AY2804" s="49"/>
      <c r="AZ2804" s="49"/>
      <c r="BA2804" s="49"/>
      <c r="BB2804" s="49"/>
      <c r="BC2804" s="49"/>
      <c r="BD2804" s="49"/>
      <c r="BE2804" s="49"/>
      <c r="BF2804" s="49"/>
      <c r="BG2804" s="49"/>
      <c r="BH2804" s="49"/>
      <c r="BI2804" s="49"/>
      <c r="BJ2804" s="49"/>
      <c r="BK2804" s="49"/>
      <c r="BL2804" s="49"/>
      <c r="BM2804" s="49"/>
      <c r="BN2804" s="49"/>
      <c r="BO2804" s="49"/>
    </row>
    <row r="2805" spans="20:67" x14ac:dyDescent="0.3">
      <c r="T2805" s="49"/>
      <c r="V2805" s="49"/>
      <c r="W2805" s="49"/>
      <c r="X2805" s="49"/>
      <c r="Y2805" s="49"/>
      <c r="AA2805" s="49"/>
      <c r="AB2805" s="49"/>
      <c r="AD2805" s="49"/>
      <c r="AE2805" s="49"/>
      <c r="AF2805" s="49"/>
      <c r="AH2805" s="49"/>
      <c r="AI2805" s="49"/>
      <c r="AK2805" s="49"/>
      <c r="AL2805" s="49"/>
      <c r="AM2805" s="49"/>
      <c r="AN2805" s="49"/>
      <c r="AO2805" s="49"/>
      <c r="AP2805" s="49"/>
      <c r="AQ2805" s="49"/>
      <c r="AR2805" s="49"/>
      <c r="AS2805" s="49"/>
      <c r="AT2805" s="49"/>
      <c r="AU2805" s="49"/>
      <c r="AV2805" s="49"/>
      <c r="AW2805" s="49"/>
      <c r="AX2805" s="49"/>
      <c r="AY2805" s="49"/>
      <c r="AZ2805" s="49"/>
      <c r="BA2805" s="49"/>
      <c r="BB2805" s="49"/>
      <c r="BC2805" s="49"/>
      <c r="BD2805" s="49"/>
      <c r="BE2805" s="49"/>
      <c r="BF2805" s="49"/>
      <c r="BG2805" s="49"/>
      <c r="BH2805" s="49"/>
      <c r="BI2805" s="49"/>
      <c r="BJ2805" s="49"/>
      <c r="BK2805" s="49"/>
      <c r="BL2805" s="49"/>
      <c r="BM2805" s="49"/>
      <c r="BN2805" s="49"/>
      <c r="BO2805" s="49"/>
    </row>
    <row r="2806" spans="20:67" x14ac:dyDescent="0.3">
      <c r="T2806" s="49"/>
      <c r="V2806" s="49"/>
      <c r="W2806" s="49"/>
      <c r="X2806" s="49"/>
      <c r="Y2806" s="49"/>
      <c r="AA2806" s="49"/>
      <c r="AB2806" s="49"/>
      <c r="AD2806" s="49"/>
      <c r="AE2806" s="49"/>
      <c r="AF2806" s="49"/>
      <c r="AH2806" s="49"/>
      <c r="AI2806" s="49"/>
      <c r="AK2806" s="49"/>
      <c r="AL2806" s="49"/>
      <c r="AM2806" s="49"/>
      <c r="AN2806" s="49"/>
      <c r="AO2806" s="49"/>
      <c r="AP2806" s="49"/>
      <c r="AQ2806" s="49"/>
      <c r="AR2806" s="49"/>
      <c r="AS2806" s="49"/>
      <c r="AT2806" s="49"/>
      <c r="AU2806" s="49"/>
      <c r="AV2806" s="49"/>
      <c r="AW2806" s="49"/>
      <c r="AX2806" s="49"/>
      <c r="AY2806" s="49"/>
      <c r="AZ2806" s="49"/>
      <c r="BA2806" s="49"/>
      <c r="BB2806" s="49"/>
      <c r="BC2806" s="49"/>
      <c r="BD2806" s="49"/>
      <c r="BE2806" s="49"/>
      <c r="BF2806" s="49"/>
      <c r="BG2806" s="49"/>
      <c r="BH2806" s="49"/>
      <c r="BI2806" s="49"/>
      <c r="BJ2806" s="49"/>
      <c r="BK2806" s="49"/>
      <c r="BL2806" s="49"/>
      <c r="BM2806" s="49"/>
      <c r="BN2806" s="49"/>
      <c r="BO2806" s="49"/>
    </row>
    <row r="2807" spans="20:67" x14ac:dyDescent="0.3">
      <c r="T2807" s="49"/>
      <c r="V2807" s="49"/>
      <c r="W2807" s="49"/>
      <c r="X2807" s="49"/>
      <c r="Y2807" s="49"/>
      <c r="AA2807" s="49"/>
      <c r="AB2807" s="49"/>
      <c r="AD2807" s="49"/>
      <c r="AE2807" s="49"/>
      <c r="AF2807" s="49"/>
      <c r="AH2807" s="49"/>
      <c r="AI2807" s="49"/>
      <c r="AK2807" s="49"/>
      <c r="AL2807" s="49"/>
      <c r="AM2807" s="49"/>
      <c r="AN2807" s="49"/>
      <c r="AO2807" s="49"/>
      <c r="AP2807" s="49"/>
      <c r="AQ2807" s="49"/>
      <c r="AR2807" s="49"/>
      <c r="AS2807" s="49"/>
      <c r="AT2807" s="49"/>
      <c r="AU2807" s="49"/>
      <c r="AV2807" s="49"/>
      <c r="AW2807" s="49"/>
      <c r="AX2807" s="49"/>
      <c r="AY2807" s="49"/>
      <c r="AZ2807" s="49"/>
      <c r="BA2807" s="49"/>
      <c r="BB2807" s="49"/>
      <c r="BC2807" s="49"/>
      <c r="BD2807" s="49"/>
      <c r="BE2807" s="49"/>
      <c r="BF2807" s="49"/>
      <c r="BG2807" s="49"/>
      <c r="BH2807" s="49"/>
      <c r="BI2807" s="49"/>
      <c r="BJ2807" s="49"/>
      <c r="BK2807" s="49"/>
      <c r="BL2807" s="49"/>
      <c r="BM2807" s="49"/>
      <c r="BN2807" s="49"/>
      <c r="BO2807" s="49"/>
    </row>
    <row r="2808" spans="20:67" x14ac:dyDescent="0.3">
      <c r="T2808" s="49"/>
      <c r="V2808" s="49"/>
      <c r="W2808" s="49"/>
      <c r="X2808" s="49"/>
      <c r="Y2808" s="49"/>
      <c r="AA2808" s="49"/>
      <c r="AB2808" s="49"/>
      <c r="AD2808" s="49"/>
      <c r="AE2808" s="49"/>
      <c r="AF2808" s="49"/>
      <c r="AH2808" s="49"/>
      <c r="AI2808" s="49"/>
      <c r="AK2808" s="49"/>
      <c r="AL2808" s="49"/>
      <c r="AM2808" s="49"/>
      <c r="AN2808" s="49"/>
      <c r="AO2808" s="49"/>
      <c r="AP2808" s="49"/>
      <c r="AQ2808" s="49"/>
      <c r="AR2808" s="49"/>
      <c r="AS2808" s="49"/>
      <c r="AT2808" s="49"/>
      <c r="AU2808" s="49"/>
      <c r="AV2808" s="49"/>
      <c r="AW2808" s="49"/>
      <c r="AX2808" s="49"/>
      <c r="AY2808" s="49"/>
      <c r="AZ2808" s="49"/>
      <c r="BA2808" s="49"/>
      <c r="BB2808" s="49"/>
      <c r="BC2808" s="49"/>
      <c r="BD2808" s="49"/>
      <c r="BE2808" s="49"/>
      <c r="BF2808" s="49"/>
      <c r="BG2808" s="49"/>
      <c r="BH2808" s="49"/>
      <c r="BI2808" s="49"/>
      <c r="BJ2808" s="49"/>
      <c r="BK2808" s="49"/>
      <c r="BL2808" s="49"/>
      <c r="BM2808" s="49"/>
      <c r="BN2808" s="49"/>
      <c r="BO2808" s="49"/>
    </row>
    <row r="2809" spans="20:67" x14ac:dyDescent="0.3">
      <c r="T2809" s="49"/>
      <c r="V2809" s="49"/>
      <c r="W2809" s="49"/>
      <c r="X2809" s="49"/>
      <c r="Y2809" s="49"/>
      <c r="AA2809" s="49"/>
      <c r="AB2809" s="49"/>
      <c r="AD2809" s="49"/>
      <c r="AE2809" s="49"/>
      <c r="AF2809" s="49"/>
      <c r="AH2809" s="49"/>
      <c r="AI2809" s="49"/>
      <c r="AK2809" s="49"/>
      <c r="AL2809" s="49"/>
      <c r="AM2809" s="49"/>
      <c r="AN2809" s="49"/>
      <c r="AO2809" s="49"/>
      <c r="AP2809" s="49"/>
      <c r="AQ2809" s="49"/>
      <c r="AR2809" s="49"/>
      <c r="AS2809" s="49"/>
      <c r="AT2809" s="49"/>
      <c r="AU2809" s="49"/>
      <c r="AV2809" s="49"/>
      <c r="AW2809" s="49"/>
      <c r="AX2809" s="49"/>
      <c r="AY2809" s="49"/>
      <c r="AZ2809" s="49"/>
      <c r="BA2809" s="49"/>
      <c r="BB2809" s="49"/>
      <c r="BC2809" s="49"/>
      <c r="BD2809" s="49"/>
      <c r="BE2809" s="49"/>
      <c r="BF2809" s="49"/>
      <c r="BG2809" s="49"/>
      <c r="BH2809" s="49"/>
      <c r="BI2809" s="49"/>
      <c r="BJ2809" s="49"/>
      <c r="BK2809" s="49"/>
      <c r="BL2809" s="49"/>
      <c r="BM2809" s="49"/>
      <c r="BN2809" s="49"/>
      <c r="BO2809" s="49"/>
    </row>
    <row r="2810" spans="20:67" x14ac:dyDescent="0.3">
      <c r="T2810" s="49"/>
      <c r="V2810" s="49"/>
      <c r="W2810" s="49"/>
      <c r="X2810" s="49"/>
      <c r="Y2810" s="49"/>
      <c r="AA2810" s="49"/>
      <c r="AB2810" s="49"/>
      <c r="AD2810" s="49"/>
      <c r="AE2810" s="49"/>
      <c r="AF2810" s="49"/>
      <c r="AH2810" s="49"/>
      <c r="AI2810" s="49"/>
      <c r="AK2810" s="49"/>
      <c r="AL2810" s="49"/>
      <c r="AM2810" s="49"/>
      <c r="AN2810" s="49"/>
      <c r="AO2810" s="49"/>
      <c r="AP2810" s="49"/>
      <c r="AQ2810" s="49"/>
      <c r="AR2810" s="49"/>
      <c r="AS2810" s="49"/>
      <c r="AT2810" s="49"/>
      <c r="AU2810" s="49"/>
      <c r="AV2810" s="49"/>
      <c r="AW2810" s="49"/>
      <c r="AX2810" s="49"/>
      <c r="AY2810" s="49"/>
      <c r="AZ2810" s="49"/>
      <c r="BA2810" s="49"/>
      <c r="BB2810" s="49"/>
      <c r="BC2810" s="49"/>
      <c r="BD2810" s="49"/>
      <c r="BE2810" s="49"/>
      <c r="BF2810" s="49"/>
      <c r="BG2810" s="49"/>
      <c r="BH2810" s="49"/>
      <c r="BI2810" s="49"/>
      <c r="BJ2810" s="49"/>
      <c r="BK2810" s="49"/>
      <c r="BL2810" s="49"/>
      <c r="BM2810" s="49"/>
      <c r="BN2810" s="49"/>
      <c r="BO2810" s="49"/>
    </row>
    <row r="2811" spans="20:67" x14ac:dyDescent="0.3">
      <c r="T2811" s="49"/>
      <c r="V2811" s="49"/>
      <c r="W2811" s="49"/>
      <c r="X2811" s="49"/>
      <c r="Y2811" s="49"/>
      <c r="AA2811" s="49"/>
      <c r="AB2811" s="49"/>
      <c r="AD2811" s="49"/>
      <c r="AE2811" s="49"/>
      <c r="AF2811" s="49"/>
      <c r="AH2811" s="49"/>
      <c r="AI2811" s="49"/>
      <c r="AK2811" s="49"/>
      <c r="AL2811" s="49"/>
      <c r="AM2811" s="49"/>
      <c r="AN2811" s="49"/>
      <c r="AO2811" s="49"/>
      <c r="AP2811" s="49"/>
      <c r="AQ2811" s="49"/>
      <c r="AR2811" s="49"/>
      <c r="AS2811" s="49"/>
      <c r="AT2811" s="49"/>
      <c r="AU2811" s="49"/>
      <c r="AV2811" s="49"/>
      <c r="AW2811" s="49"/>
      <c r="AX2811" s="49"/>
      <c r="AY2811" s="49"/>
      <c r="AZ2811" s="49"/>
      <c r="BA2811" s="49"/>
      <c r="BB2811" s="49"/>
      <c r="BC2811" s="49"/>
      <c r="BD2811" s="49"/>
      <c r="BE2811" s="49"/>
      <c r="BF2811" s="49"/>
      <c r="BG2811" s="49"/>
      <c r="BH2811" s="49"/>
      <c r="BI2811" s="49"/>
      <c r="BJ2811" s="49"/>
      <c r="BK2811" s="49"/>
      <c r="BL2811" s="49"/>
      <c r="BM2811" s="49"/>
      <c r="BN2811" s="49"/>
      <c r="BO2811" s="49"/>
    </row>
    <row r="2812" spans="20:67" x14ac:dyDescent="0.3">
      <c r="T2812" s="49"/>
      <c r="V2812" s="49"/>
      <c r="W2812" s="49"/>
      <c r="X2812" s="49"/>
      <c r="Y2812" s="49"/>
      <c r="AA2812" s="49"/>
      <c r="AB2812" s="49"/>
      <c r="AD2812" s="49"/>
      <c r="AE2812" s="49"/>
      <c r="AF2812" s="49"/>
      <c r="AH2812" s="49"/>
      <c r="AI2812" s="49"/>
      <c r="AK2812" s="49"/>
      <c r="AL2812" s="49"/>
      <c r="AM2812" s="49"/>
      <c r="AN2812" s="49"/>
      <c r="AO2812" s="49"/>
      <c r="AP2812" s="49"/>
      <c r="AQ2812" s="49"/>
      <c r="AR2812" s="49"/>
      <c r="AS2812" s="49"/>
      <c r="AT2812" s="49"/>
      <c r="AU2812" s="49"/>
      <c r="AV2812" s="49"/>
      <c r="AW2812" s="49"/>
      <c r="AX2812" s="49"/>
      <c r="AY2812" s="49"/>
      <c r="AZ2812" s="49"/>
      <c r="BA2812" s="49"/>
      <c r="BB2812" s="49"/>
      <c r="BC2812" s="49"/>
      <c r="BD2812" s="49"/>
      <c r="BE2812" s="49"/>
      <c r="BF2812" s="49"/>
      <c r="BG2812" s="49"/>
      <c r="BH2812" s="49"/>
      <c r="BI2812" s="49"/>
      <c r="BJ2812" s="49"/>
      <c r="BK2812" s="49"/>
      <c r="BL2812" s="49"/>
      <c r="BM2812" s="49"/>
      <c r="BN2812" s="49"/>
      <c r="BO2812" s="49"/>
    </row>
    <row r="2813" spans="20:67" x14ac:dyDescent="0.3">
      <c r="T2813" s="49"/>
      <c r="V2813" s="49"/>
      <c r="W2813" s="49"/>
      <c r="X2813" s="49"/>
      <c r="Y2813" s="49"/>
      <c r="AA2813" s="49"/>
      <c r="AB2813" s="49"/>
      <c r="AD2813" s="49"/>
      <c r="AE2813" s="49"/>
      <c r="AF2813" s="49"/>
      <c r="AH2813" s="49"/>
      <c r="AI2813" s="49"/>
      <c r="AK2813" s="49"/>
      <c r="AL2813" s="49"/>
      <c r="AM2813" s="49"/>
      <c r="AN2813" s="49"/>
      <c r="AO2813" s="49"/>
      <c r="AP2813" s="49"/>
      <c r="AQ2813" s="49"/>
      <c r="AR2813" s="49"/>
      <c r="AS2813" s="49"/>
      <c r="AT2813" s="49"/>
      <c r="AU2813" s="49"/>
      <c r="AV2813" s="49"/>
      <c r="AW2813" s="49"/>
      <c r="AX2813" s="49"/>
      <c r="AY2813" s="49"/>
      <c r="AZ2813" s="49"/>
      <c r="BA2813" s="49"/>
      <c r="BB2813" s="49"/>
      <c r="BC2813" s="49"/>
      <c r="BD2813" s="49"/>
      <c r="BE2813" s="49"/>
      <c r="BF2813" s="49"/>
      <c r="BG2813" s="49"/>
      <c r="BH2813" s="49"/>
      <c r="BI2813" s="49"/>
      <c r="BJ2813" s="49"/>
      <c r="BK2813" s="49"/>
      <c r="BL2813" s="49"/>
      <c r="BM2813" s="49"/>
      <c r="BN2813" s="49"/>
      <c r="BO2813" s="49"/>
    </row>
    <row r="2814" spans="20:67" x14ac:dyDescent="0.3">
      <c r="T2814" s="49"/>
      <c r="V2814" s="49"/>
      <c r="W2814" s="49"/>
      <c r="X2814" s="49"/>
      <c r="Y2814" s="49"/>
      <c r="AA2814" s="49"/>
      <c r="AB2814" s="49"/>
      <c r="AD2814" s="49"/>
      <c r="AE2814" s="49"/>
      <c r="AF2814" s="49"/>
      <c r="AH2814" s="49"/>
      <c r="AI2814" s="49"/>
      <c r="AK2814" s="49"/>
      <c r="AL2814" s="49"/>
      <c r="AM2814" s="49"/>
      <c r="AN2814" s="49"/>
      <c r="AO2814" s="49"/>
      <c r="AP2814" s="49"/>
      <c r="AQ2814" s="49"/>
      <c r="AR2814" s="49"/>
      <c r="AS2814" s="49"/>
      <c r="AT2814" s="49"/>
      <c r="AU2814" s="49"/>
      <c r="AV2814" s="49"/>
      <c r="AW2814" s="49"/>
      <c r="AX2814" s="49"/>
      <c r="AY2814" s="49"/>
      <c r="AZ2814" s="49"/>
      <c r="BA2814" s="49"/>
      <c r="BB2814" s="49"/>
      <c r="BC2814" s="49"/>
      <c r="BD2814" s="49"/>
      <c r="BE2814" s="49"/>
      <c r="BF2814" s="49"/>
      <c r="BG2814" s="49"/>
      <c r="BH2814" s="49"/>
      <c r="BI2814" s="49"/>
      <c r="BJ2814" s="49"/>
      <c r="BK2814" s="49"/>
      <c r="BL2814" s="49"/>
      <c r="BM2814" s="49"/>
      <c r="BN2814" s="49"/>
      <c r="BO2814" s="49"/>
    </row>
    <row r="2815" spans="20:67" x14ac:dyDescent="0.3">
      <c r="T2815" s="49"/>
      <c r="V2815" s="49"/>
      <c r="W2815" s="49"/>
      <c r="X2815" s="49"/>
      <c r="Y2815" s="49"/>
      <c r="AA2815" s="49"/>
      <c r="AB2815" s="49"/>
      <c r="AD2815" s="49"/>
      <c r="AE2815" s="49"/>
      <c r="AF2815" s="49"/>
      <c r="AH2815" s="49"/>
      <c r="AI2815" s="49"/>
      <c r="AK2815" s="49"/>
      <c r="AL2815" s="49"/>
      <c r="AM2815" s="49"/>
      <c r="AN2815" s="49"/>
      <c r="AO2815" s="49"/>
      <c r="AP2815" s="49"/>
      <c r="AQ2815" s="49"/>
      <c r="AR2815" s="49"/>
      <c r="AS2815" s="49"/>
      <c r="AT2815" s="49"/>
      <c r="AU2815" s="49"/>
      <c r="AV2815" s="49"/>
      <c r="AW2815" s="49"/>
      <c r="AX2815" s="49"/>
      <c r="AY2815" s="49"/>
      <c r="AZ2815" s="49"/>
      <c r="BA2815" s="49"/>
      <c r="BB2815" s="49"/>
      <c r="BC2815" s="49"/>
      <c r="BD2815" s="49"/>
      <c r="BE2815" s="49"/>
      <c r="BF2815" s="49"/>
      <c r="BG2815" s="49"/>
      <c r="BH2815" s="49"/>
      <c r="BI2815" s="49"/>
      <c r="BJ2815" s="49"/>
      <c r="BK2815" s="49"/>
      <c r="BL2815" s="49"/>
      <c r="BM2815" s="49"/>
      <c r="BN2815" s="49"/>
      <c r="BO2815" s="49"/>
    </row>
    <row r="2816" spans="20:67" x14ac:dyDescent="0.3">
      <c r="T2816" s="49"/>
      <c r="V2816" s="49"/>
      <c r="W2816" s="49"/>
      <c r="X2816" s="49"/>
      <c r="Y2816" s="49"/>
      <c r="AA2816" s="49"/>
      <c r="AB2816" s="49"/>
      <c r="AD2816" s="49"/>
      <c r="AE2816" s="49"/>
      <c r="AF2816" s="49"/>
      <c r="AH2816" s="49"/>
      <c r="AI2816" s="49"/>
      <c r="AK2816" s="49"/>
      <c r="AL2816" s="49"/>
      <c r="AM2816" s="49"/>
      <c r="AN2816" s="49"/>
      <c r="AO2816" s="49"/>
      <c r="AP2816" s="49"/>
      <c r="AQ2816" s="49"/>
      <c r="AR2816" s="49"/>
      <c r="AS2816" s="49"/>
      <c r="AT2816" s="49"/>
      <c r="AU2816" s="49"/>
      <c r="AV2816" s="49"/>
      <c r="AW2816" s="49"/>
      <c r="AX2816" s="49"/>
      <c r="AY2816" s="49"/>
      <c r="AZ2816" s="49"/>
      <c r="BA2816" s="49"/>
      <c r="BB2816" s="49"/>
      <c r="BC2816" s="49"/>
      <c r="BD2816" s="49"/>
      <c r="BE2816" s="49"/>
      <c r="BF2816" s="49"/>
      <c r="BG2816" s="49"/>
      <c r="BH2816" s="49"/>
      <c r="BI2816" s="49"/>
      <c r="BJ2816" s="49"/>
      <c r="BK2816" s="49"/>
      <c r="BL2816" s="49"/>
      <c r="BM2816" s="49"/>
      <c r="BN2816" s="49"/>
      <c r="BO2816" s="49"/>
    </row>
    <row r="2817" spans="20:67" x14ac:dyDescent="0.3">
      <c r="T2817" s="49"/>
      <c r="V2817" s="49"/>
      <c r="W2817" s="49"/>
      <c r="X2817" s="49"/>
      <c r="Y2817" s="49"/>
      <c r="AA2817" s="49"/>
      <c r="AB2817" s="49"/>
      <c r="AD2817" s="49"/>
      <c r="AE2817" s="49"/>
      <c r="AF2817" s="49"/>
      <c r="AH2817" s="49"/>
      <c r="AI2817" s="49"/>
      <c r="AK2817" s="49"/>
      <c r="AL2817" s="49"/>
      <c r="AM2817" s="49"/>
      <c r="AN2817" s="49"/>
      <c r="AO2817" s="49"/>
      <c r="AP2817" s="49"/>
      <c r="AQ2817" s="49"/>
      <c r="AR2817" s="49"/>
      <c r="AS2817" s="49"/>
      <c r="AT2817" s="49"/>
      <c r="AU2817" s="49"/>
      <c r="AV2817" s="49"/>
      <c r="AW2817" s="49"/>
      <c r="AX2817" s="49"/>
      <c r="AY2817" s="49"/>
      <c r="AZ2817" s="49"/>
      <c r="BA2817" s="49"/>
      <c r="BB2817" s="49"/>
      <c r="BC2817" s="49"/>
      <c r="BD2817" s="49"/>
      <c r="BE2817" s="49"/>
      <c r="BF2817" s="49"/>
      <c r="BG2817" s="49"/>
      <c r="BH2817" s="49"/>
      <c r="BI2817" s="49"/>
      <c r="BJ2817" s="49"/>
      <c r="BK2817" s="49"/>
      <c r="BL2817" s="49"/>
      <c r="BM2817" s="49"/>
      <c r="BN2817" s="49"/>
      <c r="BO2817" s="49"/>
    </row>
    <row r="2818" spans="20:67" x14ac:dyDescent="0.3">
      <c r="T2818" s="49"/>
      <c r="V2818" s="49"/>
      <c r="W2818" s="49"/>
      <c r="X2818" s="49"/>
      <c r="Y2818" s="49"/>
      <c r="AA2818" s="49"/>
      <c r="AB2818" s="49"/>
      <c r="AD2818" s="49"/>
      <c r="AE2818" s="49"/>
      <c r="AF2818" s="49"/>
      <c r="AH2818" s="49"/>
      <c r="AI2818" s="49"/>
      <c r="AK2818" s="49"/>
      <c r="AL2818" s="49"/>
      <c r="AM2818" s="49"/>
      <c r="AN2818" s="49"/>
      <c r="AO2818" s="49"/>
      <c r="AP2818" s="49"/>
      <c r="AQ2818" s="49"/>
      <c r="AR2818" s="49"/>
      <c r="AS2818" s="49"/>
      <c r="AT2818" s="49"/>
      <c r="AU2818" s="49"/>
      <c r="AV2818" s="49"/>
      <c r="AW2818" s="49"/>
      <c r="AX2818" s="49"/>
      <c r="AY2818" s="49"/>
      <c r="AZ2818" s="49"/>
      <c r="BA2818" s="49"/>
      <c r="BB2818" s="49"/>
      <c r="BC2818" s="49"/>
      <c r="BD2818" s="49"/>
      <c r="BE2818" s="49"/>
      <c r="BF2818" s="49"/>
      <c r="BG2818" s="49"/>
      <c r="BH2818" s="49"/>
      <c r="BI2818" s="49"/>
      <c r="BJ2818" s="49"/>
      <c r="BK2818" s="49"/>
      <c r="BL2818" s="49"/>
      <c r="BM2818" s="49"/>
      <c r="BN2818" s="49"/>
      <c r="BO2818" s="49"/>
    </row>
    <row r="2819" spans="20:67" x14ac:dyDescent="0.3">
      <c r="T2819" s="49"/>
      <c r="V2819" s="49"/>
      <c r="W2819" s="49"/>
      <c r="X2819" s="49"/>
      <c r="Y2819" s="49"/>
      <c r="AA2819" s="49"/>
      <c r="AB2819" s="49"/>
      <c r="AD2819" s="49"/>
      <c r="AE2819" s="49"/>
      <c r="AF2819" s="49"/>
      <c r="AH2819" s="49"/>
      <c r="AI2819" s="49"/>
      <c r="AK2819" s="49"/>
      <c r="AL2819" s="49"/>
      <c r="AM2819" s="49"/>
      <c r="AN2819" s="49"/>
      <c r="AO2819" s="49"/>
      <c r="AP2819" s="49"/>
      <c r="AQ2819" s="49"/>
      <c r="AR2819" s="49"/>
      <c r="AS2819" s="49"/>
      <c r="AT2819" s="49"/>
      <c r="AU2819" s="49"/>
      <c r="AV2819" s="49"/>
      <c r="AW2819" s="49"/>
      <c r="AX2819" s="49"/>
      <c r="AY2819" s="49"/>
      <c r="AZ2819" s="49"/>
      <c r="BA2819" s="49"/>
      <c r="BB2819" s="49"/>
      <c r="BC2819" s="49"/>
      <c r="BD2819" s="49"/>
      <c r="BE2819" s="49"/>
      <c r="BF2819" s="49"/>
      <c r="BG2819" s="49"/>
      <c r="BH2819" s="49"/>
      <c r="BI2819" s="49"/>
      <c r="BJ2819" s="49"/>
      <c r="BK2819" s="49"/>
      <c r="BL2819" s="49"/>
      <c r="BM2819" s="49"/>
      <c r="BN2819" s="49"/>
      <c r="BO2819" s="49"/>
    </row>
    <row r="2820" spans="20:67" x14ac:dyDescent="0.3">
      <c r="T2820" s="49"/>
      <c r="V2820" s="49"/>
      <c r="W2820" s="49"/>
      <c r="X2820" s="49"/>
      <c r="Y2820" s="49"/>
      <c r="AA2820" s="49"/>
      <c r="AB2820" s="49"/>
      <c r="AD2820" s="49"/>
      <c r="AE2820" s="49"/>
      <c r="AF2820" s="49"/>
      <c r="AH2820" s="49"/>
      <c r="AI2820" s="49"/>
      <c r="AK2820" s="49"/>
      <c r="AL2820" s="49"/>
      <c r="AM2820" s="49"/>
      <c r="AN2820" s="49"/>
      <c r="AO2820" s="49"/>
      <c r="AP2820" s="49"/>
      <c r="AQ2820" s="49"/>
      <c r="AR2820" s="49"/>
      <c r="AS2820" s="49"/>
      <c r="AT2820" s="49"/>
      <c r="AU2820" s="49"/>
      <c r="AV2820" s="49"/>
      <c r="AW2820" s="49"/>
      <c r="AX2820" s="49"/>
      <c r="AY2820" s="49"/>
      <c r="AZ2820" s="49"/>
      <c r="BA2820" s="49"/>
      <c r="BB2820" s="49"/>
      <c r="BC2820" s="49"/>
      <c r="BD2820" s="49"/>
      <c r="BE2820" s="49"/>
      <c r="BF2820" s="49"/>
      <c r="BG2820" s="49"/>
      <c r="BH2820" s="49"/>
      <c r="BI2820" s="49"/>
      <c r="BJ2820" s="49"/>
      <c r="BK2820" s="49"/>
      <c r="BL2820" s="49"/>
      <c r="BM2820" s="49"/>
      <c r="BN2820" s="49"/>
      <c r="BO2820" s="49"/>
    </row>
    <row r="2821" spans="20:67" x14ac:dyDescent="0.3">
      <c r="T2821" s="49"/>
      <c r="V2821" s="49"/>
      <c r="W2821" s="49"/>
      <c r="X2821" s="49"/>
      <c r="Y2821" s="49"/>
      <c r="AA2821" s="49"/>
      <c r="AB2821" s="49"/>
      <c r="AD2821" s="49"/>
      <c r="AE2821" s="49"/>
      <c r="AF2821" s="49"/>
      <c r="AH2821" s="49"/>
      <c r="AI2821" s="49"/>
      <c r="AK2821" s="49"/>
      <c r="AL2821" s="49"/>
      <c r="AM2821" s="49"/>
      <c r="AN2821" s="49"/>
      <c r="AO2821" s="49"/>
      <c r="AP2821" s="49"/>
      <c r="AQ2821" s="49"/>
      <c r="AR2821" s="49"/>
      <c r="AS2821" s="49"/>
      <c r="AT2821" s="49"/>
      <c r="AU2821" s="49"/>
      <c r="AV2821" s="49"/>
      <c r="AW2821" s="49"/>
      <c r="AX2821" s="49"/>
      <c r="AY2821" s="49"/>
      <c r="AZ2821" s="49"/>
      <c r="BA2821" s="49"/>
      <c r="BB2821" s="49"/>
      <c r="BC2821" s="49"/>
      <c r="BD2821" s="49"/>
      <c r="BE2821" s="49"/>
      <c r="BF2821" s="49"/>
      <c r="BG2821" s="49"/>
      <c r="BH2821" s="49"/>
      <c r="BI2821" s="49"/>
      <c r="BJ2821" s="49"/>
      <c r="BK2821" s="49"/>
      <c r="BL2821" s="49"/>
      <c r="BM2821" s="49"/>
      <c r="BN2821" s="49"/>
      <c r="BO2821" s="49"/>
    </row>
    <row r="2822" spans="20:67" x14ac:dyDescent="0.3">
      <c r="T2822" s="49"/>
      <c r="V2822" s="49"/>
      <c r="W2822" s="49"/>
      <c r="X2822" s="49"/>
      <c r="Y2822" s="49"/>
      <c r="AA2822" s="49"/>
      <c r="AB2822" s="49"/>
      <c r="AD2822" s="49"/>
      <c r="AE2822" s="49"/>
      <c r="AF2822" s="49"/>
      <c r="AH2822" s="49"/>
      <c r="AI2822" s="49"/>
      <c r="AK2822" s="49"/>
      <c r="AL2822" s="49"/>
      <c r="AM2822" s="49"/>
      <c r="AN2822" s="49"/>
      <c r="AO2822" s="49"/>
      <c r="AP2822" s="49"/>
      <c r="AQ2822" s="49"/>
      <c r="AR2822" s="49"/>
      <c r="AS2822" s="49"/>
      <c r="AT2822" s="49"/>
      <c r="AU2822" s="49"/>
      <c r="AV2822" s="49"/>
      <c r="AW2822" s="49"/>
      <c r="AX2822" s="49"/>
      <c r="AY2822" s="49"/>
      <c r="AZ2822" s="49"/>
      <c r="BA2822" s="49"/>
      <c r="BB2822" s="49"/>
      <c r="BC2822" s="49"/>
      <c r="BD2822" s="49"/>
      <c r="BE2822" s="49"/>
      <c r="BF2822" s="49"/>
      <c r="BG2822" s="49"/>
      <c r="BH2822" s="49"/>
      <c r="BI2822" s="49"/>
      <c r="BJ2822" s="49"/>
      <c r="BK2822" s="49"/>
      <c r="BL2822" s="49"/>
      <c r="BM2822" s="49"/>
      <c r="BN2822" s="49"/>
      <c r="BO2822" s="49"/>
    </row>
    <row r="2823" spans="20:67" x14ac:dyDescent="0.3">
      <c r="T2823" s="49"/>
      <c r="V2823" s="49"/>
      <c r="W2823" s="49"/>
      <c r="X2823" s="49"/>
      <c r="Y2823" s="49"/>
      <c r="AA2823" s="49"/>
      <c r="AB2823" s="49"/>
      <c r="AD2823" s="49"/>
      <c r="AE2823" s="49"/>
      <c r="AF2823" s="49"/>
      <c r="AH2823" s="49"/>
      <c r="AI2823" s="49"/>
      <c r="AK2823" s="49"/>
      <c r="AL2823" s="49"/>
      <c r="AM2823" s="49"/>
      <c r="AN2823" s="49"/>
      <c r="AO2823" s="49"/>
      <c r="AP2823" s="49"/>
      <c r="AQ2823" s="49"/>
      <c r="AR2823" s="49"/>
      <c r="AS2823" s="49"/>
      <c r="AT2823" s="49"/>
      <c r="AU2823" s="49"/>
      <c r="AV2823" s="49"/>
      <c r="AW2823" s="49"/>
      <c r="AX2823" s="49"/>
      <c r="AY2823" s="49"/>
      <c r="AZ2823" s="49"/>
      <c r="BA2823" s="49"/>
      <c r="BB2823" s="49"/>
      <c r="BC2823" s="49"/>
      <c r="BD2823" s="49"/>
      <c r="BE2823" s="49"/>
      <c r="BF2823" s="49"/>
      <c r="BG2823" s="49"/>
      <c r="BH2823" s="49"/>
      <c r="BI2823" s="49"/>
      <c r="BJ2823" s="49"/>
      <c r="BK2823" s="49"/>
      <c r="BL2823" s="49"/>
      <c r="BM2823" s="49"/>
      <c r="BN2823" s="49"/>
      <c r="BO2823" s="49"/>
    </row>
    <row r="2824" spans="20:67" x14ac:dyDescent="0.3">
      <c r="T2824" s="49"/>
      <c r="V2824" s="49"/>
      <c r="W2824" s="49"/>
      <c r="X2824" s="49"/>
      <c r="Y2824" s="49"/>
      <c r="AA2824" s="49"/>
      <c r="AB2824" s="49"/>
      <c r="AD2824" s="49"/>
      <c r="AE2824" s="49"/>
      <c r="AF2824" s="49"/>
      <c r="AH2824" s="49"/>
      <c r="AI2824" s="49"/>
      <c r="AK2824" s="49"/>
      <c r="AL2824" s="49"/>
      <c r="AM2824" s="49"/>
      <c r="AN2824" s="49"/>
      <c r="AO2824" s="49"/>
      <c r="AP2824" s="49"/>
      <c r="AQ2824" s="49"/>
      <c r="AR2824" s="49"/>
      <c r="AS2824" s="49"/>
      <c r="AT2824" s="49"/>
      <c r="AU2824" s="49"/>
      <c r="AV2824" s="49"/>
      <c r="AW2824" s="49"/>
      <c r="AX2824" s="49"/>
      <c r="AY2824" s="49"/>
      <c r="AZ2824" s="49"/>
      <c r="BA2824" s="49"/>
      <c r="BB2824" s="49"/>
      <c r="BC2824" s="49"/>
      <c r="BD2824" s="49"/>
      <c r="BE2824" s="49"/>
      <c r="BF2824" s="49"/>
      <c r="BG2824" s="49"/>
      <c r="BH2824" s="49"/>
      <c r="BI2824" s="49"/>
      <c r="BJ2824" s="49"/>
      <c r="BK2824" s="49"/>
      <c r="BL2824" s="49"/>
      <c r="BM2824" s="49"/>
      <c r="BN2824" s="49"/>
      <c r="BO2824" s="49"/>
    </row>
    <row r="2825" spans="20:67" x14ac:dyDescent="0.3">
      <c r="T2825" s="49"/>
      <c r="V2825" s="49"/>
      <c r="W2825" s="49"/>
      <c r="X2825" s="49"/>
      <c r="Y2825" s="49"/>
      <c r="AA2825" s="49"/>
      <c r="AB2825" s="49"/>
      <c r="AD2825" s="49"/>
      <c r="AE2825" s="49"/>
      <c r="AF2825" s="49"/>
      <c r="AH2825" s="49"/>
      <c r="AI2825" s="49"/>
      <c r="AK2825" s="49"/>
      <c r="AL2825" s="49"/>
      <c r="AM2825" s="49"/>
      <c r="AN2825" s="49"/>
      <c r="AO2825" s="49"/>
      <c r="AP2825" s="49"/>
      <c r="AQ2825" s="49"/>
      <c r="AR2825" s="49"/>
      <c r="AS2825" s="49"/>
      <c r="AT2825" s="49"/>
      <c r="AU2825" s="49"/>
      <c r="AV2825" s="49"/>
      <c r="AW2825" s="49"/>
      <c r="AX2825" s="49"/>
      <c r="AY2825" s="49"/>
      <c r="AZ2825" s="49"/>
      <c r="BA2825" s="49"/>
      <c r="BB2825" s="49"/>
      <c r="BC2825" s="49"/>
      <c r="BD2825" s="49"/>
      <c r="BE2825" s="49"/>
      <c r="BF2825" s="49"/>
      <c r="BG2825" s="49"/>
      <c r="BH2825" s="49"/>
      <c r="BI2825" s="49"/>
      <c r="BJ2825" s="49"/>
      <c r="BK2825" s="49"/>
      <c r="BL2825" s="49"/>
      <c r="BM2825" s="49"/>
      <c r="BN2825" s="49"/>
      <c r="BO2825" s="49"/>
    </row>
    <row r="2826" spans="20:67" x14ac:dyDescent="0.3">
      <c r="T2826" s="49"/>
      <c r="V2826" s="49"/>
      <c r="W2826" s="49"/>
      <c r="X2826" s="49"/>
      <c r="Y2826" s="49"/>
      <c r="AA2826" s="49"/>
      <c r="AB2826" s="49"/>
      <c r="AD2826" s="49"/>
      <c r="AE2826" s="49"/>
      <c r="AF2826" s="49"/>
      <c r="AH2826" s="49"/>
      <c r="AI2826" s="49"/>
      <c r="AK2826" s="49"/>
      <c r="AL2826" s="49"/>
      <c r="AM2826" s="49"/>
      <c r="AN2826" s="49"/>
      <c r="AO2826" s="49"/>
      <c r="AP2826" s="49"/>
      <c r="AQ2826" s="49"/>
      <c r="AR2826" s="49"/>
      <c r="AS2826" s="49"/>
      <c r="AT2826" s="49"/>
      <c r="AU2826" s="49"/>
      <c r="AV2826" s="49"/>
      <c r="AW2826" s="49"/>
      <c r="AX2826" s="49"/>
      <c r="AY2826" s="49"/>
      <c r="AZ2826" s="49"/>
      <c r="BA2826" s="49"/>
      <c r="BB2826" s="49"/>
      <c r="BC2826" s="49"/>
      <c r="BD2826" s="49"/>
      <c r="BE2826" s="49"/>
      <c r="BF2826" s="49"/>
      <c r="BG2826" s="49"/>
      <c r="BH2826" s="49"/>
      <c r="BI2826" s="49"/>
      <c r="BJ2826" s="49"/>
      <c r="BK2826" s="49"/>
      <c r="BL2826" s="49"/>
      <c r="BM2826" s="49"/>
      <c r="BN2826" s="49"/>
      <c r="BO2826" s="49"/>
    </row>
    <row r="2827" spans="20:67" x14ac:dyDescent="0.3">
      <c r="T2827" s="49"/>
      <c r="V2827" s="49"/>
      <c r="W2827" s="49"/>
      <c r="X2827" s="49"/>
      <c r="Y2827" s="49"/>
      <c r="AA2827" s="49"/>
      <c r="AB2827" s="49"/>
      <c r="AD2827" s="49"/>
      <c r="AE2827" s="49"/>
      <c r="AF2827" s="49"/>
      <c r="AH2827" s="49"/>
      <c r="AI2827" s="49"/>
      <c r="AK2827" s="49"/>
      <c r="AL2827" s="49"/>
      <c r="AM2827" s="49"/>
      <c r="AN2827" s="49"/>
      <c r="AO2827" s="49"/>
      <c r="AP2827" s="49"/>
      <c r="AQ2827" s="49"/>
      <c r="AR2827" s="49"/>
      <c r="AS2827" s="49"/>
      <c r="AT2827" s="49"/>
      <c r="AU2827" s="49"/>
      <c r="AV2827" s="49"/>
      <c r="AW2827" s="49"/>
      <c r="AX2827" s="49"/>
      <c r="AY2827" s="49"/>
      <c r="AZ2827" s="49"/>
      <c r="BA2827" s="49"/>
      <c r="BB2827" s="49"/>
      <c r="BC2827" s="49"/>
      <c r="BD2827" s="49"/>
      <c r="BE2827" s="49"/>
      <c r="BF2827" s="49"/>
      <c r="BG2827" s="49"/>
      <c r="BH2827" s="49"/>
      <c r="BI2827" s="49"/>
      <c r="BJ2827" s="49"/>
      <c r="BK2827" s="49"/>
      <c r="BL2827" s="49"/>
      <c r="BM2827" s="49"/>
      <c r="BN2827" s="49"/>
      <c r="BO2827" s="49"/>
    </row>
    <row r="2828" spans="20:67" x14ac:dyDescent="0.3">
      <c r="T2828" s="49"/>
      <c r="V2828" s="49"/>
      <c r="W2828" s="49"/>
      <c r="X2828" s="49"/>
      <c r="Y2828" s="49"/>
      <c r="AA2828" s="49"/>
      <c r="AB2828" s="49"/>
      <c r="AD2828" s="49"/>
      <c r="AE2828" s="49"/>
      <c r="AF2828" s="49"/>
      <c r="AH2828" s="49"/>
      <c r="AI2828" s="49"/>
      <c r="AK2828" s="49"/>
      <c r="AL2828" s="49"/>
      <c r="AM2828" s="49"/>
      <c r="AN2828" s="49"/>
      <c r="AO2828" s="49"/>
      <c r="AP2828" s="49"/>
      <c r="AQ2828" s="49"/>
      <c r="AR2828" s="49"/>
      <c r="AS2828" s="49"/>
      <c r="AT2828" s="49"/>
      <c r="AU2828" s="49"/>
      <c r="AV2828" s="49"/>
      <c r="AW2828" s="49"/>
      <c r="AX2828" s="49"/>
      <c r="AY2828" s="49"/>
      <c r="AZ2828" s="49"/>
      <c r="BA2828" s="49"/>
      <c r="BB2828" s="49"/>
      <c r="BC2828" s="49"/>
      <c r="BD2828" s="49"/>
      <c r="BE2828" s="49"/>
      <c r="BF2828" s="49"/>
      <c r="BG2828" s="49"/>
      <c r="BH2828" s="49"/>
      <c r="BI2828" s="49"/>
      <c r="BJ2828" s="49"/>
      <c r="BK2828" s="49"/>
      <c r="BL2828" s="49"/>
      <c r="BM2828" s="49"/>
      <c r="BN2828" s="49"/>
      <c r="BO2828" s="49"/>
    </row>
    <row r="2829" spans="20:67" x14ac:dyDescent="0.3">
      <c r="T2829" s="49"/>
      <c r="V2829" s="49"/>
      <c r="W2829" s="49"/>
      <c r="X2829" s="49"/>
      <c r="Y2829" s="49"/>
      <c r="AA2829" s="49"/>
      <c r="AB2829" s="49"/>
      <c r="AD2829" s="49"/>
      <c r="AE2829" s="49"/>
      <c r="AF2829" s="49"/>
      <c r="AH2829" s="49"/>
      <c r="AI2829" s="49"/>
      <c r="AK2829" s="49"/>
      <c r="AL2829" s="49"/>
      <c r="AM2829" s="49"/>
      <c r="AN2829" s="49"/>
      <c r="AO2829" s="49"/>
      <c r="AP2829" s="49"/>
      <c r="AQ2829" s="49"/>
      <c r="AR2829" s="49"/>
      <c r="AS2829" s="49"/>
      <c r="AT2829" s="49"/>
      <c r="AU2829" s="49"/>
      <c r="AV2829" s="49"/>
      <c r="AW2829" s="49"/>
      <c r="AX2829" s="49"/>
      <c r="AY2829" s="49"/>
      <c r="AZ2829" s="49"/>
      <c r="BA2829" s="49"/>
      <c r="BB2829" s="49"/>
      <c r="BC2829" s="49"/>
      <c r="BD2829" s="49"/>
      <c r="BE2829" s="49"/>
      <c r="BF2829" s="49"/>
      <c r="BG2829" s="49"/>
      <c r="BH2829" s="49"/>
      <c r="BI2829" s="49"/>
      <c r="BJ2829" s="49"/>
      <c r="BK2829" s="49"/>
      <c r="BL2829" s="49"/>
      <c r="BM2829" s="49"/>
      <c r="BN2829" s="49"/>
      <c r="BO2829" s="49"/>
    </row>
    <row r="2830" spans="20:67" x14ac:dyDescent="0.3">
      <c r="T2830" s="49"/>
      <c r="V2830" s="49"/>
      <c r="W2830" s="49"/>
      <c r="X2830" s="49"/>
      <c r="Y2830" s="49"/>
      <c r="AA2830" s="49"/>
      <c r="AB2830" s="49"/>
      <c r="AD2830" s="49"/>
      <c r="AE2830" s="49"/>
      <c r="AF2830" s="49"/>
      <c r="AH2830" s="49"/>
      <c r="AI2830" s="49"/>
      <c r="AK2830" s="49"/>
      <c r="AL2830" s="49"/>
      <c r="AM2830" s="49"/>
      <c r="AN2830" s="49"/>
      <c r="AO2830" s="49"/>
      <c r="AP2830" s="49"/>
      <c r="AQ2830" s="49"/>
      <c r="AR2830" s="49"/>
      <c r="AS2830" s="49"/>
      <c r="AT2830" s="49"/>
      <c r="AU2830" s="49"/>
      <c r="AV2830" s="49"/>
      <c r="AW2830" s="49"/>
      <c r="AX2830" s="49"/>
      <c r="AY2830" s="49"/>
      <c r="AZ2830" s="49"/>
      <c r="BA2830" s="49"/>
      <c r="BB2830" s="49"/>
      <c r="BC2830" s="49"/>
      <c r="BD2830" s="49"/>
      <c r="BE2830" s="49"/>
      <c r="BF2830" s="49"/>
      <c r="BG2830" s="49"/>
      <c r="BH2830" s="49"/>
      <c r="BI2830" s="49"/>
      <c r="BJ2830" s="49"/>
      <c r="BK2830" s="49"/>
      <c r="BL2830" s="49"/>
      <c r="BM2830" s="49"/>
      <c r="BN2830" s="49"/>
      <c r="BO2830" s="49"/>
    </row>
    <row r="2831" spans="20:67" x14ac:dyDescent="0.3">
      <c r="T2831" s="49"/>
      <c r="V2831" s="49"/>
      <c r="W2831" s="49"/>
      <c r="X2831" s="49"/>
      <c r="Y2831" s="49"/>
      <c r="AA2831" s="49"/>
      <c r="AB2831" s="49"/>
      <c r="AD2831" s="49"/>
      <c r="AE2831" s="49"/>
      <c r="AF2831" s="49"/>
      <c r="AH2831" s="49"/>
      <c r="AI2831" s="49"/>
      <c r="AK2831" s="49"/>
      <c r="AL2831" s="49"/>
      <c r="AM2831" s="49"/>
      <c r="AN2831" s="49"/>
      <c r="AO2831" s="49"/>
      <c r="AP2831" s="49"/>
      <c r="AQ2831" s="49"/>
      <c r="AR2831" s="49"/>
      <c r="AS2831" s="49"/>
      <c r="AT2831" s="49"/>
      <c r="AU2831" s="49"/>
      <c r="AV2831" s="49"/>
      <c r="AW2831" s="49"/>
      <c r="AX2831" s="49"/>
      <c r="AY2831" s="49"/>
      <c r="AZ2831" s="49"/>
      <c r="BA2831" s="49"/>
      <c r="BB2831" s="49"/>
      <c r="BC2831" s="49"/>
      <c r="BD2831" s="49"/>
      <c r="BE2831" s="49"/>
      <c r="BF2831" s="49"/>
      <c r="BG2831" s="49"/>
      <c r="BH2831" s="49"/>
      <c r="BI2831" s="49"/>
      <c r="BJ2831" s="49"/>
      <c r="BK2831" s="49"/>
      <c r="BL2831" s="49"/>
      <c r="BM2831" s="49"/>
      <c r="BN2831" s="49"/>
      <c r="BO2831" s="49"/>
    </row>
    <row r="2832" spans="20:67" x14ac:dyDescent="0.3">
      <c r="T2832" s="49"/>
      <c r="V2832" s="49"/>
      <c r="W2832" s="49"/>
      <c r="X2832" s="49"/>
      <c r="Y2832" s="49"/>
      <c r="AA2832" s="49"/>
      <c r="AB2832" s="49"/>
      <c r="AD2832" s="49"/>
      <c r="AE2832" s="49"/>
      <c r="AF2832" s="49"/>
      <c r="AH2832" s="49"/>
      <c r="AI2832" s="49"/>
      <c r="AK2832" s="49"/>
      <c r="AL2832" s="49"/>
      <c r="AM2832" s="49"/>
      <c r="AN2832" s="49"/>
      <c r="AO2832" s="49"/>
      <c r="AP2832" s="49"/>
      <c r="AQ2832" s="49"/>
      <c r="AR2832" s="49"/>
      <c r="AS2832" s="49"/>
      <c r="AT2832" s="49"/>
      <c r="AU2832" s="49"/>
      <c r="AV2832" s="49"/>
      <c r="AW2832" s="49"/>
      <c r="AX2832" s="49"/>
      <c r="AY2832" s="49"/>
      <c r="AZ2832" s="49"/>
      <c r="BA2832" s="49"/>
      <c r="BB2832" s="49"/>
      <c r="BC2832" s="49"/>
      <c r="BD2832" s="49"/>
      <c r="BE2832" s="49"/>
      <c r="BF2832" s="49"/>
      <c r="BG2832" s="49"/>
      <c r="BH2832" s="49"/>
      <c r="BI2832" s="49"/>
      <c r="BJ2832" s="49"/>
      <c r="BK2832" s="49"/>
      <c r="BL2832" s="49"/>
      <c r="BM2832" s="49"/>
      <c r="BN2832" s="49"/>
      <c r="BO2832" s="49"/>
    </row>
    <row r="2833" spans="20:67" x14ac:dyDescent="0.3">
      <c r="T2833" s="49"/>
      <c r="V2833" s="49"/>
      <c r="W2833" s="49"/>
      <c r="X2833" s="49"/>
      <c r="Y2833" s="49"/>
      <c r="AA2833" s="49"/>
      <c r="AB2833" s="49"/>
      <c r="AD2833" s="49"/>
      <c r="AE2833" s="49"/>
      <c r="AF2833" s="49"/>
      <c r="AH2833" s="49"/>
      <c r="AI2833" s="49"/>
      <c r="AK2833" s="49"/>
      <c r="AL2833" s="49"/>
      <c r="AM2833" s="49"/>
      <c r="AN2833" s="49"/>
      <c r="AO2833" s="49"/>
      <c r="AP2833" s="49"/>
      <c r="AQ2833" s="49"/>
      <c r="AR2833" s="49"/>
      <c r="AS2833" s="49"/>
      <c r="AT2833" s="49"/>
      <c r="AU2833" s="49"/>
      <c r="AV2833" s="49"/>
      <c r="AW2833" s="49"/>
      <c r="AX2833" s="49"/>
      <c r="AY2833" s="49"/>
      <c r="AZ2833" s="49"/>
      <c r="BA2833" s="49"/>
      <c r="BB2833" s="49"/>
      <c r="BC2833" s="49"/>
      <c r="BD2833" s="49"/>
      <c r="BE2833" s="49"/>
      <c r="BF2833" s="49"/>
      <c r="BG2833" s="49"/>
      <c r="BH2833" s="49"/>
      <c r="BI2833" s="49"/>
      <c r="BJ2833" s="49"/>
      <c r="BK2833" s="49"/>
      <c r="BL2833" s="49"/>
      <c r="BM2833" s="49"/>
      <c r="BN2833" s="49"/>
      <c r="BO2833" s="49"/>
    </row>
    <row r="2834" spans="20:67" x14ac:dyDescent="0.3">
      <c r="T2834" s="49"/>
      <c r="V2834" s="49"/>
      <c r="W2834" s="49"/>
      <c r="X2834" s="49"/>
      <c r="Y2834" s="49"/>
      <c r="AA2834" s="49"/>
      <c r="AB2834" s="49"/>
      <c r="AD2834" s="49"/>
      <c r="AE2834" s="49"/>
      <c r="AF2834" s="49"/>
      <c r="AH2834" s="49"/>
      <c r="AI2834" s="49"/>
      <c r="AK2834" s="49"/>
      <c r="AL2834" s="49"/>
      <c r="AM2834" s="49"/>
      <c r="AN2834" s="49"/>
      <c r="AO2834" s="49"/>
      <c r="AP2834" s="49"/>
      <c r="AQ2834" s="49"/>
      <c r="AR2834" s="49"/>
      <c r="AS2834" s="49"/>
      <c r="AT2834" s="49"/>
      <c r="AU2834" s="49"/>
      <c r="AV2834" s="49"/>
      <c r="AW2834" s="49"/>
      <c r="AX2834" s="49"/>
      <c r="AY2834" s="49"/>
      <c r="AZ2834" s="49"/>
      <c r="BA2834" s="49"/>
      <c r="BB2834" s="49"/>
      <c r="BC2834" s="49"/>
      <c r="BD2834" s="49"/>
      <c r="BE2834" s="49"/>
      <c r="BF2834" s="49"/>
      <c r="BG2834" s="49"/>
      <c r="BH2834" s="49"/>
      <c r="BI2834" s="49"/>
      <c r="BJ2834" s="49"/>
      <c r="BK2834" s="49"/>
      <c r="BL2834" s="49"/>
      <c r="BM2834" s="49"/>
      <c r="BN2834" s="49"/>
      <c r="BO2834" s="49"/>
    </row>
    <row r="2835" spans="20:67" x14ac:dyDescent="0.3">
      <c r="T2835" s="49"/>
      <c r="V2835" s="49"/>
      <c r="W2835" s="49"/>
      <c r="X2835" s="49"/>
      <c r="Y2835" s="49"/>
      <c r="AA2835" s="49"/>
      <c r="AB2835" s="49"/>
      <c r="AD2835" s="49"/>
      <c r="AE2835" s="49"/>
      <c r="AF2835" s="49"/>
      <c r="AH2835" s="49"/>
      <c r="AI2835" s="49"/>
      <c r="AK2835" s="49"/>
      <c r="AL2835" s="49"/>
      <c r="AM2835" s="49"/>
      <c r="AN2835" s="49"/>
      <c r="AO2835" s="49"/>
      <c r="AP2835" s="49"/>
      <c r="AQ2835" s="49"/>
      <c r="AR2835" s="49"/>
      <c r="AS2835" s="49"/>
      <c r="AT2835" s="49"/>
      <c r="AU2835" s="49"/>
      <c r="AV2835" s="49"/>
      <c r="AW2835" s="49"/>
      <c r="AX2835" s="49"/>
      <c r="AY2835" s="49"/>
      <c r="AZ2835" s="49"/>
      <c r="BA2835" s="49"/>
      <c r="BB2835" s="49"/>
      <c r="BC2835" s="49"/>
      <c r="BD2835" s="49"/>
      <c r="BE2835" s="49"/>
      <c r="BF2835" s="49"/>
      <c r="BG2835" s="49"/>
      <c r="BH2835" s="49"/>
      <c r="BI2835" s="49"/>
      <c r="BJ2835" s="49"/>
      <c r="BK2835" s="49"/>
      <c r="BL2835" s="49"/>
      <c r="BM2835" s="49"/>
      <c r="BN2835" s="49"/>
      <c r="BO2835" s="49"/>
    </row>
  </sheetData>
  <mergeCells count="2">
    <mergeCell ref="C53:C56"/>
    <mergeCell ref="BL53:BL56"/>
  </mergeCells>
  <conditionalFormatting sqref="A100"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2"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3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5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9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B113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:CS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:CS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CS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CS9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4:CS1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T98 CT80 CT95:CT96 CT90">
    <cfRule type="colorScale" priority="1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T83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80:CV80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1:CV81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2:CV82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3:CV83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4:CV84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5:CV85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6:CV86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7:CV87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8:CV88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9:CV89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0:CV90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1:CV91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2:CV92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3:CV93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4:CV94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5:CV95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6:CV96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7:CV97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8:CV98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9:CV99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2:CV102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5:CV105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0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1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2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3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4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5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6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7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8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9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0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1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2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3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4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5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6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7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8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9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2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5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0:CX105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14">
    <cfRule type="colorScale" priority="364">
      <colorScale>
        <cfvo type="min"/>
        <cfvo type="percentile" val="70"/>
        <cfvo type="max"/>
        <color rgb="FFF8696B"/>
        <color rgb="FFFFEB84"/>
        <color rgb="FF63BE7B"/>
      </colorScale>
    </cfRule>
  </conditionalFormatting>
  <conditionalFormatting sqref="CZ99:DB99 A99 DK99:XFD99">
    <cfRule type="colorScale" priority="1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80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2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7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93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1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4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14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0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93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1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4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6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14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0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4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7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9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1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4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6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14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2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9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1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1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2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9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1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6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1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9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1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9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8B2BC-11C3-4F78-BB47-976617D344B3}">
  <dimension ref="F5:G7"/>
  <sheetViews>
    <sheetView workbookViewId="0">
      <selection activeCell="F7" sqref="F7"/>
    </sheetView>
  </sheetViews>
  <sheetFormatPr defaultRowHeight="15" x14ac:dyDescent="0.25"/>
  <sheetData>
    <row r="5" spans="6:7" x14ac:dyDescent="0.25">
      <c r="F5">
        <v>204.65</v>
      </c>
    </row>
    <row r="6" spans="6:7" x14ac:dyDescent="0.25">
      <c r="F6">
        <v>164.2</v>
      </c>
    </row>
    <row r="7" spans="6:7" x14ac:dyDescent="0.25">
      <c r="F7">
        <f>146.72</f>
        <v>146.72</v>
      </c>
      <c r="G7">
        <f>F5/F7</f>
        <v>1.3948336968375137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11BD-3D68-4D28-BC17-2785C97D0B22}">
  <dimension ref="A2:AB54"/>
  <sheetViews>
    <sheetView tabSelected="1" topLeftCell="AB20" zoomScaleNormal="100" workbookViewId="0">
      <selection activeCell="AT27" sqref="AT27"/>
    </sheetView>
  </sheetViews>
  <sheetFormatPr defaultRowHeight="15" x14ac:dyDescent="0.25"/>
  <cols>
    <col min="1" max="1" width="14.85546875" style="192" customWidth="1"/>
    <col min="2" max="2" width="31.7109375" style="195" bestFit="1" customWidth="1"/>
    <col min="3" max="3" width="13.140625" style="195" bestFit="1" customWidth="1"/>
    <col min="4" max="4" width="11.140625" style="195" bestFit="1" customWidth="1"/>
    <col min="5" max="5" width="11.5703125" style="195" bestFit="1" customWidth="1"/>
    <col min="6" max="6" width="10.28515625" style="195" bestFit="1" customWidth="1"/>
    <col min="7" max="7" width="16.140625" style="195" customWidth="1"/>
    <col min="8" max="8" width="10.7109375" style="195" bestFit="1" customWidth="1"/>
    <col min="9" max="9" width="11.5703125" style="195" bestFit="1" customWidth="1"/>
    <col min="10" max="10" width="9.28515625" style="195" bestFit="1" customWidth="1"/>
    <col min="11" max="11" width="11.5703125" style="195" bestFit="1" customWidth="1"/>
    <col min="12" max="12" width="12.140625" style="195" customWidth="1"/>
    <col min="13" max="13" width="11.5703125" style="197" bestFit="1" customWidth="1"/>
    <col min="14" max="14" width="10.140625" style="197" customWidth="1"/>
    <col min="15" max="15" width="11.5703125" style="197" bestFit="1" customWidth="1"/>
    <col min="16" max="16" width="8.85546875" style="197" bestFit="1" customWidth="1"/>
    <col min="17" max="17" width="13.28515625" style="197" bestFit="1" customWidth="1"/>
    <col min="18" max="18" width="9.140625" style="197"/>
    <col min="19" max="19" width="13.28515625" style="192" bestFit="1" customWidth="1"/>
    <col min="20" max="20" width="9.140625" style="195"/>
    <col min="21" max="21" width="14.5703125" style="192" bestFit="1" customWidth="1"/>
    <col min="22" max="22" width="13.5703125" style="192" customWidth="1"/>
    <col min="23" max="23" width="14" style="192" customWidth="1"/>
    <col min="24" max="24" width="9.140625" style="192"/>
    <col min="25" max="25" width="28.42578125" style="197" customWidth="1"/>
    <col min="26" max="26" width="9.140625" style="195"/>
    <col min="27" max="27" width="28" style="197" bestFit="1" customWidth="1"/>
    <col min="28" max="28" width="14.28515625" style="195" bestFit="1" customWidth="1"/>
    <col min="29" max="16384" width="9.140625" style="192"/>
  </cols>
  <sheetData>
    <row r="2" spans="1:28" s="189" customFormat="1" x14ac:dyDescent="0.25">
      <c r="B2" s="190" t="s">
        <v>221</v>
      </c>
      <c r="C2" s="250" t="s">
        <v>204</v>
      </c>
      <c r="D2" s="252"/>
      <c r="E2" s="191" t="s">
        <v>217</v>
      </c>
      <c r="F2" s="190"/>
      <c r="G2" s="250" t="s">
        <v>205</v>
      </c>
      <c r="H2" s="252"/>
      <c r="I2" s="191" t="s">
        <v>216</v>
      </c>
      <c r="J2" s="190"/>
      <c r="K2" s="191" t="s">
        <v>20</v>
      </c>
      <c r="L2" s="190" t="s">
        <v>215</v>
      </c>
      <c r="M2" s="202" t="s">
        <v>211</v>
      </c>
      <c r="N2" s="203" t="s">
        <v>212</v>
      </c>
      <c r="O2" s="202" t="s">
        <v>210</v>
      </c>
      <c r="P2" s="203" t="s">
        <v>213</v>
      </c>
      <c r="Q2" s="203" t="s">
        <v>214</v>
      </c>
      <c r="R2" s="196" t="s">
        <v>218</v>
      </c>
      <c r="S2" s="250" t="s">
        <v>220</v>
      </c>
      <c r="T2" s="251"/>
      <c r="U2" s="251"/>
      <c r="V2" s="252"/>
      <c r="Y2" s="196"/>
      <c r="Z2" s="190"/>
      <c r="AA2" s="196"/>
      <c r="AB2" s="190"/>
    </row>
    <row r="3" spans="1:28" x14ac:dyDescent="0.25">
      <c r="B3" s="195" t="s">
        <v>209</v>
      </c>
      <c r="C3" s="193">
        <v>44334</v>
      </c>
      <c r="D3" s="193">
        <v>44460</v>
      </c>
      <c r="E3" s="194">
        <f>D3-C3-1</f>
        <v>125</v>
      </c>
      <c r="F3" s="195" t="s">
        <v>202</v>
      </c>
      <c r="G3" s="193">
        <f>D3</f>
        <v>44460</v>
      </c>
      <c r="H3" s="193">
        <v>44546</v>
      </c>
      <c r="I3" s="194">
        <f>H3-G3+1</f>
        <v>87</v>
      </c>
      <c r="J3" s="195" t="s">
        <v>202</v>
      </c>
      <c r="K3" s="194">
        <f>L3-G3</f>
        <v>834</v>
      </c>
      <c r="L3" s="193">
        <v>45294</v>
      </c>
      <c r="M3" s="204">
        <v>0.91300000000000003</v>
      </c>
      <c r="N3" s="205">
        <v>0.75800000000000001</v>
      </c>
      <c r="O3" s="204">
        <v>0.71099999999999997</v>
      </c>
      <c r="P3" s="205">
        <v>0.83899999999999997</v>
      </c>
      <c r="Q3" s="205">
        <v>0.63100000000000001</v>
      </c>
      <c r="R3" s="198">
        <f>AVERAGE(M3:P3)</f>
        <v>0.80525000000000002</v>
      </c>
      <c r="S3" s="200">
        <f>M3/$I$3</f>
        <v>1.0494252873563219E-2</v>
      </c>
      <c r="T3" s="229">
        <f t="shared" ref="T3:V6" si="0">N3/$I$3</f>
        <v>8.7126436781609189E-3</v>
      </c>
      <c r="U3" s="200">
        <f t="shared" si="0"/>
        <v>8.1724137931034474E-3</v>
      </c>
      <c r="V3" s="200">
        <f t="shared" si="0"/>
        <v>9.6436781609195391E-3</v>
      </c>
    </row>
    <row r="4" spans="1:28" x14ac:dyDescent="0.25">
      <c r="B4" s="195" t="s">
        <v>207</v>
      </c>
      <c r="C4" s="193">
        <f>H3</f>
        <v>44546</v>
      </c>
      <c r="D4" s="193">
        <v>44616</v>
      </c>
      <c r="E4" s="194">
        <f>D4-C4-1</f>
        <v>69</v>
      </c>
      <c r="F4" s="195" t="s">
        <v>202</v>
      </c>
      <c r="G4" s="193">
        <f>D4</f>
        <v>44616</v>
      </c>
      <c r="H4" s="193">
        <v>44719</v>
      </c>
      <c r="I4" s="194">
        <f>H4-G4+1</f>
        <v>104</v>
      </c>
      <c r="J4" s="195" t="s">
        <v>202</v>
      </c>
      <c r="K4" s="194">
        <f>L4-G4</f>
        <v>678</v>
      </c>
      <c r="L4" s="193">
        <v>45294</v>
      </c>
      <c r="M4" s="206">
        <v>0.99</v>
      </c>
      <c r="N4" s="207">
        <v>0.52500000000000002</v>
      </c>
      <c r="O4" s="208">
        <v>0.89600000000000002</v>
      </c>
      <c r="P4" s="207">
        <v>0.1593</v>
      </c>
      <c r="Q4" s="207">
        <v>0.51700000000000002</v>
      </c>
      <c r="R4" s="198">
        <f>AVERAGE(M4:P4)</f>
        <v>0.64257500000000001</v>
      </c>
      <c r="S4" s="200">
        <f t="shared" ref="S4:S6" si="1">M4/$I$3</f>
        <v>1.1379310344827587E-2</v>
      </c>
      <c r="T4" s="229">
        <f t="shared" si="0"/>
        <v>6.0344827586206896E-3</v>
      </c>
      <c r="U4" s="200">
        <f t="shared" si="0"/>
        <v>1.0298850574712644E-2</v>
      </c>
      <c r="V4" s="200">
        <f t="shared" si="0"/>
        <v>1.8310344827586207E-3</v>
      </c>
    </row>
    <row r="5" spans="1:28" x14ac:dyDescent="0.25">
      <c r="B5" s="195" t="s">
        <v>208</v>
      </c>
      <c r="C5" s="193">
        <f>H4</f>
        <v>44719</v>
      </c>
      <c r="D5" s="193">
        <v>44789</v>
      </c>
      <c r="E5" s="194">
        <f t="shared" ref="E5:E6" si="2">D5-C5-1</f>
        <v>69</v>
      </c>
      <c r="F5" s="195" t="s">
        <v>202</v>
      </c>
      <c r="G5" s="193">
        <f>D5</f>
        <v>44789</v>
      </c>
      <c r="H5" s="193">
        <v>44922</v>
      </c>
      <c r="I5" s="194">
        <f>H5-G5+1</f>
        <v>134</v>
      </c>
      <c r="J5" s="195" t="s">
        <v>202</v>
      </c>
      <c r="K5" s="194">
        <f>L5-G5</f>
        <v>505</v>
      </c>
      <c r="L5" s="193">
        <v>45294</v>
      </c>
      <c r="M5" s="209">
        <v>1.2</v>
      </c>
      <c r="N5" s="210">
        <v>0.97399999999999998</v>
      </c>
      <c r="O5" s="209">
        <v>0.78700000000000003</v>
      </c>
      <c r="P5" s="210">
        <v>0.73699999999999999</v>
      </c>
      <c r="Q5" s="210">
        <v>0.95499999999999996</v>
      </c>
      <c r="R5" s="198">
        <f>AVERAGE(M5:P5)</f>
        <v>0.92449999999999999</v>
      </c>
      <c r="S5" s="200">
        <f t="shared" si="1"/>
        <v>1.3793103448275862E-2</v>
      </c>
      <c r="T5" s="229">
        <f t="shared" si="0"/>
        <v>1.1195402298850575E-2</v>
      </c>
      <c r="U5" s="200">
        <f t="shared" si="0"/>
        <v>9.0459770114942537E-3</v>
      </c>
      <c r="V5" s="200">
        <f t="shared" si="0"/>
        <v>8.471264367816091E-3</v>
      </c>
      <c r="Y5" s="197" t="s">
        <v>270</v>
      </c>
      <c r="AA5" s="197" t="s">
        <v>269</v>
      </c>
    </row>
    <row r="6" spans="1:28" x14ac:dyDescent="0.25">
      <c r="B6" s="195" t="s">
        <v>206</v>
      </c>
      <c r="C6" s="193">
        <f>H5</f>
        <v>44922</v>
      </c>
      <c r="D6" s="193">
        <v>45055</v>
      </c>
      <c r="E6" s="194">
        <f t="shared" si="2"/>
        <v>132</v>
      </c>
      <c r="F6" s="195" t="s">
        <v>202</v>
      </c>
      <c r="G6" s="193">
        <f>D6</f>
        <v>45055</v>
      </c>
      <c r="H6" s="193">
        <v>45180</v>
      </c>
      <c r="I6" s="194">
        <f>H6-G6+1</f>
        <v>126</v>
      </c>
      <c r="J6" s="195" t="s">
        <v>202</v>
      </c>
      <c r="K6" s="194">
        <f>L6-G6</f>
        <v>239</v>
      </c>
      <c r="L6" s="193">
        <v>45294</v>
      </c>
      <c r="M6" s="211">
        <v>0.56599999999999995</v>
      </c>
      <c r="N6" s="212">
        <v>0.80400000000000005</v>
      </c>
      <c r="O6" s="209">
        <v>0.92300000000000004</v>
      </c>
      <c r="P6" s="212">
        <v>0.65600000000000003</v>
      </c>
      <c r="Q6" s="212">
        <v>0.64300000000000002</v>
      </c>
      <c r="R6" s="198">
        <f>AVERAGE(M6:P6)</f>
        <v>0.73725000000000007</v>
      </c>
      <c r="S6" s="200">
        <f t="shared" si="1"/>
        <v>6.5057471264367813E-3</v>
      </c>
      <c r="T6" s="229">
        <f t="shared" si="0"/>
        <v>9.2413793103448289E-3</v>
      </c>
      <c r="U6" s="200">
        <f t="shared" si="0"/>
        <v>1.0609195402298851E-2</v>
      </c>
      <c r="V6" s="200">
        <f t="shared" si="0"/>
        <v>7.5402298850574716E-3</v>
      </c>
    </row>
    <row r="7" spans="1:28" x14ac:dyDescent="0.25">
      <c r="C7" s="193">
        <f>H6</f>
        <v>45180</v>
      </c>
      <c r="D7" s="193">
        <v>45286</v>
      </c>
      <c r="E7" s="194">
        <f>D7-C7</f>
        <v>106</v>
      </c>
      <c r="F7" s="195" t="s">
        <v>202</v>
      </c>
      <c r="G7" s="193">
        <f>D7</f>
        <v>45286</v>
      </c>
      <c r="L7" s="193" t="s">
        <v>219</v>
      </c>
      <c r="M7" s="208">
        <f>AVERAGE(M3:M6)</f>
        <v>0.9172499999999999</v>
      </c>
      <c r="N7" s="207">
        <f t="shared" ref="N7:R7" si="3">AVERAGE(N3:N6)</f>
        <v>0.76524999999999999</v>
      </c>
      <c r="O7" s="208">
        <f t="shared" si="3"/>
        <v>0.82925000000000004</v>
      </c>
      <c r="P7" s="207">
        <f t="shared" si="3"/>
        <v>0.59782500000000005</v>
      </c>
      <c r="Q7" s="207">
        <f t="shared" si="3"/>
        <v>0.68650000000000011</v>
      </c>
      <c r="R7" s="199">
        <f t="shared" si="3"/>
        <v>0.77739374999999999</v>
      </c>
      <c r="S7" s="201">
        <f>AVERAGE(S3:S6)</f>
        <v>1.0543103448275862E-2</v>
      </c>
      <c r="T7" s="227">
        <f t="shared" ref="T7:V7" si="4">AVERAGE(T3:T6)</f>
        <v>8.7959770114942534E-3</v>
      </c>
      <c r="U7" s="201">
        <f t="shared" si="4"/>
        <v>9.5316091954022984E-3</v>
      </c>
      <c r="V7" s="201">
        <f t="shared" si="4"/>
        <v>6.8715517241379302E-3</v>
      </c>
    </row>
    <row r="8" spans="1:28" x14ac:dyDescent="0.25">
      <c r="D8" s="190" t="s">
        <v>203</v>
      </c>
      <c r="E8" s="190">
        <f>AVERAGE(E3:E7)</f>
        <v>100.2</v>
      </c>
      <c r="F8" s="195" t="s">
        <v>202</v>
      </c>
      <c r="I8" s="190">
        <f>AVERAGE(I3:I6)</f>
        <v>112.75</v>
      </c>
      <c r="J8" s="195" t="s">
        <v>202</v>
      </c>
    </row>
    <row r="10" spans="1:28" x14ac:dyDescent="0.25">
      <c r="B10" s="261" t="s">
        <v>268</v>
      </c>
      <c r="C10" s="253"/>
      <c r="D10" s="254"/>
      <c r="E10" s="255"/>
      <c r="G10" s="253"/>
      <c r="H10" s="254"/>
      <c r="I10" s="255"/>
      <c r="K10" s="253"/>
      <c r="L10" s="254"/>
      <c r="M10" s="255"/>
      <c r="O10" s="256"/>
      <c r="P10" s="257"/>
      <c r="Q10" s="258"/>
      <c r="S10" s="253"/>
      <c r="T10" s="254"/>
      <c r="U10" s="255"/>
    </row>
    <row r="11" spans="1:28" x14ac:dyDescent="0.25">
      <c r="A11" s="197"/>
      <c r="B11" s="261" t="s">
        <v>121</v>
      </c>
      <c r="C11" s="214" t="s">
        <v>236</v>
      </c>
      <c r="D11" s="214"/>
      <c r="E11" s="214" t="s">
        <v>226</v>
      </c>
      <c r="F11" s="214"/>
      <c r="G11" s="214" t="s">
        <v>225</v>
      </c>
      <c r="H11" s="214"/>
      <c r="I11" s="214" t="s">
        <v>224</v>
      </c>
      <c r="J11" s="214"/>
      <c r="K11" s="214" t="s">
        <v>223</v>
      </c>
      <c r="L11" s="214"/>
      <c r="M11" s="214" t="s">
        <v>222</v>
      </c>
      <c r="N11" s="214"/>
      <c r="O11" s="214">
        <v>1814.8</v>
      </c>
      <c r="P11" s="214"/>
      <c r="Q11" s="214">
        <v>2030.5</v>
      </c>
      <c r="R11" s="214"/>
      <c r="S11" s="214">
        <v>1911.3</v>
      </c>
      <c r="T11" s="230"/>
      <c r="U11" s="214">
        <v>2058.1999999999998</v>
      </c>
      <c r="Y11" s="197" t="s">
        <v>272</v>
      </c>
      <c r="AA11" s="197" t="s">
        <v>269</v>
      </c>
      <c r="AB11" s="197" t="s">
        <v>271</v>
      </c>
    </row>
    <row r="12" spans="1:28" x14ac:dyDescent="0.25">
      <c r="A12" s="197"/>
      <c r="B12" s="261" t="s">
        <v>137</v>
      </c>
      <c r="C12" s="214" t="s">
        <v>235</v>
      </c>
      <c r="D12" s="214"/>
      <c r="E12" s="214" t="s">
        <v>234</v>
      </c>
      <c r="F12" s="214"/>
      <c r="G12" s="214" t="s">
        <v>233</v>
      </c>
      <c r="H12" s="214"/>
      <c r="I12" s="214" t="s">
        <v>232</v>
      </c>
      <c r="J12" s="214"/>
      <c r="K12" s="214" t="s">
        <v>231</v>
      </c>
      <c r="L12" s="214"/>
      <c r="M12" s="214" t="s">
        <v>230</v>
      </c>
      <c r="N12" s="214"/>
      <c r="O12" s="214" t="s">
        <v>229</v>
      </c>
      <c r="P12" s="214"/>
      <c r="Q12" s="214" t="s">
        <v>228</v>
      </c>
      <c r="R12" s="214"/>
      <c r="S12" s="214" t="s">
        <v>227</v>
      </c>
      <c r="T12" s="230"/>
      <c r="U12" s="214">
        <v>29.311399999999999</v>
      </c>
      <c r="Y12" s="228">
        <v>44922</v>
      </c>
      <c r="AA12" s="197">
        <f>Y13-Y12</f>
        <v>133</v>
      </c>
      <c r="AB12" s="197">
        <f>Y18-Y12</f>
        <v>417</v>
      </c>
    </row>
    <row r="13" spans="1:28" x14ac:dyDescent="0.25">
      <c r="B13" s="261" t="s">
        <v>237</v>
      </c>
      <c r="C13" s="221">
        <v>489.22</v>
      </c>
      <c r="D13" s="221"/>
      <c r="E13" s="221">
        <v>492.44</v>
      </c>
      <c r="F13" s="221"/>
      <c r="G13" s="221">
        <v>855.78</v>
      </c>
      <c r="H13" s="221"/>
      <c r="I13" s="221">
        <v>855.46</v>
      </c>
      <c r="J13" s="221"/>
      <c r="K13" s="221">
        <v>963.2</v>
      </c>
      <c r="L13" s="221"/>
      <c r="M13" s="221">
        <v>1013.16</v>
      </c>
      <c r="N13" s="221"/>
      <c r="O13" s="221">
        <v>1088.29</v>
      </c>
      <c r="P13" s="221"/>
      <c r="Q13" s="221">
        <v>1274.44</v>
      </c>
      <c r="R13" s="221"/>
      <c r="S13" s="221">
        <v>1651.14</v>
      </c>
      <c r="U13" s="221">
        <f>U12*U11/31.1</f>
        <v>1939.8303369774917</v>
      </c>
      <c r="Y13" s="228">
        <v>45055</v>
      </c>
      <c r="AA13" s="197">
        <f>Y16-Y13</f>
        <v>125</v>
      </c>
      <c r="AB13" s="197">
        <f>AA17+AA16+AA13</f>
        <v>284</v>
      </c>
    </row>
    <row r="14" spans="1:28" x14ac:dyDescent="0.25">
      <c r="B14" s="261" t="s">
        <v>273</v>
      </c>
      <c r="C14" s="260"/>
      <c r="D14" s="260"/>
      <c r="E14" s="260"/>
      <c r="F14" s="260"/>
      <c r="G14" s="260">
        <v>1</v>
      </c>
      <c r="H14" s="260"/>
      <c r="I14" s="260">
        <v>1.0275000000000001</v>
      </c>
      <c r="J14" s="260"/>
      <c r="K14" s="260">
        <v>0.9163</v>
      </c>
      <c r="L14" s="260"/>
      <c r="M14" s="260">
        <v>1.0911</v>
      </c>
      <c r="N14" s="260"/>
      <c r="O14" s="260">
        <v>0.73260000000000003</v>
      </c>
      <c r="P14" s="260"/>
      <c r="Q14" s="260">
        <v>0.94869999999999999</v>
      </c>
      <c r="R14" s="221"/>
      <c r="S14" s="260">
        <v>1.361</v>
      </c>
      <c r="U14" s="260">
        <v>1.9292</v>
      </c>
      <c r="Y14" s="228"/>
      <c r="AB14" s="197"/>
    </row>
    <row r="15" spans="1:28" x14ac:dyDescent="0.25">
      <c r="B15" s="261"/>
      <c r="C15" s="260"/>
      <c r="D15" s="260"/>
      <c r="E15" s="260"/>
      <c r="F15" s="260"/>
      <c r="G15" s="260"/>
      <c r="H15" s="260"/>
      <c r="I15" s="224">
        <f>I14/G14-1</f>
        <v>2.750000000000008E-2</v>
      </c>
      <c r="J15" s="260"/>
      <c r="K15" s="224">
        <f>K14/I14-1</f>
        <v>-0.10822384428223852</v>
      </c>
      <c r="L15" s="260"/>
      <c r="M15" s="224">
        <f>M14/K14-1</f>
        <v>0.19076721597729995</v>
      </c>
      <c r="N15" s="260"/>
      <c r="O15" s="224">
        <f>O14/M14-1</f>
        <v>-0.32856750068737961</v>
      </c>
      <c r="P15" s="260"/>
      <c r="Q15" s="224">
        <f>Q14/O14-1</f>
        <v>0.29497679497679496</v>
      </c>
      <c r="R15" s="221"/>
      <c r="S15" s="224">
        <f>S14/Q14-1</f>
        <v>0.43459470854854021</v>
      </c>
      <c r="U15" s="224">
        <f>U14/S14-1</f>
        <v>0.41748714180749458</v>
      </c>
      <c r="Y15" s="228"/>
      <c r="AB15" s="197"/>
    </row>
    <row r="16" spans="1:28" x14ac:dyDescent="0.25">
      <c r="B16" s="195" t="s">
        <v>238</v>
      </c>
      <c r="C16" s="222"/>
      <c r="D16" s="222"/>
      <c r="E16" s="224">
        <f>E13/C13-1</f>
        <v>6.5819058910101536E-3</v>
      </c>
      <c r="F16" s="225"/>
      <c r="G16" s="224">
        <f>G13/E13-1</f>
        <v>0.73783608155308267</v>
      </c>
      <c r="H16" s="225"/>
      <c r="I16" s="224">
        <f>I13/G13-1</f>
        <v>-3.739278786603073E-4</v>
      </c>
      <c r="J16" s="225"/>
      <c r="K16" s="224">
        <f>K13/I13-1</f>
        <v>0.12594393659551595</v>
      </c>
      <c r="L16" s="225"/>
      <c r="M16" s="224">
        <f>M13/K13-1</f>
        <v>5.1868770764119443E-2</v>
      </c>
      <c r="N16" s="203"/>
      <c r="O16" s="224">
        <f>O13/M13-1</f>
        <v>7.4154131627778508E-2</v>
      </c>
      <c r="P16" s="203"/>
      <c r="Q16" s="224">
        <f>Q13/O13-1</f>
        <v>0.17104815811961904</v>
      </c>
      <c r="R16" s="203"/>
      <c r="S16" s="224">
        <f>S13/Q13-1</f>
        <v>0.29558080411788712</v>
      </c>
      <c r="T16" s="190"/>
      <c r="U16" s="224">
        <f>U13/S13-1</f>
        <v>0.17484303994663786</v>
      </c>
      <c r="Y16" s="228">
        <v>45180</v>
      </c>
      <c r="AA16" s="197">
        <f>Y17-Y16</f>
        <v>91</v>
      </c>
      <c r="AB16" s="197">
        <f>AA17+AA16</f>
        <v>159</v>
      </c>
    </row>
    <row r="17" spans="1:28" x14ac:dyDescent="0.25">
      <c r="A17" s="197"/>
      <c r="B17" s="197" t="s">
        <v>267</v>
      </c>
      <c r="C17" s="215">
        <f>C3</f>
        <v>44334</v>
      </c>
      <c r="D17" s="242" t="s">
        <v>209</v>
      </c>
      <c r="E17" s="215">
        <f>D3</f>
        <v>44460</v>
      </c>
      <c r="F17" s="216" t="s">
        <v>209</v>
      </c>
      <c r="G17" s="215">
        <f>C4</f>
        <v>44546</v>
      </c>
      <c r="H17" s="242" t="s">
        <v>207</v>
      </c>
      <c r="I17" s="215">
        <f>D4</f>
        <v>44616</v>
      </c>
      <c r="J17" s="216" t="s">
        <v>207</v>
      </c>
      <c r="K17" s="215">
        <f>C5</f>
        <v>44719</v>
      </c>
      <c r="L17" s="242" t="s">
        <v>208</v>
      </c>
      <c r="M17" s="215">
        <f>D5</f>
        <v>44789</v>
      </c>
      <c r="N17" s="216" t="s">
        <v>208</v>
      </c>
      <c r="O17" s="215">
        <f>C6</f>
        <v>44922</v>
      </c>
      <c r="P17" s="242" t="s">
        <v>206</v>
      </c>
      <c r="Q17" s="215">
        <f>D6</f>
        <v>45055</v>
      </c>
      <c r="R17" s="216" t="s">
        <v>206</v>
      </c>
      <c r="S17" s="215">
        <f>C7</f>
        <v>45180</v>
      </c>
      <c r="T17" s="242" t="s">
        <v>256</v>
      </c>
      <c r="U17" s="215">
        <f>D7</f>
        <v>45286</v>
      </c>
      <c r="V17" s="215" t="s">
        <v>256</v>
      </c>
      <c r="W17" s="215">
        <f>U17+86</f>
        <v>45372</v>
      </c>
      <c r="Y17" s="228">
        <v>45271</v>
      </c>
      <c r="AA17" s="197">
        <f>Y18-Y17</f>
        <v>68</v>
      </c>
      <c r="AB17" s="197">
        <f>AA17</f>
        <v>68</v>
      </c>
    </row>
    <row r="18" spans="1:28" x14ac:dyDescent="0.25">
      <c r="B18" s="195" t="s">
        <v>245</v>
      </c>
      <c r="G18" s="226">
        <f>M3</f>
        <v>0.91300000000000003</v>
      </c>
      <c r="H18" s="190"/>
      <c r="I18" s="190"/>
      <c r="J18" s="190"/>
      <c r="K18" s="231">
        <f>M4</f>
        <v>0.99</v>
      </c>
      <c r="L18" s="190"/>
      <c r="M18" s="196"/>
      <c r="N18" s="196"/>
      <c r="O18" s="210">
        <f>M5</f>
        <v>1.2</v>
      </c>
      <c r="P18" s="196"/>
      <c r="Q18" s="196"/>
      <c r="R18" s="196"/>
      <c r="S18" s="223">
        <f>M6</f>
        <v>0.56599999999999995</v>
      </c>
      <c r="U18" s="240"/>
      <c r="Y18" s="228">
        <v>45339</v>
      </c>
    </row>
    <row r="19" spans="1:28" x14ac:dyDescent="0.25">
      <c r="B19" s="195" t="s">
        <v>246</v>
      </c>
      <c r="C19" s="217"/>
      <c r="E19" s="218"/>
      <c r="G19" s="226">
        <f>O3</f>
        <v>0.71099999999999997</v>
      </c>
      <c r="H19" s="226"/>
      <c r="I19" s="226"/>
      <c r="J19" s="226"/>
      <c r="K19" s="226">
        <f>O4</f>
        <v>0.89600000000000002</v>
      </c>
      <c r="L19" s="226"/>
      <c r="M19" s="226"/>
      <c r="N19" s="226"/>
      <c r="O19" s="226">
        <f>O5</f>
        <v>0.78700000000000003</v>
      </c>
      <c r="P19" s="226"/>
      <c r="Q19" s="226"/>
      <c r="R19" s="226"/>
      <c r="S19" s="226">
        <f>O6</f>
        <v>0.92300000000000004</v>
      </c>
      <c r="U19" s="220"/>
      <c r="Z19" s="190" t="s">
        <v>240</v>
      </c>
      <c r="AB19" s="190" t="s">
        <v>240</v>
      </c>
    </row>
    <row r="20" spans="1:28" x14ac:dyDescent="0.25">
      <c r="B20" s="195" t="s">
        <v>248</v>
      </c>
      <c r="C20" s="217"/>
      <c r="E20" s="218"/>
      <c r="G20" s="226">
        <f>G13/$E$13-1</f>
        <v>0.73783608155308267</v>
      </c>
      <c r="H20" s="226"/>
      <c r="I20" s="226">
        <f>I13/$E$13-1</f>
        <v>0.73718625619364797</v>
      </c>
      <c r="J20" s="226"/>
      <c r="K20" s="226">
        <f>K13/$E$13-1</f>
        <v>0.9559743318983025</v>
      </c>
      <c r="L20" s="226"/>
      <c r="M20" s="226">
        <f>M13/$E$13-1</f>
        <v>1.0574283161400375</v>
      </c>
      <c r="N20" s="226"/>
      <c r="O20" s="226">
        <f>O13/$E$13-1</f>
        <v>1.2099951263098041</v>
      </c>
      <c r="P20" s="226"/>
      <c r="Q20" s="226">
        <f>Q13/$E$13-1</f>
        <v>1.588010722118431</v>
      </c>
      <c r="R20" s="226"/>
      <c r="S20" s="226">
        <f>S13/$E$13-1</f>
        <v>2.3529770124279104</v>
      </c>
      <c r="U20" s="226">
        <f>U13/$E$13-1</f>
        <v>2.9392217061520016</v>
      </c>
      <c r="Y20" s="196" t="s">
        <v>257</v>
      </c>
      <c r="Z20" s="195">
        <f>G17-E17</f>
        <v>86</v>
      </c>
      <c r="AA20" s="196" t="s">
        <v>262</v>
      </c>
      <c r="AB20" s="195">
        <f>E17-C17</f>
        <v>126</v>
      </c>
    </row>
    <row r="21" spans="1:28" x14ac:dyDescent="0.25">
      <c r="B21" s="195" t="s">
        <v>254</v>
      </c>
      <c r="C21" s="217"/>
      <c r="E21" s="218"/>
      <c r="G21" s="226">
        <v>0.71799999999999997</v>
      </c>
      <c r="H21" s="226"/>
      <c r="I21" s="226">
        <v>0.60799999999999998</v>
      </c>
      <c r="J21" s="226"/>
      <c r="K21" s="226">
        <v>0.996</v>
      </c>
      <c r="L21" s="226"/>
      <c r="M21" s="226">
        <v>1.0760000000000001</v>
      </c>
      <c r="N21" s="226"/>
      <c r="O21" s="226">
        <v>1.1635</v>
      </c>
      <c r="P21" s="226"/>
      <c r="Q21" s="226">
        <v>1.2645</v>
      </c>
      <c r="R21" s="226"/>
      <c r="S21" s="226">
        <v>2.1168</v>
      </c>
      <c r="T21" s="226"/>
      <c r="U21" s="226">
        <v>2.4</v>
      </c>
      <c r="Y21" s="196" t="s">
        <v>258</v>
      </c>
      <c r="Z21" s="195">
        <f>K17-I17</f>
        <v>103</v>
      </c>
      <c r="AA21" s="196" t="s">
        <v>262</v>
      </c>
      <c r="AB21" s="195">
        <f>I17-G17</f>
        <v>70</v>
      </c>
    </row>
    <row r="22" spans="1:28" x14ac:dyDescent="0.25">
      <c r="C22" s="217"/>
      <c r="E22" s="218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U22" s="226"/>
      <c r="Y22" s="196" t="s">
        <v>259</v>
      </c>
      <c r="Z22" s="195">
        <f>O17-M17</f>
        <v>133</v>
      </c>
      <c r="AA22" s="196" t="s">
        <v>263</v>
      </c>
      <c r="AB22" s="195">
        <f>M17-K17</f>
        <v>70</v>
      </c>
    </row>
    <row r="23" spans="1:28" x14ac:dyDescent="0.25">
      <c r="B23" s="190" t="s">
        <v>274</v>
      </c>
      <c r="C23" s="217"/>
      <c r="E23" s="217">
        <v>100000</v>
      </c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U23" s="226"/>
      <c r="Y23" s="196"/>
      <c r="AA23" s="196"/>
    </row>
    <row r="24" spans="1:28" x14ac:dyDescent="0.25">
      <c r="B24" s="195" t="s">
        <v>245</v>
      </c>
      <c r="E24" s="217">
        <v>100000</v>
      </c>
      <c r="G24" s="218">
        <f>E24*(1+G18)</f>
        <v>191300</v>
      </c>
      <c r="I24" s="218">
        <f>G24*(1+I16)</f>
        <v>191228.46759681229</v>
      </c>
      <c r="K24" s="218">
        <f>I24*(1+K18)</f>
        <v>380544.65051765647</v>
      </c>
      <c r="M24" s="218">
        <f>K24*(1+M16)</f>
        <v>400283.03376086871</v>
      </c>
      <c r="O24" s="218">
        <f>M24*(1+O18)</f>
        <v>880622.67427391128</v>
      </c>
      <c r="Q24" s="218">
        <f>O24*(1+Q16)</f>
        <v>1031251.560706837</v>
      </c>
      <c r="S24" s="218">
        <f>Q24*(1+S18)</f>
        <v>1614939.9440669066</v>
      </c>
      <c r="U24" s="243">
        <f>S24*(1+U16)</f>
        <v>1897300.9532188179</v>
      </c>
      <c r="V24" s="244"/>
      <c r="Y24" s="196" t="s">
        <v>260</v>
      </c>
      <c r="Z24" s="195">
        <f>S17-Q17</f>
        <v>125</v>
      </c>
      <c r="AA24" s="196" t="s">
        <v>264</v>
      </c>
      <c r="AB24" s="195">
        <f>Q17-O17</f>
        <v>133</v>
      </c>
    </row>
    <row r="25" spans="1:28" x14ac:dyDescent="0.25">
      <c r="B25" s="195" t="s">
        <v>246</v>
      </c>
      <c r="C25" s="217"/>
      <c r="E25" s="217">
        <v>100000</v>
      </c>
      <c r="G25" s="218">
        <f>E25*(1+G19)</f>
        <v>171099.99999999997</v>
      </c>
      <c r="I25" s="218">
        <f>G25*(1+I16)</f>
        <v>171036.02093996119</v>
      </c>
      <c r="K25" s="218">
        <f>I25*(1+K19)</f>
        <v>324284.29570216639</v>
      </c>
      <c r="M25" s="219">
        <f>K25*(M16+1)</f>
        <v>341104.52349834598</v>
      </c>
      <c r="O25" s="219">
        <f>M25*(1+O19)</f>
        <v>609553.78349154419</v>
      </c>
      <c r="Q25" s="219">
        <f>O25*(1+Q16)</f>
        <v>713816.83543261793</v>
      </c>
      <c r="S25" s="220">
        <f>Q25*(1+S19)</f>
        <v>1372669.7745369242</v>
      </c>
      <c r="U25" s="245">
        <f>S25*(1+U16)</f>
        <v>1612671.5307598261</v>
      </c>
      <c r="V25" s="244"/>
      <c r="Y25" s="196" t="s">
        <v>260</v>
      </c>
      <c r="Z25" s="195">
        <f>W17-U17</f>
        <v>86</v>
      </c>
      <c r="AA25" s="196" t="s">
        <v>266</v>
      </c>
      <c r="AB25" s="195">
        <f>U17-S17</f>
        <v>106</v>
      </c>
    </row>
    <row r="26" spans="1:28" x14ac:dyDescent="0.25">
      <c r="B26" s="195" t="s">
        <v>248</v>
      </c>
      <c r="C26" s="192"/>
      <c r="D26" s="192"/>
      <c r="E26" s="217">
        <v>100000</v>
      </c>
      <c r="G26" s="218">
        <f>$E$26*(1+G20)</f>
        <v>173783.60815530826</v>
      </c>
      <c r="I26" s="218">
        <f>$E$26*(1+I20)</f>
        <v>173718.62561936479</v>
      </c>
      <c r="K26" s="218">
        <f>$E$26*(1+K20)</f>
        <v>195597.43318983025</v>
      </c>
      <c r="M26" s="218">
        <f>$E$26*(1+M20)</f>
        <v>205742.83161400375</v>
      </c>
      <c r="O26" s="218">
        <f>$E$26*(1+O20)</f>
        <v>220999.5126309804</v>
      </c>
      <c r="Q26" s="218">
        <f>$E$26*(1+Q20)</f>
        <v>258801.0722118431</v>
      </c>
      <c r="S26" s="218">
        <f>$E$26*(1+S20)</f>
        <v>335297.70124279102</v>
      </c>
      <c r="T26" s="192"/>
      <c r="U26" s="243">
        <f>$E$26*(1+U20)</f>
        <v>393922.17061520019</v>
      </c>
      <c r="V26" s="244"/>
      <c r="Y26" s="196" t="s">
        <v>261</v>
      </c>
      <c r="Z26" s="241">
        <f>SUM(Z20:Z25)/5</f>
        <v>106.6</v>
      </c>
      <c r="AA26" s="196" t="s">
        <v>265</v>
      </c>
      <c r="AB26" s="241">
        <f>(AB20+AB21+AB22+AB24+AB25)/5</f>
        <v>101</v>
      </c>
    </row>
    <row r="27" spans="1:28" x14ac:dyDescent="0.25">
      <c r="A27" s="195"/>
      <c r="B27" s="195" t="s">
        <v>254</v>
      </c>
      <c r="C27" s="190"/>
      <c r="D27" s="190"/>
      <c r="E27" s="218">
        <v>100000</v>
      </c>
      <c r="G27" s="218">
        <f>$E$26*(1+G21)</f>
        <v>171800</v>
      </c>
      <c r="I27" s="218">
        <f>$E$26*(1+I21)</f>
        <v>160800</v>
      </c>
      <c r="K27" s="218">
        <f>$E$26*(1+K21)</f>
        <v>199600</v>
      </c>
      <c r="M27" s="218">
        <f>$E$26*(1+M21)</f>
        <v>207600</v>
      </c>
      <c r="O27" s="218">
        <f>$E$26*(1+O21)</f>
        <v>216350</v>
      </c>
      <c r="Q27" s="218">
        <f>$E$26*(1+Q21)</f>
        <v>226450</v>
      </c>
      <c r="S27" s="218">
        <f>$E$26*(1+S21)</f>
        <v>311680</v>
      </c>
      <c r="T27" s="192"/>
      <c r="U27" s="243">
        <f>$E$26*(1+U21)</f>
        <v>340000</v>
      </c>
      <c r="V27" s="244"/>
    </row>
    <row r="28" spans="1:28" x14ac:dyDescent="0.25">
      <c r="A28" s="195"/>
      <c r="C28" s="190"/>
      <c r="D28" s="190"/>
      <c r="E28" s="218"/>
      <c r="G28" s="218"/>
      <c r="I28" s="218"/>
      <c r="K28" s="218"/>
      <c r="M28" s="218"/>
      <c r="O28" s="218"/>
      <c r="Q28" s="218"/>
      <c r="S28" s="218"/>
      <c r="T28" s="192"/>
      <c r="U28" s="244"/>
      <c r="V28" s="246" t="s">
        <v>191</v>
      </c>
      <c r="W28" s="228">
        <v>45328</v>
      </c>
    </row>
    <row r="29" spans="1:28" x14ac:dyDescent="0.25">
      <c r="A29" s="195" t="s">
        <v>240</v>
      </c>
      <c r="B29" s="190" t="s">
        <v>247</v>
      </c>
      <c r="C29" s="190" t="s">
        <v>241</v>
      </c>
      <c r="D29" s="190" t="s">
        <v>242</v>
      </c>
      <c r="E29" s="232" t="s">
        <v>239</v>
      </c>
      <c r="F29" s="190" t="s">
        <v>240</v>
      </c>
      <c r="G29" s="232" t="s">
        <v>255</v>
      </c>
      <c r="I29" s="218"/>
      <c r="K29" s="218"/>
      <c r="M29" s="218"/>
      <c r="O29" s="218"/>
      <c r="Q29" s="218"/>
      <c r="S29" s="218"/>
      <c r="T29" s="192"/>
    </row>
    <row r="30" spans="1:28" hidden="1" x14ac:dyDescent="0.25">
      <c r="A30" s="195">
        <f>D30-C30</f>
        <v>364</v>
      </c>
      <c r="B30" s="190" t="s">
        <v>251</v>
      </c>
      <c r="C30" s="228">
        <v>44922</v>
      </c>
      <c r="D30" s="193">
        <v>45286</v>
      </c>
      <c r="E30" s="227">
        <v>0.49</v>
      </c>
      <c r="G30" s="218"/>
      <c r="I30" s="218"/>
      <c r="K30" s="218"/>
      <c r="M30" s="218"/>
      <c r="O30" s="218"/>
      <c r="Q30" s="218"/>
      <c r="S30" s="218"/>
      <c r="T30" s="192"/>
    </row>
    <row r="31" spans="1:28" hidden="1" x14ac:dyDescent="0.25">
      <c r="A31" s="195">
        <f>D31-C31</f>
        <v>740</v>
      </c>
      <c r="B31" s="190" t="s">
        <v>250</v>
      </c>
      <c r="C31" s="228">
        <v>44546</v>
      </c>
      <c r="D31" s="193">
        <v>45286</v>
      </c>
      <c r="E31" s="227"/>
      <c r="G31" s="218"/>
      <c r="I31" s="218"/>
      <c r="K31" s="218"/>
      <c r="M31" s="218"/>
      <c r="O31" s="218"/>
      <c r="Q31" s="218"/>
      <c r="S31" s="218"/>
      <c r="T31" s="192"/>
    </row>
    <row r="32" spans="1:28" hidden="1" x14ac:dyDescent="0.25">
      <c r="A32" s="195">
        <f>D32-C32</f>
        <v>826</v>
      </c>
      <c r="B32" s="190" t="s">
        <v>250</v>
      </c>
      <c r="C32" s="228">
        <v>44460</v>
      </c>
      <c r="D32" s="193">
        <v>45286</v>
      </c>
      <c r="E32" s="227"/>
      <c r="G32" s="218"/>
      <c r="I32" s="218"/>
      <c r="K32" s="218"/>
      <c r="M32" s="218"/>
      <c r="O32" s="218"/>
      <c r="Q32" s="218"/>
      <c r="S32" s="218"/>
      <c r="T32" s="192"/>
    </row>
    <row r="33" spans="1:22" hidden="1" x14ac:dyDescent="0.25">
      <c r="A33" s="195"/>
      <c r="C33" s="190"/>
      <c r="D33" s="190"/>
      <c r="E33" s="218"/>
      <c r="G33" s="218"/>
      <c r="I33" s="218"/>
      <c r="K33" s="218"/>
      <c r="M33" s="218"/>
      <c r="O33" s="218"/>
      <c r="Q33" s="218"/>
      <c r="S33" s="218"/>
      <c r="T33" s="192"/>
    </row>
    <row r="34" spans="1:22" x14ac:dyDescent="0.25">
      <c r="A34" s="195"/>
      <c r="B34" s="190" t="s">
        <v>253</v>
      </c>
      <c r="C34" s="233">
        <f>G6</f>
        <v>45055</v>
      </c>
      <c r="D34" s="193">
        <f>D35</f>
        <v>45286</v>
      </c>
      <c r="E34" s="227">
        <f>U24/Q24-1</f>
        <v>0.83980420055643479</v>
      </c>
      <c r="F34" s="195">
        <f>D34-C34</f>
        <v>231</v>
      </c>
      <c r="G34" s="229">
        <f>E34/F34</f>
        <v>3.635516019724826E-3</v>
      </c>
      <c r="I34" s="218"/>
      <c r="K34" s="218"/>
      <c r="M34" s="218"/>
      <c r="O34" s="218"/>
      <c r="Q34" s="218"/>
      <c r="S34" s="218"/>
      <c r="T34" s="192"/>
    </row>
    <row r="35" spans="1:22" x14ac:dyDescent="0.25">
      <c r="A35" s="195">
        <f>D35-C35</f>
        <v>364</v>
      </c>
      <c r="B35" s="234" t="s">
        <v>253</v>
      </c>
      <c r="C35" s="235">
        <f>O17</f>
        <v>44922</v>
      </c>
      <c r="D35" s="236">
        <f>U17</f>
        <v>45286</v>
      </c>
      <c r="E35" s="237">
        <f>U24/O24-1</f>
        <v>1.1544993203623513</v>
      </c>
      <c r="F35" s="238">
        <f>D35-C35</f>
        <v>364</v>
      </c>
      <c r="G35" s="239">
        <f>E35/F35</f>
        <v>3.1717014295668988E-3</v>
      </c>
      <c r="T35" s="192"/>
      <c r="V35" s="189"/>
    </row>
    <row r="36" spans="1:22" x14ac:dyDescent="0.25">
      <c r="A36" s="195">
        <f>D36-C36</f>
        <v>740</v>
      </c>
      <c r="B36" s="190" t="s">
        <v>253</v>
      </c>
      <c r="C36" s="228">
        <f>G17</f>
        <v>44546</v>
      </c>
      <c r="D36" s="193">
        <f>U17</f>
        <v>45286</v>
      </c>
      <c r="E36" s="227">
        <f>U24/G24-1</f>
        <v>8.917934935801453</v>
      </c>
      <c r="F36" s="195">
        <f>D36-C36</f>
        <v>740</v>
      </c>
      <c r="G36" s="229">
        <f>E36/F36</f>
        <v>1.205126342675872E-2</v>
      </c>
      <c r="T36" s="192"/>
    </row>
    <row r="37" spans="1:22" x14ac:dyDescent="0.25">
      <c r="A37" s="195">
        <f>D37-C37</f>
        <v>826</v>
      </c>
      <c r="B37" s="190" t="s">
        <v>253</v>
      </c>
      <c r="C37" s="228">
        <f>G3</f>
        <v>44460</v>
      </c>
      <c r="D37" s="193">
        <f>U17</f>
        <v>45286</v>
      </c>
      <c r="E37" s="227">
        <f>U24/E24-1</f>
        <v>17.973009532188179</v>
      </c>
      <c r="F37" s="195">
        <f>D37-C37</f>
        <v>826</v>
      </c>
      <c r="G37" s="229">
        <f>E37/F37</f>
        <v>2.1759091443327095E-2</v>
      </c>
      <c r="T37" s="192"/>
    </row>
    <row r="38" spans="1:22" x14ac:dyDescent="0.25">
      <c r="A38" s="195"/>
      <c r="B38" s="190"/>
      <c r="C38" s="228"/>
      <c r="D38" s="193"/>
      <c r="E38" s="227"/>
      <c r="G38" s="229"/>
      <c r="T38" s="192"/>
    </row>
    <row r="39" spans="1:22" x14ac:dyDescent="0.25">
      <c r="A39" s="195"/>
      <c r="B39" s="190" t="s">
        <v>274</v>
      </c>
      <c r="C39" s="228">
        <f>C34</f>
        <v>45055</v>
      </c>
      <c r="D39" s="193">
        <f>D34</f>
        <v>45286</v>
      </c>
      <c r="E39" s="227"/>
      <c r="G39" s="229"/>
      <c r="T39" s="192"/>
    </row>
    <row r="40" spans="1:22" x14ac:dyDescent="0.25">
      <c r="A40" s="195"/>
      <c r="B40" s="190"/>
      <c r="E40" s="227"/>
      <c r="T40" s="192"/>
    </row>
    <row r="41" spans="1:22" x14ac:dyDescent="0.25">
      <c r="A41" s="195"/>
      <c r="B41" s="190" t="s">
        <v>252</v>
      </c>
      <c r="C41" s="193">
        <f>C34</f>
        <v>45055</v>
      </c>
      <c r="D41" s="193">
        <f>D34</f>
        <v>45286</v>
      </c>
      <c r="E41" s="227">
        <f>U25/Q25-1</f>
        <v>1.2592231658173847</v>
      </c>
      <c r="F41" s="195">
        <f>D41-C41</f>
        <v>231</v>
      </c>
      <c r="G41" s="229">
        <f>E41/F41</f>
        <v>5.4511825360059945E-3</v>
      </c>
      <c r="T41" s="192"/>
    </row>
    <row r="42" spans="1:22" x14ac:dyDescent="0.25">
      <c r="A42" s="195"/>
      <c r="B42" s="234" t="s">
        <v>252</v>
      </c>
      <c r="C42" s="235">
        <f>C35</f>
        <v>44922</v>
      </c>
      <c r="D42" s="235">
        <f>D35</f>
        <v>45286</v>
      </c>
      <c r="E42" s="237">
        <f>U25/O25-1</f>
        <v>1.6456591271116232</v>
      </c>
      <c r="F42" s="238">
        <f t="shared" ref="F42:F44" si="5">D42-C42</f>
        <v>364</v>
      </c>
      <c r="G42" s="239">
        <f t="shared" ref="G42:G44" si="6">E42/F42</f>
        <v>4.5210415579989647E-3</v>
      </c>
      <c r="T42" s="192"/>
    </row>
    <row r="43" spans="1:22" x14ac:dyDescent="0.25">
      <c r="A43" s="195"/>
      <c r="B43" s="190" t="s">
        <v>252</v>
      </c>
      <c r="C43" s="228">
        <f>C36</f>
        <v>44546</v>
      </c>
      <c r="D43" s="228">
        <f>D36</f>
        <v>45286</v>
      </c>
      <c r="E43" s="227">
        <f>U25/G25-1</f>
        <v>8.4253157846863029</v>
      </c>
      <c r="F43" s="195">
        <f t="shared" si="5"/>
        <v>740</v>
      </c>
      <c r="G43" s="229">
        <f t="shared" si="6"/>
        <v>1.1385561871197707E-2</v>
      </c>
      <c r="T43" s="192"/>
    </row>
    <row r="44" spans="1:22" x14ac:dyDescent="0.25">
      <c r="A44" s="195"/>
      <c r="B44" s="190" t="s">
        <v>252</v>
      </c>
      <c r="C44" s="228">
        <f>C37</f>
        <v>44460</v>
      </c>
      <c r="D44" s="228">
        <f>D37</f>
        <v>45286</v>
      </c>
      <c r="E44" s="227">
        <f>U25/E25-1</f>
        <v>15.126715307598261</v>
      </c>
      <c r="F44" s="195">
        <f t="shared" si="5"/>
        <v>826</v>
      </c>
      <c r="G44" s="229">
        <f t="shared" si="6"/>
        <v>1.8313214658109273E-2</v>
      </c>
      <c r="T44" s="192"/>
    </row>
    <row r="45" spans="1:22" x14ac:dyDescent="0.25">
      <c r="A45" s="195"/>
      <c r="B45" s="190"/>
      <c r="E45" s="227"/>
      <c r="T45" s="192"/>
    </row>
    <row r="46" spans="1:22" x14ac:dyDescent="0.25">
      <c r="A46" s="195"/>
      <c r="B46" s="190" t="s">
        <v>249</v>
      </c>
      <c r="C46" s="193">
        <f>C41</f>
        <v>45055</v>
      </c>
      <c r="D46" s="193">
        <f>D41</f>
        <v>45286</v>
      </c>
      <c r="E46" s="227">
        <f>U26/Q26-1</f>
        <v>0.52210409040636785</v>
      </c>
      <c r="F46" s="195">
        <f>D46-C46</f>
        <v>231</v>
      </c>
      <c r="G46" s="229">
        <f>E46/F46</f>
        <v>2.2601908675600338E-3</v>
      </c>
      <c r="T46" s="192"/>
    </row>
    <row r="47" spans="1:22" x14ac:dyDescent="0.25">
      <c r="A47" s="195">
        <f>D47-C47</f>
        <v>364</v>
      </c>
      <c r="B47" s="234" t="s">
        <v>249</v>
      </c>
      <c r="C47" s="235">
        <f>C35</f>
        <v>44922</v>
      </c>
      <c r="D47" s="236">
        <f>D49</f>
        <v>45286</v>
      </c>
      <c r="E47" s="237">
        <f>U13/O13-1</f>
        <v>0.78245719153671511</v>
      </c>
      <c r="F47" s="238">
        <f>D47-C47</f>
        <v>364</v>
      </c>
      <c r="G47" s="239">
        <f>E47/F47</f>
        <v>2.1496076690569097E-3</v>
      </c>
      <c r="T47" s="192"/>
    </row>
    <row r="48" spans="1:22" x14ac:dyDescent="0.25">
      <c r="A48" s="195">
        <f>D48-C48</f>
        <v>740</v>
      </c>
      <c r="B48" s="190" t="s">
        <v>249</v>
      </c>
      <c r="C48" s="228">
        <f>C36</f>
        <v>44546</v>
      </c>
      <c r="D48" s="193">
        <f>D47</f>
        <v>45286</v>
      </c>
      <c r="E48" s="227">
        <f>U13/G13-1</f>
        <v>1.2667395089596529</v>
      </c>
      <c r="F48" s="195">
        <f>D48-C48</f>
        <v>740</v>
      </c>
      <c r="G48" s="229">
        <f>E48/F48</f>
        <v>1.7118101472427742E-3</v>
      </c>
      <c r="T48" s="192"/>
    </row>
    <row r="49" spans="1:20" x14ac:dyDescent="0.25">
      <c r="A49" s="195">
        <f>D49-C49</f>
        <v>826</v>
      </c>
      <c r="B49" s="190" t="s">
        <v>249</v>
      </c>
      <c r="C49" s="228">
        <f>C37</f>
        <v>44460</v>
      </c>
      <c r="D49" s="193">
        <f>D37</f>
        <v>45286</v>
      </c>
      <c r="E49" s="227">
        <f>U13/E13-1</f>
        <v>2.9392217061520016</v>
      </c>
      <c r="F49" s="195">
        <f>D49-C49</f>
        <v>826</v>
      </c>
      <c r="G49" s="229">
        <f>E49/F49</f>
        <v>3.5583797895302684E-3</v>
      </c>
      <c r="T49" s="192"/>
    </row>
    <row r="50" spans="1:20" x14ac:dyDescent="0.25">
      <c r="A50" s="195"/>
      <c r="B50" s="190"/>
      <c r="C50" s="228"/>
      <c r="D50" s="193"/>
      <c r="E50" s="227"/>
      <c r="T50" s="192"/>
    </row>
    <row r="51" spans="1:20" x14ac:dyDescent="0.25">
      <c r="A51" s="195"/>
      <c r="B51" s="190" t="s">
        <v>254</v>
      </c>
      <c r="C51" s="228">
        <f>C46</f>
        <v>45055</v>
      </c>
      <c r="D51" s="193">
        <f>D46</f>
        <v>45286</v>
      </c>
      <c r="E51" s="227">
        <f>U27/Q27</f>
        <v>1.5014351954073748</v>
      </c>
      <c r="F51" s="195">
        <f>D51-C51</f>
        <v>231</v>
      </c>
      <c r="G51" s="229">
        <f>E51/F51</f>
        <v>6.4997194606379862E-3</v>
      </c>
      <c r="T51" s="192"/>
    </row>
    <row r="52" spans="1:20" x14ac:dyDescent="0.25">
      <c r="A52" s="195">
        <f>D52-C52</f>
        <v>364</v>
      </c>
      <c r="B52" s="234" t="s">
        <v>254</v>
      </c>
      <c r="C52" s="236">
        <f>C35</f>
        <v>44922</v>
      </c>
      <c r="D52" s="236">
        <f>D49</f>
        <v>45286</v>
      </c>
      <c r="E52" s="237">
        <v>0.57150000000000001</v>
      </c>
      <c r="F52" s="238">
        <f>D52-C52</f>
        <v>364</v>
      </c>
      <c r="G52" s="239">
        <f>E52/F52</f>
        <v>1.5700549450549451E-3</v>
      </c>
      <c r="T52" s="192"/>
    </row>
    <row r="53" spans="1:20" x14ac:dyDescent="0.25">
      <c r="A53" s="195">
        <f>D53-C53</f>
        <v>740</v>
      </c>
      <c r="B53" s="190" t="s">
        <v>254</v>
      </c>
      <c r="C53" s="193">
        <f>C48</f>
        <v>44546</v>
      </c>
      <c r="D53" s="193">
        <f>D47</f>
        <v>45286</v>
      </c>
      <c r="E53" s="227">
        <v>0.97899999999999998</v>
      </c>
      <c r="F53" s="195">
        <f>D53-C53</f>
        <v>740</v>
      </c>
      <c r="G53" s="229">
        <f>E53/F53</f>
        <v>1.322972972972973E-3</v>
      </c>
      <c r="T53" s="192"/>
    </row>
    <row r="54" spans="1:20" x14ac:dyDescent="0.25">
      <c r="A54" s="195">
        <f>D54-C54</f>
        <v>826</v>
      </c>
      <c r="B54" s="190" t="s">
        <v>254</v>
      </c>
      <c r="C54" s="193">
        <f>C37</f>
        <v>44460</v>
      </c>
      <c r="D54" s="193">
        <f>D37</f>
        <v>45286</v>
      </c>
      <c r="E54" s="227">
        <v>2.4</v>
      </c>
      <c r="F54" s="195">
        <f>D54-C54</f>
        <v>826</v>
      </c>
      <c r="G54" s="229">
        <f>E54/F54</f>
        <v>2.9055690072639223E-3</v>
      </c>
      <c r="T54" s="192"/>
    </row>
  </sheetData>
  <mergeCells count="8">
    <mergeCell ref="S2:V2"/>
    <mergeCell ref="C2:D2"/>
    <mergeCell ref="G2:H2"/>
    <mergeCell ref="K10:M10"/>
    <mergeCell ref="O10:Q10"/>
    <mergeCell ref="S10:U10"/>
    <mergeCell ref="C10:E10"/>
    <mergeCell ref="G10:I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B9197-E477-42E0-BFEB-C6CCC9F08AFE}">
  <dimension ref="A2:U40"/>
  <sheetViews>
    <sheetView topLeftCell="F1" zoomScale="85" zoomScaleNormal="85" workbookViewId="0">
      <selection activeCell="F6" sqref="F1:F1048576"/>
    </sheetView>
  </sheetViews>
  <sheetFormatPr defaultRowHeight="15" x14ac:dyDescent="0.25"/>
  <cols>
    <col min="1" max="1" width="14.85546875" style="192" customWidth="1"/>
    <col min="2" max="2" width="31.7109375" style="195" bestFit="1" customWidth="1"/>
    <col min="3" max="3" width="13.140625" style="195" bestFit="1" customWidth="1"/>
    <col min="4" max="4" width="11.140625" style="195" bestFit="1" customWidth="1"/>
    <col min="5" max="5" width="11.5703125" style="195" bestFit="1" customWidth="1"/>
    <col min="6" max="6" width="18" style="195" bestFit="1" customWidth="1"/>
    <col min="7" max="7" width="10.140625" style="195" bestFit="1" customWidth="1"/>
    <col min="8" max="8" width="11.5703125" style="195" bestFit="1" customWidth="1"/>
    <col min="9" max="9" width="9.28515625" style="195" bestFit="1" customWidth="1"/>
    <col min="10" max="10" width="11.5703125" style="195" bestFit="1" customWidth="1"/>
    <col min="11" max="11" width="12.140625" style="195" customWidth="1"/>
    <col min="12" max="12" width="11.5703125" style="197" bestFit="1" customWidth="1"/>
    <col min="13" max="13" width="10.140625" style="197" customWidth="1"/>
    <col min="14" max="14" width="11.5703125" style="197" bestFit="1" customWidth="1"/>
    <col min="15" max="15" width="8.85546875" style="197" bestFit="1" customWidth="1"/>
    <col min="16" max="16" width="13.28515625" style="197" bestFit="1" customWidth="1"/>
    <col min="17" max="17" width="9.140625" style="197"/>
    <col min="18" max="18" width="13.28515625" style="192" bestFit="1" customWidth="1"/>
    <col min="19" max="19" width="9.140625" style="195"/>
    <col min="20" max="20" width="13.28515625" style="192" bestFit="1" customWidth="1"/>
    <col min="21" max="16384" width="9.140625" style="192"/>
  </cols>
  <sheetData>
    <row r="2" spans="1:21" s="189" customFormat="1" x14ac:dyDescent="0.25">
      <c r="B2" s="190" t="s">
        <v>221</v>
      </c>
      <c r="C2" s="250" t="s">
        <v>204</v>
      </c>
      <c r="D2" s="252"/>
      <c r="E2" s="191" t="s">
        <v>217</v>
      </c>
      <c r="F2" s="250" t="s">
        <v>205</v>
      </c>
      <c r="G2" s="252"/>
      <c r="H2" s="191" t="s">
        <v>216</v>
      </c>
      <c r="I2" s="190"/>
      <c r="J2" s="191" t="s">
        <v>20</v>
      </c>
      <c r="K2" s="190" t="s">
        <v>215</v>
      </c>
      <c r="L2" s="202" t="s">
        <v>211</v>
      </c>
      <c r="M2" s="203" t="s">
        <v>212</v>
      </c>
      <c r="N2" s="202" t="s">
        <v>210</v>
      </c>
      <c r="O2" s="203" t="s">
        <v>213</v>
      </c>
      <c r="P2" s="203" t="s">
        <v>214</v>
      </c>
      <c r="Q2" s="196" t="s">
        <v>218</v>
      </c>
      <c r="R2" s="250" t="s">
        <v>220</v>
      </c>
      <c r="S2" s="251"/>
      <c r="T2" s="251"/>
      <c r="U2" s="252"/>
    </row>
    <row r="3" spans="1:21" x14ac:dyDescent="0.25">
      <c r="B3" s="195" t="s">
        <v>209</v>
      </c>
      <c r="C3" s="193">
        <v>44431</v>
      </c>
      <c r="D3" s="193">
        <v>44460</v>
      </c>
      <c r="E3" s="194">
        <f>D3-C3-1</f>
        <v>28</v>
      </c>
      <c r="F3" s="193">
        <f>D3</f>
        <v>44460</v>
      </c>
      <c r="G3" s="193">
        <v>44546</v>
      </c>
      <c r="H3" s="194">
        <f>G3-F3+1</f>
        <v>87</v>
      </c>
      <c r="I3" s="195" t="s">
        <v>202</v>
      </c>
      <c r="J3" s="194">
        <f>K3-F3</f>
        <v>834</v>
      </c>
      <c r="K3" s="193">
        <v>45294</v>
      </c>
      <c r="L3" s="204">
        <v>0.91300000000000003</v>
      </c>
      <c r="M3" s="205">
        <v>0.75800000000000001</v>
      </c>
      <c r="N3" s="204">
        <v>0.71099999999999997</v>
      </c>
      <c r="O3" s="205">
        <v>0.83899999999999997</v>
      </c>
      <c r="P3" s="205">
        <v>0.63100000000000001</v>
      </c>
      <c r="Q3" s="198">
        <f>AVERAGE(L3:O3)</f>
        <v>0.80525000000000002</v>
      </c>
      <c r="R3" s="200">
        <f>L3/$H$3</f>
        <v>1.0494252873563219E-2</v>
      </c>
      <c r="S3" s="229">
        <f t="shared" ref="S3:U6" si="0">M3/$H$3</f>
        <v>8.7126436781609189E-3</v>
      </c>
      <c r="T3" s="200">
        <f>N3/$H$3</f>
        <v>8.1724137931034474E-3</v>
      </c>
      <c r="U3" s="200">
        <f t="shared" si="0"/>
        <v>9.6436781609195391E-3</v>
      </c>
    </row>
    <row r="4" spans="1:21" x14ac:dyDescent="0.25">
      <c r="B4" s="195" t="s">
        <v>207</v>
      </c>
      <c r="C4" s="193">
        <f>G3</f>
        <v>44546</v>
      </c>
      <c r="D4" s="193">
        <v>44616</v>
      </c>
      <c r="E4" s="194">
        <f>D4-C4-1</f>
        <v>69</v>
      </c>
      <c r="F4" s="193">
        <f>D4</f>
        <v>44616</v>
      </c>
      <c r="G4" s="193">
        <v>44719</v>
      </c>
      <c r="H4" s="194">
        <f>G4-F4+1</f>
        <v>104</v>
      </c>
      <c r="I4" s="195" t="s">
        <v>202</v>
      </c>
      <c r="J4" s="194">
        <f>K4-F4</f>
        <v>678</v>
      </c>
      <c r="K4" s="193">
        <v>45294</v>
      </c>
      <c r="L4" s="206">
        <v>0.99</v>
      </c>
      <c r="M4" s="207">
        <v>0.52500000000000002</v>
      </c>
      <c r="N4" s="208">
        <v>0.89600000000000002</v>
      </c>
      <c r="O4" s="207">
        <v>0.1593</v>
      </c>
      <c r="P4" s="207">
        <v>0.51700000000000002</v>
      </c>
      <c r="Q4" s="198">
        <f>AVERAGE(L4:O4)</f>
        <v>0.64257500000000001</v>
      </c>
      <c r="R4" s="200">
        <f>L4/$H$3</f>
        <v>1.1379310344827587E-2</v>
      </c>
      <c r="S4" s="229">
        <f t="shared" si="0"/>
        <v>6.0344827586206896E-3</v>
      </c>
      <c r="T4" s="200">
        <f>N4/$H$3</f>
        <v>1.0298850574712644E-2</v>
      </c>
      <c r="U4" s="200">
        <f t="shared" si="0"/>
        <v>1.8310344827586207E-3</v>
      </c>
    </row>
    <row r="5" spans="1:21" x14ac:dyDescent="0.25">
      <c r="B5" s="195" t="s">
        <v>208</v>
      </c>
      <c r="C5" s="193">
        <f>G4</f>
        <v>44719</v>
      </c>
      <c r="D5" s="193">
        <v>44789</v>
      </c>
      <c r="E5" s="194">
        <f t="shared" ref="E5:E6" si="1">D5-C5-1</f>
        <v>69</v>
      </c>
      <c r="F5" s="193">
        <f>D5</f>
        <v>44789</v>
      </c>
      <c r="G5" s="193">
        <v>44922</v>
      </c>
      <c r="H5" s="194">
        <f>G5-F5+1</f>
        <v>134</v>
      </c>
      <c r="I5" s="195" t="s">
        <v>202</v>
      </c>
      <c r="J5" s="194">
        <f>K5-F5</f>
        <v>505</v>
      </c>
      <c r="K5" s="193">
        <v>45294</v>
      </c>
      <c r="L5" s="209">
        <v>1.2</v>
      </c>
      <c r="M5" s="210">
        <v>0.97399999999999998</v>
      </c>
      <c r="N5" s="209">
        <v>0.78700000000000003</v>
      </c>
      <c r="O5" s="210">
        <v>0.73699999999999999</v>
      </c>
      <c r="P5" s="210">
        <v>0.95499999999999996</v>
      </c>
      <c r="Q5" s="198">
        <f>AVERAGE(L5:O5)</f>
        <v>0.92449999999999999</v>
      </c>
      <c r="R5" s="200">
        <f>L5/$H$3</f>
        <v>1.3793103448275862E-2</v>
      </c>
      <c r="S5" s="229">
        <f t="shared" si="0"/>
        <v>1.1195402298850575E-2</v>
      </c>
      <c r="T5" s="200">
        <f>N5/$H$3</f>
        <v>9.0459770114942537E-3</v>
      </c>
      <c r="U5" s="200">
        <f t="shared" si="0"/>
        <v>8.471264367816091E-3</v>
      </c>
    </row>
    <row r="6" spans="1:21" x14ac:dyDescent="0.25">
      <c r="B6" s="195" t="s">
        <v>206</v>
      </c>
      <c r="C6" s="193">
        <f>G5</f>
        <v>44922</v>
      </c>
      <c r="D6" s="193">
        <v>45055</v>
      </c>
      <c r="E6" s="194">
        <f t="shared" si="1"/>
        <v>132</v>
      </c>
      <c r="F6" s="193">
        <f>D6</f>
        <v>45055</v>
      </c>
      <c r="G6" s="193">
        <v>45180</v>
      </c>
      <c r="H6" s="194">
        <f>G6-F6+1</f>
        <v>126</v>
      </c>
      <c r="I6" s="195" t="s">
        <v>202</v>
      </c>
      <c r="J6" s="194">
        <f>K6-F6</f>
        <v>239</v>
      </c>
      <c r="K6" s="193">
        <v>45294</v>
      </c>
      <c r="L6" s="211">
        <v>0.56599999999999995</v>
      </c>
      <c r="M6" s="212">
        <v>0.80400000000000005</v>
      </c>
      <c r="N6" s="209">
        <v>0.92300000000000004</v>
      </c>
      <c r="O6" s="212">
        <v>0.65600000000000003</v>
      </c>
      <c r="P6" s="212">
        <v>0.64300000000000002</v>
      </c>
      <c r="Q6" s="198">
        <f>AVERAGE(L6:O6)</f>
        <v>0.73725000000000007</v>
      </c>
      <c r="R6" s="200">
        <f>L6/$H$3</f>
        <v>6.5057471264367813E-3</v>
      </c>
      <c r="S6" s="229">
        <f t="shared" si="0"/>
        <v>9.2413793103448289E-3</v>
      </c>
      <c r="T6" s="200">
        <f>N6/$H$3</f>
        <v>1.0609195402298851E-2</v>
      </c>
      <c r="U6" s="200">
        <f t="shared" si="0"/>
        <v>7.5402298850574716E-3</v>
      </c>
    </row>
    <row r="7" spans="1:21" x14ac:dyDescent="0.25">
      <c r="C7" s="193">
        <f>G6</f>
        <v>45180</v>
      </c>
      <c r="D7" s="193">
        <v>45286</v>
      </c>
      <c r="E7" s="194">
        <f>D7-C7</f>
        <v>106</v>
      </c>
      <c r="F7" s="193">
        <f>D7</f>
        <v>45286</v>
      </c>
      <c r="K7" s="193" t="s">
        <v>219</v>
      </c>
      <c r="L7" s="208">
        <f>AVERAGE(L3:L6)</f>
        <v>0.9172499999999999</v>
      </c>
      <c r="M7" s="207">
        <f t="shared" ref="M7:Q7" si="2">AVERAGE(M3:M6)</f>
        <v>0.76524999999999999</v>
      </c>
      <c r="N7" s="208">
        <f t="shared" si="2"/>
        <v>0.82925000000000004</v>
      </c>
      <c r="O7" s="207">
        <f t="shared" si="2"/>
        <v>0.59782500000000005</v>
      </c>
      <c r="P7" s="207">
        <f t="shared" si="2"/>
        <v>0.68650000000000011</v>
      </c>
      <c r="Q7" s="199">
        <f t="shared" si="2"/>
        <v>0.77739374999999999</v>
      </c>
      <c r="R7" s="201">
        <f>AVERAGE(R3:R6)</f>
        <v>1.0543103448275862E-2</v>
      </c>
      <c r="S7" s="227">
        <f t="shared" ref="S7:U7" si="3">AVERAGE(S3:S6)</f>
        <v>8.7959770114942534E-3</v>
      </c>
      <c r="T7" s="201">
        <f t="shared" si="3"/>
        <v>9.5316091954022984E-3</v>
      </c>
      <c r="U7" s="201">
        <f t="shared" si="3"/>
        <v>6.8715517241379302E-3</v>
      </c>
    </row>
    <row r="8" spans="1:21" x14ac:dyDescent="0.25">
      <c r="D8" s="190" t="s">
        <v>203</v>
      </c>
      <c r="E8" s="190">
        <f>AVERAGE(E3:E7)</f>
        <v>80.8</v>
      </c>
      <c r="H8" s="190">
        <f>AVERAGE(H3:H6)</f>
        <v>112.75</v>
      </c>
      <c r="I8" s="195" t="s">
        <v>202</v>
      </c>
    </row>
    <row r="10" spans="1:21" x14ac:dyDescent="0.25">
      <c r="C10" s="253"/>
      <c r="D10" s="254"/>
      <c r="E10" s="255"/>
      <c r="F10" s="253"/>
      <c r="G10" s="254"/>
      <c r="H10" s="255"/>
      <c r="J10" s="253"/>
      <c r="K10" s="254"/>
      <c r="L10" s="255"/>
      <c r="N10" s="256"/>
      <c r="O10" s="257"/>
      <c r="P10" s="258"/>
      <c r="R10" s="253"/>
      <c r="S10" s="254"/>
      <c r="T10" s="255"/>
    </row>
    <row r="11" spans="1:21" x14ac:dyDescent="0.25">
      <c r="A11" s="197"/>
      <c r="B11" s="213" t="s">
        <v>121</v>
      </c>
      <c r="C11" s="214" t="s">
        <v>236</v>
      </c>
      <c r="D11" s="214"/>
      <c r="E11" s="214" t="s">
        <v>226</v>
      </c>
      <c r="F11" s="214" t="s">
        <v>225</v>
      </c>
      <c r="G11" s="214"/>
      <c r="H11" s="214" t="s">
        <v>224</v>
      </c>
      <c r="I11" s="214"/>
      <c r="J11" s="214" t="s">
        <v>223</v>
      </c>
      <c r="K11" s="214"/>
      <c r="L11" s="214" t="s">
        <v>222</v>
      </c>
      <c r="M11" s="214"/>
      <c r="N11" s="214">
        <v>1814.8</v>
      </c>
      <c r="O11" s="214"/>
      <c r="P11" s="214">
        <v>2030.5</v>
      </c>
      <c r="Q11" s="214"/>
      <c r="R11" s="214">
        <v>1911.3</v>
      </c>
      <c r="S11" s="230"/>
      <c r="T11" s="214">
        <v>2058.1999999999998</v>
      </c>
    </row>
    <row r="12" spans="1:21" x14ac:dyDescent="0.25">
      <c r="A12" s="197"/>
      <c r="B12" s="213" t="s">
        <v>137</v>
      </c>
      <c r="C12" s="214" t="s">
        <v>235</v>
      </c>
      <c r="D12" s="214"/>
      <c r="E12" s="214" t="s">
        <v>234</v>
      </c>
      <c r="F12" s="214" t="s">
        <v>233</v>
      </c>
      <c r="G12" s="214"/>
      <c r="H12" s="214" t="s">
        <v>232</v>
      </c>
      <c r="I12" s="214"/>
      <c r="J12" s="214" t="s">
        <v>231</v>
      </c>
      <c r="K12" s="214"/>
      <c r="L12" s="214" t="s">
        <v>230</v>
      </c>
      <c r="M12" s="214"/>
      <c r="N12" s="214" t="s">
        <v>229</v>
      </c>
      <c r="O12" s="214"/>
      <c r="P12" s="214" t="s">
        <v>228</v>
      </c>
      <c r="Q12" s="214"/>
      <c r="R12" s="214" t="s">
        <v>227</v>
      </c>
      <c r="S12" s="230"/>
      <c r="T12" s="214">
        <v>29.311399999999999</v>
      </c>
    </row>
    <row r="13" spans="1:21" x14ac:dyDescent="0.25">
      <c r="B13" s="195" t="s">
        <v>237</v>
      </c>
      <c r="C13" s="221">
        <v>489.22</v>
      </c>
      <c r="D13" s="221"/>
      <c r="E13" s="221">
        <v>492.44</v>
      </c>
      <c r="F13" s="221">
        <v>855.78</v>
      </c>
      <c r="G13" s="221"/>
      <c r="H13" s="221">
        <v>855.46</v>
      </c>
      <c r="I13" s="221"/>
      <c r="J13" s="221">
        <v>963.2</v>
      </c>
      <c r="K13" s="221"/>
      <c r="L13" s="221">
        <v>1013.16</v>
      </c>
      <c r="M13" s="221"/>
      <c r="N13" s="221">
        <v>1088.29</v>
      </c>
      <c r="O13" s="221"/>
      <c r="P13" s="221">
        <v>1274.44</v>
      </c>
      <c r="Q13" s="221"/>
      <c r="R13" s="221">
        <v>1651.14</v>
      </c>
      <c r="T13" s="221">
        <f>T12*T11/31.1</f>
        <v>1939.8303369774917</v>
      </c>
    </row>
    <row r="14" spans="1:21" x14ac:dyDescent="0.25">
      <c r="B14" s="195" t="s">
        <v>238</v>
      </c>
      <c r="C14" s="222"/>
      <c r="D14" s="222"/>
      <c r="E14" s="224">
        <f>E13/C13-1</f>
        <v>6.5819058910101536E-3</v>
      </c>
      <c r="F14" s="224">
        <f>F13/E13-1</f>
        <v>0.73783608155308267</v>
      </c>
      <c r="G14" s="225"/>
      <c r="H14" s="224">
        <f>H13/F13-1</f>
        <v>-3.739278786603073E-4</v>
      </c>
      <c r="I14" s="225"/>
      <c r="J14" s="224">
        <f>J13/H13-1</f>
        <v>0.12594393659551595</v>
      </c>
      <c r="K14" s="225"/>
      <c r="L14" s="224">
        <f>L13/J13-1</f>
        <v>5.1868770764119443E-2</v>
      </c>
      <c r="M14" s="203"/>
      <c r="N14" s="224">
        <f>N13/L13-1</f>
        <v>7.4154131627778508E-2</v>
      </c>
      <c r="O14" s="203"/>
      <c r="P14" s="224">
        <f>P13/N13-1</f>
        <v>0.17104815811961904</v>
      </c>
      <c r="Q14" s="203"/>
      <c r="R14" s="224">
        <f>R13/P13-1</f>
        <v>0.29558080411788712</v>
      </c>
      <c r="S14" s="190"/>
      <c r="T14" s="224">
        <f>T13/R13-1</f>
        <v>0.17484303994663786</v>
      </c>
    </row>
    <row r="15" spans="1:21" x14ac:dyDescent="0.25">
      <c r="A15" s="197"/>
      <c r="B15" s="197"/>
      <c r="C15" s="215">
        <f>C3</f>
        <v>44431</v>
      </c>
      <c r="D15" s="196"/>
      <c r="E15" s="215">
        <f>D3</f>
        <v>44460</v>
      </c>
      <c r="F15" s="215">
        <f>C4</f>
        <v>44546</v>
      </c>
      <c r="G15" s="196"/>
      <c r="H15" s="215">
        <f>D4</f>
        <v>44616</v>
      </c>
      <c r="I15" s="216"/>
      <c r="J15" s="215">
        <f>C5</f>
        <v>44719</v>
      </c>
      <c r="K15" s="196"/>
      <c r="L15" s="215">
        <f>D5</f>
        <v>44789</v>
      </c>
      <c r="M15" s="216"/>
      <c r="N15" s="215">
        <f>C6</f>
        <v>44922</v>
      </c>
      <c r="O15" s="196"/>
      <c r="P15" s="215">
        <f>D6</f>
        <v>45055</v>
      </c>
      <c r="Q15" s="216"/>
      <c r="R15" s="215">
        <f>C7</f>
        <v>45180</v>
      </c>
      <c r="S15" s="196"/>
      <c r="T15" s="215">
        <f>D7</f>
        <v>45286</v>
      </c>
    </row>
    <row r="16" spans="1:21" x14ac:dyDescent="0.25">
      <c r="B16" s="195" t="s">
        <v>245</v>
      </c>
      <c r="F16" s="226">
        <f>L3</f>
        <v>0.91300000000000003</v>
      </c>
      <c r="G16" s="190"/>
      <c r="H16" s="190"/>
      <c r="I16" s="190"/>
      <c r="J16" s="231">
        <f>L4</f>
        <v>0.99</v>
      </c>
      <c r="K16" s="190"/>
      <c r="L16" s="196"/>
      <c r="M16" s="196"/>
      <c r="N16" s="210">
        <f>L5</f>
        <v>1.2</v>
      </c>
      <c r="O16" s="196"/>
      <c r="P16" s="196"/>
      <c r="Q16" s="196"/>
      <c r="R16" s="223">
        <f>L6</f>
        <v>0.56599999999999995</v>
      </c>
    </row>
    <row r="17" spans="1:21" x14ac:dyDescent="0.25">
      <c r="B17" s="195" t="s">
        <v>246</v>
      </c>
      <c r="C17" s="217"/>
      <c r="E17" s="218"/>
      <c r="F17" s="226">
        <f>N3</f>
        <v>0.71099999999999997</v>
      </c>
      <c r="G17" s="226"/>
      <c r="H17" s="226"/>
      <c r="I17" s="226"/>
      <c r="J17" s="226">
        <f>N4</f>
        <v>0.89600000000000002</v>
      </c>
      <c r="K17" s="226"/>
      <c r="L17" s="226"/>
      <c r="M17" s="226"/>
      <c r="N17" s="226">
        <f>N5</f>
        <v>0.78700000000000003</v>
      </c>
      <c r="O17" s="226"/>
      <c r="P17" s="226"/>
      <c r="Q17" s="226"/>
      <c r="R17" s="226">
        <f>N6</f>
        <v>0.92300000000000004</v>
      </c>
      <c r="T17" s="220"/>
    </row>
    <row r="18" spans="1:21" x14ac:dyDescent="0.25">
      <c r="B18" s="195" t="s">
        <v>248</v>
      </c>
      <c r="C18" s="217"/>
      <c r="E18" s="218"/>
      <c r="F18" s="226">
        <f>F13/$E$13-1</f>
        <v>0.73783608155308267</v>
      </c>
      <c r="G18" s="226"/>
      <c r="H18" s="226">
        <f>H13/$E$13-1</f>
        <v>0.73718625619364797</v>
      </c>
      <c r="I18" s="226"/>
      <c r="J18" s="226">
        <f>J13/$E$13-1</f>
        <v>0.9559743318983025</v>
      </c>
      <c r="K18" s="226"/>
      <c r="L18" s="226">
        <f>L13/$E$13-1</f>
        <v>1.0574283161400375</v>
      </c>
      <c r="M18" s="226"/>
      <c r="N18" s="226">
        <f>N13/$E$13-1</f>
        <v>1.2099951263098041</v>
      </c>
      <c r="O18" s="226"/>
      <c r="P18" s="226">
        <f>P13/$E$13-1</f>
        <v>1.588010722118431</v>
      </c>
      <c r="Q18" s="226"/>
      <c r="R18" s="226">
        <f>R13/$E$13-1</f>
        <v>2.3529770124279104</v>
      </c>
      <c r="T18" s="226">
        <f>T13/$E$13-1</f>
        <v>2.9392217061520016</v>
      </c>
    </row>
    <row r="19" spans="1:21" x14ac:dyDescent="0.25">
      <c r="C19" s="217"/>
      <c r="E19" s="218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T19" s="226"/>
    </row>
    <row r="20" spans="1:21" x14ac:dyDescent="0.25">
      <c r="B20" s="195" t="s">
        <v>245</v>
      </c>
      <c r="E20" s="217">
        <v>100000</v>
      </c>
      <c r="F20" s="218">
        <f>E20*(1+F16)</f>
        <v>191300</v>
      </c>
      <c r="H20" s="218">
        <f>F20*(1+H14)</f>
        <v>191228.46759681229</v>
      </c>
      <c r="J20" s="218">
        <f>H20*(1+J16)</f>
        <v>380544.65051765647</v>
      </c>
      <c r="L20" s="218">
        <f>J20*(1+L14)</f>
        <v>400283.03376086871</v>
      </c>
      <c r="N20" s="218">
        <f>L20*(1+N16)</f>
        <v>880622.67427391128</v>
      </c>
      <c r="P20" s="218">
        <f>N20*(1+P14)</f>
        <v>1031251.560706837</v>
      </c>
      <c r="R20" s="218">
        <f>P20*(1+R16)</f>
        <v>1614939.9440669066</v>
      </c>
      <c r="T20" s="218">
        <f>R20*(1+T14)</f>
        <v>1897300.9532188179</v>
      </c>
    </row>
    <row r="21" spans="1:21" x14ac:dyDescent="0.25">
      <c r="B21" s="195" t="s">
        <v>246</v>
      </c>
      <c r="C21" s="217"/>
      <c r="E21" s="217">
        <v>100000</v>
      </c>
      <c r="F21" s="218">
        <f>E21*(1+F17)</f>
        <v>171099.99999999997</v>
      </c>
      <c r="H21" s="218">
        <f>F21*(1+H14)</f>
        <v>171036.02093996119</v>
      </c>
      <c r="J21" s="218">
        <f>H21*(1+J17)</f>
        <v>324284.29570216639</v>
      </c>
      <c r="L21" s="219">
        <f>J21*(L14+1)</f>
        <v>341104.52349834598</v>
      </c>
      <c r="N21" s="219">
        <f>L21*(1+N17)</f>
        <v>609553.78349154419</v>
      </c>
      <c r="P21" s="219">
        <f>N21*(1+P14)</f>
        <v>713816.83543261793</v>
      </c>
      <c r="R21" s="220">
        <f>P21*(1+R17)</f>
        <v>1372669.7745369242</v>
      </c>
      <c r="T21" s="220">
        <f>R21*(1+T14)</f>
        <v>1612671.5307598261</v>
      </c>
    </row>
    <row r="22" spans="1:21" x14ac:dyDescent="0.25">
      <c r="B22" s="195" t="s">
        <v>248</v>
      </c>
      <c r="C22" s="192"/>
      <c r="D22" s="192"/>
      <c r="E22" s="217">
        <v>100000</v>
      </c>
      <c r="F22" s="218">
        <f>$E$22*(1+F18)</f>
        <v>173783.60815530826</v>
      </c>
      <c r="H22" s="218">
        <f>$E$22*(1+H18)</f>
        <v>173718.62561936479</v>
      </c>
      <c r="J22" s="218">
        <f>$E$22*(1+J18)</f>
        <v>195597.43318983025</v>
      </c>
      <c r="L22" s="218">
        <f>$E$22*(1+L18)</f>
        <v>205742.83161400375</v>
      </c>
      <c r="N22" s="218">
        <f>$E$22*(1+N18)</f>
        <v>220999.5126309804</v>
      </c>
      <c r="P22" s="218">
        <f>$E$22*(1+P18)</f>
        <v>258801.0722118431</v>
      </c>
      <c r="R22" s="218">
        <f>$E$22*(1+R18)</f>
        <v>335297.70124279102</v>
      </c>
      <c r="S22" s="192"/>
      <c r="T22" s="218">
        <f>$E$22*(1+T18)</f>
        <v>393922.17061520019</v>
      </c>
    </row>
    <row r="23" spans="1:21" x14ac:dyDescent="0.25">
      <c r="A23" s="195"/>
      <c r="B23" s="195" t="s">
        <v>243</v>
      </c>
      <c r="C23" s="190"/>
      <c r="D23" s="190"/>
      <c r="E23" s="218">
        <v>100000</v>
      </c>
      <c r="F23" s="218"/>
      <c r="H23" s="218"/>
      <c r="J23" s="218"/>
      <c r="L23" s="218"/>
      <c r="N23" s="218"/>
      <c r="P23" s="218"/>
      <c r="R23" s="218"/>
      <c r="S23" s="192"/>
    </row>
    <row r="24" spans="1:21" x14ac:dyDescent="0.25">
      <c r="A24" s="195"/>
      <c r="C24" s="190"/>
      <c r="D24" s="190"/>
      <c r="E24" s="218"/>
      <c r="F24" s="218"/>
      <c r="H24" s="218"/>
      <c r="J24" s="218"/>
      <c r="L24" s="218"/>
      <c r="N24" s="218"/>
      <c r="P24" s="218"/>
      <c r="R24" s="218"/>
      <c r="S24" s="192"/>
    </row>
    <row r="25" spans="1:21" x14ac:dyDescent="0.25">
      <c r="A25" s="195" t="s">
        <v>240</v>
      </c>
      <c r="B25" s="195" t="s">
        <v>247</v>
      </c>
      <c r="C25" s="190" t="s">
        <v>241</v>
      </c>
      <c r="D25" s="190" t="s">
        <v>242</v>
      </c>
      <c r="E25" s="218" t="s">
        <v>239</v>
      </c>
      <c r="F25" s="218"/>
      <c r="H25" s="218"/>
      <c r="J25" s="218"/>
      <c r="L25" s="218"/>
      <c r="N25" s="218"/>
      <c r="P25" s="218"/>
      <c r="R25" s="218"/>
      <c r="S25" s="192"/>
    </row>
    <row r="26" spans="1:21" x14ac:dyDescent="0.25">
      <c r="A26" s="195">
        <f>D26-C26</f>
        <v>364</v>
      </c>
      <c r="B26" s="190" t="s">
        <v>250</v>
      </c>
      <c r="C26" s="228">
        <v>44922</v>
      </c>
      <c r="D26" s="193">
        <v>45286</v>
      </c>
      <c r="E26" s="227"/>
      <c r="F26" s="218"/>
      <c r="H26" s="218"/>
      <c r="J26" s="218"/>
      <c r="L26" s="218"/>
      <c r="N26" s="218"/>
      <c r="P26" s="218"/>
      <c r="R26" s="218"/>
      <c r="S26" s="192"/>
    </row>
    <row r="27" spans="1:21" x14ac:dyDescent="0.25">
      <c r="A27" s="195">
        <f>D27-C27</f>
        <v>740</v>
      </c>
      <c r="B27" s="190" t="s">
        <v>250</v>
      </c>
      <c r="C27" s="228">
        <v>44546</v>
      </c>
      <c r="D27" s="193">
        <v>45286</v>
      </c>
      <c r="E27" s="227"/>
      <c r="F27" s="218"/>
      <c r="H27" s="218"/>
      <c r="J27" s="218"/>
      <c r="L27" s="218"/>
      <c r="N27" s="218"/>
      <c r="P27" s="218"/>
      <c r="R27" s="218"/>
      <c r="S27" s="192"/>
    </row>
    <row r="28" spans="1:21" x14ac:dyDescent="0.25">
      <c r="A28" s="195">
        <f>D28-C28</f>
        <v>826</v>
      </c>
      <c r="B28" s="190" t="s">
        <v>250</v>
      </c>
      <c r="C28" s="228">
        <v>44460</v>
      </c>
      <c r="D28" s="193">
        <v>45286</v>
      </c>
      <c r="E28" s="227"/>
      <c r="F28" s="218"/>
      <c r="H28" s="218"/>
      <c r="J28" s="218"/>
      <c r="L28" s="218"/>
      <c r="N28" s="218"/>
      <c r="P28" s="218"/>
      <c r="R28" s="218"/>
      <c r="S28" s="192"/>
    </row>
    <row r="29" spans="1:21" x14ac:dyDescent="0.25">
      <c r="A29" s="195"/>
      <c r="C29" s="190"/>
      <c r="D29" s="190"/>
      <c r="E29" s="218"/>
      <c r="F29" s="218"/>
      <c r="H29" s="218"/>
      <c r="J29" s="218"/>
      <c r="L29" s="218"/>
      <c r="N29" s="218"/>
      <c r="P29" s="218"/>
      <c r="R29" s="218"/>
      <c r="S29" s="192"/>
    </row>
    <row r="30" spans="1:21" x14ac:dyDescent="0.25">
      <c r="A30" s="195">
        <f>D30-C30</f>
        <v>364</v>
      </c>
      <c r="B30" s="190" t="s">
        <v>244</v>
      </c>
      <c r="C30" s="228">
        <f>N15</f>
        <v>44922</v>
      </c>
      <c r="D30" s="193">
        <f>T15</f>
        <v>45286</v>
      </c>
      <c r="E30" s="227">
        <f>T20/N20-1</f>
        <v>1.1544993203623513</v>
      </c>
      <c r="S30" s="192"/>
      <c r="U30" s="189"/>
    </row>
    <row r="31" spans="1:21" x14ac:dyDescent="0.25">
      <c r="A31" s="195">
        <f>D31-C31</f>
        <v>740</v>
      </c>
      <c r="B31" s="190" t="s">
        <v>244</v>
      </c>
      <c r="C31" s="228">
        <f>F15</f>
        <v>44546</v>
      </c>
      <c r="D31" s="193">
        <f>T15</f>
        <v>45286</v>
      </c>
      <c r="E31" s="227">
        <f>T20/F20-1</f>
        <v>8.917934935801453</v>
      </c>
      <c r="S31" s="192"/>
    </row>
    <row r="32" spans="1:21" x14ac:dyDescent="0.25">
      <c r="A32" s="195">
        <f>D32-C32</f>
        <v>826</v>
      </c>
      <c r="B32" s="190" t="s">
        <v>244</v>
      </c>
      <c r="C32" s="228">
        <f>F3</f>
        <v>44460</v>
      </c>
      <c r="D32" s="193">
        <f>T15</f>
        <v>45286</v>
      </c>
      <c r="E32" s="227">
        <f>T20/E20-1</f>
        <v>17.973009532188179</v>
      </c>
      <c r="S32" s="192"/>
    </row>
    <row r="33" spans="1:19" x14ac:dyDescent="0.25">
      <c r="A33" s="195"/>
      <c r="B33" s="190"/>
      <c r="E33" s="227"/>
      <c r="S33" s="192"/>
    </row>
    <row r="34" spans="1:19" x14ac:dyDescent="0.25">
      <c r="A34" s="195">
        <f>D34-C34</f>
        <v>364</v>
      </c>
      <c r="B34" s="190" t="s">
        <v>249</v>
      </c>
      <c r="C34" s="228">
        <f>C30</f>
        <v>44922</v>
      </c>
      <c r="D34" s="193">
        <f>D36</f>
        <v>45286</v>
      </c>
      <c r="E34" s="227">
        <f>T13/N13-1</f>
        <v>0.78245719153671511</v>
      </c>
      <c r="S34" s="192"/>
    </row>
    <row r="35" spans="1:19" x14ac:dyDescent="0.25">
      <c r="A35" s="195">
        <f>D35-C35</f>
        <v>740</v>
      </c>
      <c r="B35" s="190" t="s">
        <v>249</v>
      </c>
      <c r="C35" s="228">
        <f>C31</f>
        <v>44546</v>
      </c>
      <c r="D35" s="193">
        <f>D34</f>
        <v>45286</v>
      </c>
      <c r="E35" s="227">
        <f>T13/F13-1</f>
        <v>1.2667395089596529</v>
      </c>
      <c r="S35" s="192"/>
    </row>
    <row r="36" spans="1:19" x14ac:dyDescent="0.25">
      <c r="A36" s="195">
        <f>D36-C36</f>
        <v>826</v>
      </c>
      <c r="B36" s="190" t="s">
        <v>249</v>
      </c>
      <c r="C36" s="228">
        <f>C32</f>
        <v>44460</v>
      </c>
      <c r="D36" s="193">
        <f>D32</f>
        <v>45286</v>
      </c>
      <c r="E36" s="227">
        <f>T13/E13-1</f>
        <v>2.9392217061520016</v>
      </c>
      <c r="S36" s="192"/>
    </row>
    <row r="37" spans="1:19" x14ac:dyDescent="0.25">
      <c r="A37" s="195"/>
      <c r="B37" s="190"/>
      <c r="C37" s="228"/>
      <c r="D37" s="193"/>
      <c r="E37" s="227"/>
      <c r="S37" s="192"/>
    </row>
    <row r="38" spans="1:19" x14ac:dyDescent="0.25">
      <c r="A38" s="195">
        <f>D38-C38</f>
        <v>364</v>
      </c>
      <c r="B38" s="190" t="s">
        <v>243</v>
      </c>
      <c r="C38" s="193">
        <f>C30</f>
        <v>44922</v>
      </c>
      <c r="D38" s="193">
        <f>D36</f>
        <v>45286</v>
      </c>
      <c r="E38" s="227">
        <v>0.57150000000000001</v>
      </c>
      <c r="S38" s="192"/>
    </row>
    <row r="39" spans="1:19" x14ac:dyDescent="0.25">
      <c r="A39" s="195">
        <f>D39-C39</f>
        <v>740</v>
      </c>
      <c r="B39" s="190" t="s">
        <v>243</v>
      </c>
      <c r="C39" s="193">
        <f>C35</f>
        <v>44546</v>
      </c>
      <c r="D39" s="193">
        <f>D34</f>
        <v>45286</v>
      </c>
      <c r="E39" s="227">
        <v>0.97899999999999998</v>
      </c>
      <c r="S39" s="192"/>
    </row>
    <row r="40" spans="1:19" x14ac:dyDescent="0.25">
      <c r="A40" s="195">
        <f>D40-C40</f>
        <v>826</v>
      </c>
      <c r="B40" s="190" t="s">
        <v>243</v>
      </c>
      <c r="C40" s="193">
        <f>C32</f>
        <v>44460</v>
      </c>
      <c r="D40" s="193">
        <f>D32</f>
        <v>45286</v>
      </c>
      <c r="E40" s="227">
        <v>2.4</v>
      </c>
      <c r="S40" s="192"/>
    </row>
  </sheetData>
  <mergeCells count="8">
    <mergeCell ref="C2:D2"/>
    <mergeCell ref="F2:G2"/>
    <mergeCell ref="R2:U2"/>
    <mergeCell ref="C10:E10"/>
    <mergeCell ref="F10:H10"/>
    <mergeCell ref="J10:L10"/>
    <mergeCell ref="N10:P10"/>
    <mergeCell ref="R10:T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6"/>
  <sheetViews>
    <sheetView workbookViewId="0">
      <selection activeCell="B11" sqref="B11"/>
    </sheetView>
  </sheetViews>
  <sheetFormatPr defaultRowHeight="15" x14ac:dyDescent="0.25"/>
  <cols>
    <col min="2" max="2" width="44.5703125" customWidth="1"/>
    <col min="3" max="3" width="41.28515625" customWidth="1"/>
  </cols>
  <sheetData>
    <row r="3" spans="2:5" x14ac:dyDescent="0.25">
      <c r="B3" t="s">
        <v>158</v>
      </c>
    </row>
    <row r="4" spans="2:5" x14ac:dyDescent="0.25">
      <c r="B4" s="18" t="s">
        <v>160</v>
      </c>
    </row>
    <row r="6" spans="2:5" x14ac:dyDescent="0.25">
      <c r="B6" t="s">
        <v>161</v>
      </c>
    </row>
    <row r="7" spans="2:5" x14ac:dyDescent="0.25">
      <c r="B7" t="s">
        <v>162</v>
      </c>
    </row>
    <row r="8" spans="2:5" x14ac:dyDescent="0.25">
      <c r="B8" t="s">
        <v>164</v>
      </c>
      <c r="C8" t="s">
        <v>167</v>
      </c>
    </row>
    <row r="9" spans="2:5" x14ac:dyDescent="0.25">
      <c r="B9" t="s">
        <v>163</v>
      </c>
      <c r="C9" s="18" t="s">
        <v>168</v>
      </c>
    </row>
    <row r="10" spans="2:5" x14ac:dyDescent="0.25">
      <c r="C10" s="18" t="s">
        <v>169</v>
      </c>
    </row>
    <row r="11" spans="2:5" x14ac:dyDescent="0.25">
      <c r="B11" t="s">
        <v>159</v>
      </c>
      <c r="C11" s="18" t="s">
        <v>170</v>
      </c>
    </row>
    <row r="12" spans="2:5" x14ac:dyDescent="0.25">
      <c r="B12" t="s">
        <v>165</v>
      </c>
      <c r="C12" t="s">
        <v>171</v>
      </c>
    </row>
    <row r="13" spans="2:5" x14ac:dyDescent="0.25">
      <c r="B13" t="s">
        <v>166</v>
      </c>
      <c r="D13" t="s">
        <v>64</v>
      </c>
    </row>
    <row r="14" spans="2:5" x14ac:dyDescent="0.25">
      <c r="B14" t="s">
        <v>172</v>
      </c>
      <c r="C14" s="19">
        <v>10</v>
      </c>
      <c r="D14">
        <v>20</v>
      </c>
      <c r="E14">
        <f>C14*D14</f>
        <v>200</v>
      </c>
    </row>
    <row r="15" spans="2:5" x14ac:dyDescent="0.25">
      <c r="B15" t="s">
        <v>173</v>
      </c>
      <c r="C15">
        <v>100</v>
      </c>
      <c r="D15">
        <v>20</v>
      </c>
      <c r="E15">
        <f>C15*D15</f>
        <v>2000</v>
      </c>
    </row>
    <row r="16" spans="2:5" x14ac:dyDescent="0.25">
      <c r="B16" t="s">
        <v>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I20"/>
  <sheetViews>
    <sheetView workbookViewId="0">
      <selection activeCell="P8" sqref="P8"/>
    </sheetView>
  </sheetViews>
  <sheetFormatPr defaultRowHeight="15" x14ac:dyDescent="0.25"/>
  <cols>
    <col min="3" max="3" width="18.5703125" customWidth="1"/>
    <col min="4" max="4" width="12.28515625" bestFit="1" customWidth="1"/>
    <col min="5" max="5" width="10.140625" bestFit="1" customWidth="1"/>
    <col min="6" max="6" width="12.28515625" bestFit="1" customWidth="1"/>
    <col min="7" max="7" width="12.7109375" bestFit="1" customWidth="1"/>
  </cols>
  <sheetData>
    <row r="2" spans="3:9" x14ac:dyDescent="0.25">
      <c r="D2" t="s">
        <v>62</v>
      </c>
      <c r="E2" t="s">
        <v>135</v>
      </c>
    </row>
    <row r="3" spans="3:9" x14ac:dyDescent="0.25">
      <c r="C3" t="s">
        <v>134</v>
      </c>
      <c r="D3" s="7">
        <v>44882</v>
      </c>
      <c r="E3" s="7">
        <v>45247</v>
      </c>
      <c r="F3" s="7"/>
      <c r="G3" s="7"/>
    </row>
    <row r="4" spans="3:9" x14ac:dyDescent="0.25">
      <c r="C4" t="s">
        <v>133</v>
      </c>
      <c r="G4" s="15">
        <v>100000</v>
      </c>
    </row>
    <row r="5" spans="3:9" x14ac:dyDescent="0.25">
      <c r="C5" t="s">
        <v>142</v>
      </c>
      <c r="D5" s="7">
        <v>44817</v>
      </c>
      <c r="E5" s="7">
        <v>44922</v>
      </c>
      <c r="F5" s="16">
        <v>0.71</v>
      </c>
      <c r="G5" s="15">
        <f>G4*(1+F5)</f>
        <v>171000</v>
      </c>
      <c r="H5" s="8" t="s">
        <v>140</v>
      </c>
      <c r="I5" s="8" t="s">
        <v>141</v>
      </c>
    </row>
    <row r="6" spans="3:9" x14ac:dyDescent="0.25">
      <c r="G6" s="15"/>
      <c r="H6" t="s">
        <v>23</v>
      </c>
      <c r="I6">
        <v>28.16</v>
      </c>
    </row>
    <row r="7" spans="3:9" x14ac:dyDescent="0.25">
      <c r="G7" s="15"/>
      <c r="H7" t="s">
        <v>16</v>
      </c>
      <c r="I7">
        <v>21.99</v>
      </c>
    </row>
    <row r="8" spans="3:9" x14ac:dyDescent="0.25">
      <c r="G8" s="15"/>
      <c r="H8" t="s">
        <v>14</v>
      </c>
      <c r="I8">
        <v>14.07</v>
      </c>
    </row>
    <row r="9" spans="3:9" x14ac:dyDescent="0.25">
      <c r="G9" s="15"/>
      <c r="H9" t="s">
        <v>17</v>
      </c>
      <c r="I9">
        <v>9.98</v>
      </c>
    </row>
    <row r="10" spans="3:9" x14ac:dyDescent="0.25">
      <c r="G10" s="15"/>
      <c r="H10" t="s">
        <v>35</v>
      </c>
      <c r="I10">
        <v>9.76</v>
      </c>
    </row>
    <row r="11" spans="3:9" x14ac:dyDescent="0.25">
      <c r="G11" s="15"/>
      <c r="H11" t="s">
        <v>31</v>
      </c>
      <c r="I11">
        <v>6.29</v>
      </c>
    </row>
    <row r="12" spans="3:9" x14ac:dyDescent="0.25">
      <c r="G12" s="15"/>
      <c r="H12" t="s">
        <v>15</v>
      </c>
      <c r="I12">
        <v>5.89</v>
      </c>
    </row>
    <row r="13" spans="3:9" x14ac:dyDescent="0.25">
      <c r="G13" s="15"/>
      <c r="H13" t="s">
        <v>103</v>
      </c>
      <c r="I13">
        <v>3.85</v>
      </c>
    </row>
    <row r="14" spans="3:9" x14ac:dyDescent="0.25">
      <c r="C14" t="s">
        <v>143</v>
      </c>
      <c r="D14" s="7">
        <v>44922</v>
      </c>
      <c r="G14" s="15"/>
    </row>
    <row r="15" spans="3:9" x14ac:dyDescent="0.25">
      <c r="C15" t="s">
        <v>144</v>
      </c>
      <c r="G15" s="15"/>
    </row>
    <row r="16" spans="3:9" x14ac:dyDescent="0.25">
      <c r="C16" t="s">
        <v>145</v>
      </c>
      <c r="G16" s="15"/>
    </row>
    <row r="17" spans="3:7" x14ac:dyDescent="0.25">
      <c r="C17" t="s">
        <v>146</v>
      </c>
      <c r="G17" s="15"/>
    </row>
    <row r="18" spans="3:7" x14ac:dyDescent="0.25">
      <c r="C18" t="s">
        <v>147</v>
      </c>
      <c r="G18" s="15"/>
    </row>
    <row r="19" spans="3:7" x14ac:dyDescent="0.25">
      <c r="C19" t="s">
        <v>148</v>
      </c>
      <c r="G19" s="15"/>
    </row>
    <row r="20" spans="3:7" x14ac:dyDescent="0.25">
      <c r="G20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7"/>
  <sheetViews>
    <sheetView zoomScale="94" workbookViewId="0">
      <selection activeCell="E19" sqref="E19"/>
    </sheetView>
  </sheetViews>
  <sheetFormatPr defaultRowHeight="15" x14ac:dyDescent="0.25"/>
  <cols>
    <col min="1" max="1" width="17.28515625" style="2" bestFit="1" customWidth="1"/>
    <col min="2" max="2" width="21.28515625" customWidth="1"/>
    <col min="3" max="3" width="21.28515625" style="2" customWidth="1"/>
    <col min="4" max="4" width="16.5703125" style="2" customWidth="1"/>
  </cols>
  <sheetData>
    <row r="1" spans="1:21" x14ac:dyDescent="0.25">
      <c r="A1" s="2" t="s">
        <v>191</v>
      </c>
      <c r="B1" s="21">
        <v>45256</v>
      </c>
      <c r="C1" s="21"/>
      <c r="D1" s="22">
        <v>45247</v>
      </c>
    </row>
    <row r="2" spans="1:21" x14ac:dyDescent="0.25">
      <c r="A2" s="6" t="s">
        <v>189</v>
      </c>
      <c r="B2" s="12" t="s">
        <v>190</v>
      </c>
      <c r="C2" s="12"/>
      <c r="D2" s="12" t="s">
        <v>194</v>
      </c>
    </row>
    <row r="3" spans="1:21" x14ac:dyDescent="0.25">
      <c r="A3" s="6" t="s">
        <v>193</v>
      </c>
      <c r="B3" s="259" t="s">
        <v>192</v>
      </c>
      <c r="C3" s="259"/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</row>
    <row r="4" spans="1:21" x14ac:dyDescent="0.25">
      <c r="B4" s="20" t="s">
        <v>187</v>
      </c>
      <c r="C4" s="24"/>
    </row>
    <row r="5" spans="1:21" x14ac:dyDescent="0.25">
      <c r="A5" s="20" t="s">
        <v>0</v>
      </c>
      <c r="B5">
        <v>9.9905479471220602</v>
      </c>
      <c r="C5" s="20" t="s">
        <v>0</v>
      </c>
    </row>
    <row r="6" spans="1:21" x14ac:dyDescent="0.25">
      <c r="A6" s="20" t="s">
        <v>1</v>
      </c>
      <c r="B6">
        <v>2.2527269974999968</v>
      </c>
      <c r="C6" s="20" t="s">
        <v>1</v>
      </c>
      <c r="D6" s="2">
        <v>1.069</v>
      </c>
    </row>
    <row r="7" spans="1:21" x14ac:dyDescent="0.25">
      <c r="A7" s="20" t="s">
        <v>2</v>
      </c>
      <c r="B7">
        <v>0.36877431902474161</v>
      </c>
      <c r="C7" s="20" t="s">
        <v>2</v>
      </c>
    </row>
    <row r="8" spans="1:21" x14ac:dyDescent="0.25">
      <c r="A8" s="20" t="s">
        <v>3</v>
      </c>
      <c r="B8">
        <v>6.7127618342908244</v>
      </c>
      <c r="C8" s="20" t="s">
        <v>3</v>
      </c>
    </row>
    <row r="9" spans="1:21" x14ac:dyDescent="0.25">
      <c r="A9" s="20" t="s">
        <v>4</v>
      </c>
      <c r="B9">
        <v>75.759317520422158</v>
      </c>
      <c r="C9" s="20" t="s">
        <v>4</v>
      </c>
    </row>
    <row r="10" spans="1:21" x14ac:dyDescent="0.25">
      <c r="A10" s="20" t="s">
        <v>5</v>
      </c>
      <c r="B10">
        <v>0.92657044997642601</v>
      </c>
      <c r="C10" s="20" t="s">
        <v>5</v>
      </c>
    </row>
    <row r="11" spans="1:21" x14ac:dyDescent="0.25">
      <c r="A11" s="20" t="s">
        <v>6</v>
      </c>
      <c r="B11">
        <v>-0.13187220099268909</v>
      </c>
      <c r="C11" s="20" t="s">
        <v>6</v>
      </c>
    </row>
    <row r="12" spans="1:21" x14ac:dyDescent="0.25">
      <c r="A12" s="20" t="s">
        <v>7</v>
      </c>
      <c r="B12">
        <v>2.8509141154515292</v>
      </c>
      <c r="C12" s="20" t="s">
        <v>7</v>
      </c>
    </row>
    <row r="13" spans="1:21" x14ac:dyDescent="0.25">
      <c r="A13" s="20" t="s">
        <v>8</v>
      </c>
      <c r="B13">
        <v>12.864727733351961</v>
      </c>
      <c r="C13" s="20" t="s">
        <v>8</v>
      </c>
    </row>
    <row r="14" spans="1:21" x14ac:dyDescent="0.25">
      <c r="A14" s="20" t="s">
        <v>9</v>
      </c>
      <c r="B14">
        <v>-0.17934614300008589</v>
      </c>
      <c r="C14" s="20" t="s">
        <v>9</v>
      </c>
    </row>
    <row r="15" spans="1:21" x14ac:dyDescent="0.25">
      <c r="A15" s="20" t="s">
        <v>10</v>
      </c>
      <c r="B15">
        <v>0.11574061093503921</v>
      </c>
      <c r="C15" s="20" t="s">
        <v>10</v>
      </c>
    </row>
    <row r="16" spans="1:21" x14ac:dyDescent="0.25">
      <c r="A16" s="20" t="s">
        <v>11</v>
      </c>
      <c r="B16">
        <v>1.560130767115228</v>
      </c>
      <c r="C16" s="20" t="s">
        <v>11</v>
      </c>
    </row>
    <row r="17" spans="1:4" x14ac:dyDescent="0.25">
      <c r="A17" s="20" t="s">
        <v>12</v>
      </c>
      <c r="B17">
        <v>-3.663780746961931E-2</v>
      </c>
      <c r="C17" s="20" t="s">
        <v>12</v>
      </c>
    </row>
    <row r="19" spans="1:4" x14ac:dyDescent="0.25">
      <c r="A19" s="20" t="s">
        <v>140</v>
      </c>
      <c r="B19" s="20" t="s">
        <v>188</v>
      </c>
      <c r="C19" s="8" t="s">
        <v>140</v>
      </c>
      <c r="D19" s="23"/>
    </row>
    <row r="20" spans="1:4" x14ac:dyDescent="0.25">
      <c r="A20" s="2" t="s">
        <v>179</v>
      </c>
      <c r="B20">
        <v>41.79</v>
      </c>
      <c r="C20" s="2" t="s">
        <v>15</v>
      </c>
      <c r="D20" s="2">
        <v>99.5</v>
      </c>
    </row>
    <row r="21" spans="1:4" x14ac:dyDescent="0.25">
      <c r="A21" s="2" t="s">
        <v>180</v>
      </c>
      <c r="B21">
        <v>16.940000000000001</v>
      </c>
      <c r="C21" s="2" t="s">
        <v>14</v>
      </c>
      <c r="D21" s="2">
        <v>0.5</v>
      </c>
    </row>
    <row r="22" spans="1:4" x14ac:dyDescent="0.25">
      <c r="A22" s="2" t="s">
        <v>185</v>
      </c>
      <c r="B22">
        <v>11.21</v>
      </c>
    </row>
    <row r="23" spans="1:4" x14ac:dyDescent="0.25">
      <c r="A23" s="2" t="s">
        <v>181</v>
      </c>
      <c r="B23">
        <v>10.65</v>
      </c>
    </row>
    <row r="24" spans="1:4" x14ac:dyDescent="0.25">
      <c r="A24" s="2" t="s">
        <v>186</v>
      </c>
      <c r="B24">
        <v>12.35</v>
      </c>
    </row>
    <row r="25" spans="1:4" x14ac:dyDescent="0.25">
      <c r="A25" s="2" t="s">
        <v>182</v>
      </c>
      <c r="B25">
        <v>4.46</v>
      </c>
    </row>
    <row r="26" spans="1:4" x14ac:dyDescent="0.25">
      <c r="A26" s="2" t="s">
        <v>21</v>
      </c>
      <c r="B26">
        <v>2.59</v>
      </c>
    </row>
    <row r="27" spans="1:4" x14ac:dyDescent="0.25">
      <c r="B27" s="1">
        <f>SUM(B20:B26)</f>
        <v>99.99</v>
      </c>
      <c r="D27" s="1">
        <f>SUM(D20:D26)</f>
        <v>100</v>
      </c>
    </row>
  </sheetData>
  <mergeCells count="1">
    <mergeCell ref="B3:U3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4:R23"/>
  <sheetViews>
    <sheetView topLeftCell="C1" workbookViewId="0">
      <selection activeCell="N10" sqref="N10"/>
    </sheetView>
  </sheetViews>
  <sheetFormatPr defaultRowHeight="15" x14ac:dyDescent="0.25"/>
  <cols>
    <col min="6" max="10" width="10.140625" bestFit="1" customWidth="1"/>
    <col min="11" max="12" width="9.140625" bestFit="1" customWidth="1"/>
    <col min="13" max="13" width="10.140625" bestFit="1" customWidth="1"/>
    <col min="14" max="14" width="8.85546875" style="2"/>
    <col min="18" max="18" width="10.140625" bestFit="1" customWidth="1"/>
  </cols>
  <sheetData>
    <row r="4" spans="4:18" x14ac:dyDescent="0.25">
      <c r="F4" s="7">
        <v>45148</v>
      </c>
      <c r="G4" s="7">
        <v>45153</v>
      </c>
      <c r="H4" s="7">
        <v>45158</v>
      </c>
      <c r="I4" s="7">
        <v>45163</v>
      </c>
      <c r="J4" s="7">
        <v>45168</v>
      </c>
      <c r="K4" s="7">
        <v>45173</v>
      </c>
      <c r="L4" s="7">
        <v>45178</v>
      </c>
      <c r="M4" s="7">
        <v>45183</v>
      </c>
      <c r="O4" s="2" t="s">
        <v>37</v>
      </c>
      <c r="R4" s="7">
        <v>45179</v>
      </c>
    </row>
    <row r="5" spans="4:18" x14ac:dyDescent="0.25">
      <c r="E5" s="1" t="s">
        <v>20</v>
      </c>
      <c r="F5" s="3">
        <v>35</v>
      </c>
      <c r="G5" s="3">
        <v>30</v>
      </c>
      <c r="H5" s="3">
        <v>25</v>
      </c>
      <c r="I5" s="3">
        <v>20</v>
      </c>
      <c r="J5" s="3">
        <v>15</v>
      </c>
      <c r="K5" s="3">
        <v>10</v>
      </c>
      <c r="L5" s="4">
        <v>5</v>
      </c>
      <c r="M5" s="3">
        <v>0</v>
      </c>
      <c r="O5" s="2" t="s">
        <v>32</v>
      </c>
      <c r="R5">
        <v>0</v>
      </c>
    </row>
    <row r="6" spans="4:18" x14ac:dyDescent="0.25">
      <c r="D6">
        <v>1</v>
      </c>
      <c r="E6" t="s">
        <v>21</v>
      </c>
      <c r="F6">
        <v>0</v>
      </c>
      <c r="G6">
        <v>0</v>
      </c>
      <c r="H6">
        <v>56.65</v>
      </c>
      <c r="I6">
        <v>56.22</v>
      </c>
      <c r="J6">
        <v>39.18</v>
      </c>
      <c r="K6">
        <v>21.21</v>
      </c>
      <c r="L6">
        <v>0</v>
      </c>
      <c r="M6">
        <v>0</v>
      </c>
      <c r="O6" s="2" t="s">
        <v>26</v>
      </c>
      <c r="Q6" t="s">
        <v>13</v>
      </c>
      <c r="R6">
        <v>22.69</v>
      </c>
    </row>
    <row r="7" spans="4:18" x14ac:dyDescent="0.25">
      <c r="D7">
        <v>2</v>
      </c>
      <c r="E7" s="1" t="s">
        <v>14</v>
      </c>
      <c r="F7" s="1">
        <v>18.77</v>
      </c>
      <c r="G7">
        <v>5.45</v>
      </c>
      <c r="H7" s="1">
        <v>0</v>
      </c>
      <c r="I7" s="1">
        <v>0</v>
      </c>
      <c r="J7" s="1">
        <v>15</v>
      </c>
      <c r="K7">
        <v>14.04</v>
      </c>
      <c r="L7" s="1">
        <v>18.239999999999998</v>
      </c>
      <c r="M7" s="1">
        <v>22.41</v>
      </c>
      <c r="O7" s="6" t="s">
        <v>25</v>
      </c>
      <c r="Q7" t="s">
        <v>14</v>
      </c>
      <c r="R7">
        <v>18.239999999999998</v>
      </c>
    </row>
    <row r="8" spans="4:18" x14ac:dyDescent="0.25">
      <c r="D8">
        <v>3</v>
      </c>
      <c r="E8" s="1" t="s">
        <v>15</v>
      </c>
      <c r="F8" s="1">
        <v>31.39</v>
      </c>
      <c r="G8">
        <v>29.41</v>
      </c>
      <c r="H8" s="1">
        <v>14.07</v>
      </c>
      <c r="I8">
        <v>18.63</v>
      </c>
      <c r="J8" s="1">
        <v>0</v>
      </c>
      <c r="K8" s="1">
        <v>0</v>
      </c>
      <c r="L8" s="1">
        <v>15.62</v>
      </c>
      <c r="M8" s="1">
        <v>0</v>
      </c>
      <c r="O8" s="2" t="s">
        <v>26</v>
      </c>
      <c r="Q8" t="s">
        <v>15</v>
      </c>
      <c r="R8">
        <v>15.62</v>
      </c>
    </row>
    <row r="9" spans="4:18" x14ac:dyDescent="0.25">
      <c r="D9">
        <v>4</v>
      </c>
      <c r="E9" s="5" t="s">
        <v>17</v>
      </c>
      <c r="F9" s="5">
        <v>0</v>
      </c>
      <c r="G9" s="5">
        <v>0</v>
      </c>
      <c r="H9" s="1">
        <v>0</v>
      </c>
      <c r="I9">
        <v>22.76</v>
      </c>
      <c r="J9" s="1">
        <v>38.83</v>
      </c>
      <c r="K9" s="1">
        <v>32.619999999999997</v>
      </c>
      <c r="L9" s="1">
        <v>11.93</v>
      </c>
      <c r="M9" s="1">
        <v>0</v>
      </c>
      <c r="O9" s="2" t="s">
        <v>26</v>
      </c>
      <c r="Q9" t="s">
        <v>16</v>
      </c>
      <c r="R9">
        <v>14.39</v>
      </c>
    </row>
    <row r="10" spans="4:18" x14ac:dyDescent="0.25">
      <c r="D10">
        <v>5</v>
      </c>
      <c r="E10" s="1" t="s">
        <v>28</v>
      </c>
      <c r="F10" s="1">
        <v>26.73</v>
      </c>
      <c r="G10">
        <v>3.56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 s="2" t="s">
        <v>26</v>
      </c>
      <c r="Q10" t="s">
        <v>17</v>
      </c>
      <c r="R10">
        <v>11.93</v>
      </c>
    </row>
    <row r="11" spans="4:18" x14ac:dyDescent="0.25">
      <c r="D11">
        <v>6</v>
      </c>
      <c r="E11" s="1" t="s">
        <v>23</v>
      </c>
      <c r="F11" s="1">
        <v>20.56</v>
      </c>
      <c r="G11">
        <v>29.11</v>
      </c>
      <c r="H11">
        <v>26.93</v>
      </c>
      <c r="I11">
        <v>0</v>
      </c>
      <c r="J11">
        <v>0</v>
      </c>
      <c r="K11">
        <v>0</v>
      </c>
      <c r="L11">
        <v>0</v>
      </c>
      <c r="M11">
        <v>0</v>
      </c>
      <c r="O11" s="2" t="s">
        <v>26</v>
      </c>
      <c r="Q11" t="s">
        <v>18</v>
      </c>
      <c r="R11">
        <v>9.9499999999999993</v>
      </c>
    </row>
    <row r="12" spans="4:18" x14ac:dyDescent="0.25">
      <c r="D12">
        <v>7</v>
      </c>
      <c r="E12" s="1" t="s">
        <v>18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26.42</v>
      </c>
      <c r="L12" s="1">
        <v>9.9499999999999993</v>
      </c>
      <c r="M12" s="1">
        <v>0</v>
      </c>
      <c r="O12" s="2" t="s">
        <v>26</v>
      </c>
      <c r="Q12" t="s">
        <v>19</v>
      </c>
      <c r="R12">
        <v>7.18</v>
      </c>
    </row>
    <row r="13" spans="4:18" x14ac:dyDescent="0.25">
      <c r="D13">
        <v>8</v>
      </c>
      <c r="E13" t="s">
        <v>24</v>
      </c>
      <c r="F13">
        <v>0</v>
      </c>
      <c r="G13">
        <v>26.05</v>
      </c>
      <c r="H13">
        <v>2.35</v>
      </c>
      <c r="I13">
        <v>0</v>
      </c>
      <c r="J13">
        <v>0</v>
      </c>
      <c r="K13">
        <v>0</v>
      </c>
      <c r="L13">
        <v>0</v>
      </c>
      <c r="M13">
        <v>0</v>
      </c>
      <c r="O13" s="2" t="s">
        <v>26</v>
      </c>
    </row>
    <row r="14" spans="4:18" x14ac:dyDescent="0.25">
      <c r="D14">
        <v>9</v>
      </c>
      <c r="E14" t="s">
        <v>31</v>
      </c>
      <c r="F14" s="1">
        <v>0</v>
      </c>
      <c r="G14">
        <v>6.42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O14" s="2" t="s">
        <v>26</v>
      </c>
    </row>
    <row r="15" spans="4:18" x14ac:dyDescent="0.25">
      <c r="D15">
        <v>10</v>
      </c>
      <c r="E15" s="1" t="s">
        <v>29</v>
      </c>
      <c r="F15" s="1">
        <v>2.5499999999999998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2.5499999999999998</v>
      </c>
      <c r="O15" s="2" t="s">
        <v>36</v>
      </c>
    </row>
    <row r="16" spans="4:18" x14ac:dyDescent="0.25">
      <c r="D16">
        <v>11</v>
      </c>
      <c r="E16" t="s">
        <v>22</v>
      </c>
      <c r="F16">
        <v>0</v>
      </c>
      <c r="G16">
        <v>0</v>
      </c>
      <c r="H16">
        <v>0</v>
      </c>
      <c r="I16">
        <v>2.4</v>
      </c>
      <c r="J16">
        <v>6.99</v>
      </c>
      <c r="K16">
        <v>0</v>
      </c>
      <c r="L16">
        <v>0</v>
      </c>
      <c r="M16">
        <v>0</v>
      </c>
      <c r="O16" s="2" t="s">
        <v>26</v>
      </c>
    </row>
    <row r="17" spans="4:15" x14ac:dyDescent="0.25">
      <c r="D17">
        <v>12</v>
      </c>
      <c r="E17" s="1" t="s">
        <v>13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22.69</v>
      </c>
      <c r="M17" s="1">
        <v>0</v>
      </c>
      <c r="O17" s="2" t="s">
        <v>26</v>
      </c>
    </row>
    <row r="18" spans="4:15" x14ac:dyDescent="0.25">
      <c r="D18">
        <v>13</v>
      </c>
      <c r="E18" s="1" t="s">
        <v>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7.18</v>
      </c>
      <c r="M18" s="1">
        <v>0</v>
      </c>
      <c r="O18" s="2" t="s">
        <v>26</v>
      </c>
    </row>
    <row r="19" spans="4:15" x14ac:dyDescent="0.25">
      <c r="D19">
        <v>14</v>
      </c>
      <c r="E19" s="1" t="s">
        <v>16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14.39</v>
      </c>
      <c r="M19" s="1">
        <v>0</v>
      </c>
      <c r="O19" s="2" t="s">
        <v>26</v>
      </c>
    </row>
    <row r="20" spans="4:15" x14ac:dyDescent="0.25">
      <c r="D20">
        <v>15</v>
      </c>
      <c r="E20" t="s">
        <v>30</v>
      </c>
      <c r="F20">
        <v>0</v>
      </c>
      <c r="G20">
        <v>0</v>
      </c>
      <c r="H20">
        <v>0</v>
      </c>
      <c r="I20">
        <v>0</v>
      </c>
      <c r="J20">
        <v>0</v>
      </c>
      <c r="K20">
        <v>5.71</v>
      </c>
      <c r="L20">
        <v>0</v>
      </c>
      <c r="M20">
        <v>0</v>
      </c>
      <c r="O20" s="2" t="s">
        <v>26</v>
      </c>
    </row>
    <row r="21" spans="4:15" x14ac:dyDescent="0.25">
      <c r="D21">
        <v>16</v>
      </c>
      <c r="E21" s="1" t="s">
        <v>33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1">
        <v>14.05</v>
      </c>
      <c r="O21" s="6" t="s">
        <v>25</v>
      </c>
    </row>
    <row r="22" spans="4:15" x14ac:dyDescent="0.25">
      <c r="D22">
        <v>17</v>
      </c>
      <c r="E22" s="1" t="s">
        <v>34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1">
        <v>42.18</v>
      </c>
      <c r="O22" s="6" t="s">
        <v>25</v>
      </c>
    </row>
    <row r="23" spans="4:15" x14ac:dyDescent="0.25">
      <c r="D23">
        <v>18</v>
      </c>
      <c r="E23" s="1" t="s">
        <v>35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1">
        <v>18.82</v>
      </c>
      <c r="O23" s="6" t="s">
        <v>25</v>
      </c>
    </row>
  </sheetData>
  <pageMargins left="0.75" right="0.75" top="1" bottom="1" header="0.5" footer="0.5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15"/>
  <sheetViews>
    <sheetView workbookViewId="0">
      <selection activeCell="I15" sqref="I15"/>
    </sheetView>
  </sheetViews>
  <sheetFormatPr defaultRowHeight="15" x14ac:dyDescent="0.25"/>
  <cols>
    <col min="2" max="2" width="10.140625" bestFit="1" customWidth="1"/>
    <col min="3" max="3" width="11" bestFit="1" customWidth="1"/>
    <col min="6" max="6" width="9.140625" bestFit="1" customWidth="1"/>
    <col min="9" max="9" width="9.42578125" bestFit="1" customWidth="1"/>
  </cols>
  <sheetData>
    <row r="4" spans="2:9" x14ac:dyDescent="0.25">
      <c r="B4" t="s">
        <v>55</v>
      </c>
      <c r="C4">
        <v>243</v>
      </c>
      <c r="D4">
        <v>40.700000000000003</v>
      </c>
    </row>
    <row r="5" spans="2:9" x14ac:dyDescent="0.25">
      <c r="B5" t="s">
        <v>56</v>
      </c>
      <c r="C5">
        <v>480</v>
      </c>
      <c r="D5">
        <v>33.380000000000003</v>
      </c>
    </row>
    <row r="6" spans="2:9" x14ac:dyDescent="0.25">
      <c r="B6" t="s">
        <v>57</v>
      </c>
      <c r="C6">
        <v>517</v>
      </c>
      <c r="D6">
        <v>25.81</v>
      </c>
    </row>
    <row r="7" spans="2:9" x14ac:dyDescent="0.25">
      <c r="B7" t="s">
        <v>58</v>
      </c>
      <c r="C7">
        <v>391</v>
      </c>
      <c r="D7">
        <v>123.32</v>
      </c>
    </row>
    <row r="8" spans="2:9" x14ac:dyDescent="0.25">
      <c r="B8" t="s">
        <v>59</v>
      </c>
      <c r="C8">
        <v>76</v>
      </c>
      <c r="D8">
        <v>65.78</v>
      </c>
    </row>
    <row r="9" spans="2:9" x14ac:dyDescent="0.25">
      <c r="B9" t="s">
        <v>60</v>
      </c>
      <c r="C9">
        <v>20</v>
      </c>
      <c r="D9">
        <v>361.09</v>
      </c>
    </row>
    <row r="10" spans="2:9" x14ac:dyDescent="0.25">
      <c r="B10" t="s">
        <v>61</v>
      </c>
      <c r="C10">
        <v>1</v>
      </c>
      <c r="D10">
        <v>824.43</v>
      </c>
    </row>
    <row r="12" spans="2:9" x14ac:dyDescent="0.25">
      <c r="B12" t="s">
        <v>62</v>
      </c>
      <c r="C12">
        <v>103650</v>
      </c>
      <c r="D12" t="s">
        <v>63</v>
      </c>
      <c r="F12" t="s">
        <v>67</v>
      </c>
      <c r="G12">
        <v>106526</v>
      </c>
      <c r="I12" s="10">
        <f>G12/C12-1</f>
        <v>2.7747226242161194E-2</v>
      </c>
    </row>
    <row r="13" spans="2:9" x14ac:dyDescent="0.25">
      <c r="B13" t="s">
        <v>62</v>
      </c>
      <c r="C13">
        <f>G13-110.33</f>
        <v>4941.9400000000005</v>
      </c>
      <c r="D13" t="s">
        <v>64</v>
      </c>
      <c r="F13" t="s">
        <v>67</v>
      </c>
      <c r="G13">
        <v>5052.2700000000004</v>
      </c>
      <c r="I13" s="10">
        <f>G13/C13-1</f>
        <v>2.2325240694949677E-2</v>
      </c>
    </row>
    <row r="14" spans="2:9" x14ac:dyDescent="0.25">
      <c r="B14" t="s">
        <v>65</v>
      </c>
      <c r="C14">
        <f>C12/C13</f>
        <v>20.973544802243651</v>
      </c>
      <c r="D14" t="s">
        <v>66</v>
      </c>
      <c r="F14" t="s">
        <v>65</v>
      </c>
      <c r="G14">
        <f>G12/G13</f>
        <v>21.084779712881534</v>
      </c>
      <c r="I14" s="10">
        <f>G14/C14-1</f>
        <v>5.3035818068285501E-3</v>
      </c>
    </row>
    <row r="15" spans="2:9" x14ac:dyDescent="0.25">
      <c r="B15" t="s">
        <v>68</v>
      </c>
      <c r="C15" s="7">
        <v>45198</v>
      </c>
      <c r="F15" t="s">
        <v>68</v>
      </c>
      <c r="G15" s="7">
        <v>45201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I20"/>
  <sheetViews>
    <sheetView workbookViewId="0">
      <selection activeCell="F20" sqref="F20"/>
    </sheetView>
  </sheetViews>
  <sheetFormatPr defaultColWidth="8.7109375" defaultRowHeight="15" x14ac:dyDescent="0.25"/>
  <cols>
    <col min="2" max="2" width="10.140625" bestFit="1" customWidth="1"/>
    <col min="3" max="3" width="12" bestFit="1" customWidth="1"/>
    <col min="6" max="6" width="11.7109375" bestFit="1" customWidth="1"/>
    <col min="7" max="7" width="12.5703125" bestFit="1" customWidth="1"/>
    <col min="8" max="8" width="10.7109375" bestFit="1" customWidth="1"/>
    <col min="9" max="9" width="9.42578125" bestFit="1" customWidth="1"/>
  </cols>
  <sheetData>
    <row r="4" spans="2:8" x14ac:dyDescent="0.25">
      <c r="C4" t="s">
        <v>80</v>
      </c>
      <c r="D4" t="s">
        <v>75</v>
      </c>
      <c r="E4" t="s">
        <v>76</v>
      </c>
      <c r="F4" t="s">
        <v>78</v>
      </c>
      <c r="G4" t="s">
        <v>79</v>
      </c>
      <c r="H4" t="s">
        <v>77</v>
      </c>
    </row>
    <row r="5" spans="2:8" x14ac:dyDescent="0.25">
      <c r="B5" t="s">
        <v>56</v>
      </c>
      <c r="C5">
        <v>316</v>
      </c>
      <c r="D5">
        <v>33.18</v>
      </c>
      <c r="E5">
        <v>32.22</v>
      </c>
      <c r="F5" s="11">
        <f>D5*C5</f>
        <v>10484.879999999999</v>
      </c>
      <c r="G5" s="11">
        <f>C5*E5</f>
        <v>10181.52</v>
      </c>
      <c r="H5" s="11">
        <f>G5-F5</f>
        <v>-303.35999999999876</v>
      </c>
    </row>
    <row r="6" spans="2:8" x14ac:dyDescent="0.25">
      <c r="B6" t="s">
        <v>71</v>
      </c>
      <c r="C6">
        <v>50</v>
      </c>
      <c r="D6">
        <v>320.27</v>
      </c>
      <c r="E6">
        <v>313</v>
      </c>
      <c r="F6" s="11">
        <f t="shared" ref="F6:F14" si="0">D6*C6</f>
        <v>16013.5</v>
      </c>
      <c r="G6" s="11">
        <f t="shared" ref="G6:G14" si="1">C6*E6</f>
        <v>15650</v>
      </c>
      <c r="H6" s="11">
        <f t="shared" ref="H6:H14" si="2">G6-F6</f>
        <v>-363.5</v>
      </c>
    </row>
    <row r="7" spans="2:8" x14ac:dyDescent="0.25">
      <c r="B7" t="s">
        <v>60</v>
      </c>
      <c r="C7">
        <v>38</v>
      </c>
      <c r="D7">
        <v>371.6</v>
      </c>
      <c r="E7">
        <v>362.5</v>
      </c>
      <c r="F7" s="11">
        <f t="shared" si="0"/>
        <v>14120.800000000001</v>
      </c>
      <c r="G7" s="11">
        <f t="shared" si="1"/>
        <v>13775</v>
      </c>
      <c r="H7" s="11">
        <f t="shared" si="2"/>
        <v>-345.80000000000109</v>
      </c>
    </row>
    <row r="8" spans="2:8" x14ac:dyDescent="0.25">
      <c r="B8" t="s">
        <v>59</v>
      </c>
      <c r="C8">
        <v>84</v>
      </c>
      <c r="D8">
        <v>69.44</v>
      </c>
      <c r="E8">
        <v>68.3</v>
      </c>
      <c r="F8" s="11">
        <f t="shared" si="0"/>
        <v>5832.96</v>
      </c>
      <c r="G8" s="11">
        <f t="shared" si="1"/>
        <v>5737.2</v>
      </c>
      <c r="H8" s="11">
        <f t="shared" si="2"/>
        <v>-95.760000000000218</v>
      </c>
    </row>
    <row r="9" spans="2:8" x14ac:dyDescent="0.25">
      <c r="B9" t="s">
        <v>55</v>
      </c>
      <c r="C9">
        <v>376</v>
      </c>
      <c r="D9">
        <v>42.94</v>
      </c>
      <c r="E9">
        <v>40.92</v>
      </c>
      <c r="F9" s="11">
        <f t="shared" si="0"/>
        <v>16145.439999999999</v>
      </c>
      <c r="G9" s="11">
        <f t="shared" si="1"/>
        <v>15385.92</v>
      </c>
      <c r="H9" s="11">
        <f t="shared" si="2"/>
        <v>-759.51999999999862</v>
      </c>
    </row>
    <row r="10" spans="2:8" x14ac:dyDescent="0.25">
      <c r="B10" t="s">
        <v>72</v>
      </c>
      <c r="C10">
        <v>203</v>
      </c>
      <c r="D10">
        <v>24.05</v>
      </c>
      <c r="E10">
        <v>22.86</v>
      </c>
      <c r="F10" s="11">
        <f t="shared" si="0"/>
        <v>4882.1500000000005</v>
      </c>
      <c r="G10" s="11">
        <f t="shared" si="1"/>
        <v>4640.58</v>
      </c>
      <c r="H10" s="11">
        <f t="shared" si="2"/>
        <v>-241.57000000000062</v>
      </c>
    </row>
    <row r="11" spans="2:8" x14ac:dyDescent="0.25">
      <c r="B11" t="s">
        <v>58</v>
      </c>
      <c r="C11">
        <v>131</v>
      </c>
      <c r="D11">
        <v>122.76</v>
      </c>
      <c r="E11">
        <v>120.3</v>
      </c>
      <c r="F11" s="11">
        <f t="shared" si="0"/>
        <v>16081.560000000001</v>
      </c>
      <c r="G11" s="11">
        <f t="shared" si="1"/>
        <v>15759.3</v>
      </c>
      <c r="H11" s="11">
        <f t="shared" si="2"/>
        <v>-322.26000000000204</v>
      </c>
    </row>
    <row r="12" spans="2:8" x14ac:dyDescent="0.25">
      <c r="B12" t="s">
        <v>73</v>
      </c>
      <c r="C12">
        <v>334</v>
      </c>
      <c r="D12">
        <v>31.04</v>
      </c>
      <c r="E12">
        <v>28.92</v>
      </c>
      <c r="F12" s="11">
        <f t="shared" si="0"/>
        <v>10367.36</v>
      </c>
      <c r="G12" s="11">
        <f t="shared" si="1"/>
        <v>9659.2800000000007</v>
      </c>
      <c r="H12" s="11">
        <f t="shared" si="2"/>
        <v>-708.07999999999993</v>
      </c>
    </row>
    <row r="13" spans="2:8" x14ac:dyDescent="0.25">
      <c r="B13" t="s">
        <v>57</v>
      </c>
      <c r="C13">
        <v>205</v>
      </c>
      <c r="D13">
        <v>24.77</v>
      </c>
      <c r="E13">
        <v>23.82</v>
      </c>
      <c r="F13" s="11">
        <f t="shared" si="0"/>
        <v>5077.8500000000004</v>
      </c>
      <c r="G13" s="11">
        <f t="shared" si="1"/>
        <v>4883.1000000000004</v>
      </c>
      <c r="H13" s="11">
        <f t="shared" si="2"/>
        <v>-194.75</v>
      </c>
    </row>
    <row r="14" spans="2:8" x14ac:dyDescent="0.25">
      <c r="B14" t="s">
        <v>74</v>
      </c>
      <c r="C14">
        <v>4</v>
      </c>
      <c r="D14">
        <v>131.69999999999999</v>
      </c>
      <c r="E14">
        <v>130.4</v>
      </c>
      <c r="F14" s="11">
        <f t="shared" si="0"/>
        <v>526.79999999999995</v>
      </c>
      <c r="G14" s="11">
        <f t="shared" si="1"/>
        <v>521.6</v>
      </c>
      <c r="H14" s="11">
        <f t="shared" si="2"/>
        <v>-5.1999999999999318</v>
      </c>
    </row>
    <row r="15" spans="2:8" x14ac:dyDescent="0.25">
      <c r="F15" s="11">
        <f>SUM(F5:F14)</f>
        <v>99533.3</v>
      </c>
      <c r="G15" s="11">
        <f>SUM(G5:G14)</f>
        <v>96193.500000000015</v>
      </c>
      <c r="H15" s="11">
        <f>SUM(H5:H14)</f>
        <v>-3339.8000000000011</v>
      </c>
    </row>
    <row r="17" spans="2:9" x14ac:dyDescent="0.25">
      <c r="B17" t="s">
        <v>62</v>
      </c>
      <c r="C17" s="11">
        <f>F15</f>
        <v>99533.3</v>
      </c>
      <c r="D17" t="s">
        <v>63</v>
      </c>
      <c r="F17" t="s">
        <v>67</v>
      </c>
      <c r="G17" s="11">
        <f>G15</f>
        <v>96193.500000000015</v>
      </c>
      <c r="I17" s="10">
        <f>G17/C17-1</f>
        <v>-3.3554599315003042E-2</v>
      </c>
    </row>
    <row r="18" spans="2:9" x14ac:dyDescent="0.25">
      <c r="B18" t="s">
        <v>62</v>
      </c>
      <c r="C18">
        <f>G18-110.33</f>
        <v>4941.9400000000005</v>
      </c>
      <c r="D18" t="s">
        <v>64</v>
      </c>
      <c r="F18" t="s">
        <v>67</v>
      </c>
      <c r="G18">
        <v>5052.2700000000004</v>
      </c>
      <c r="I18" s="10">
        <f>G18/C18-1</f>
        <v>2.2325240694949677E-2</v>
      </c>
    </row>
    <row r="19" spans="2:9" x14ac:dyDescent="0.25">
      <c r="B19" t="s">
        <v>65</v>
      </c>
      <c r="C19">
        <f>C17/C18</f>
        <v>20.140531855910837</v>
      </c>
      <c r="D19" t="s">
        <v>66</v>
      </c>
      <c r="F19" t="s">
        <v>65</v>
      </c>
      <c r="G19">
        <f>G17/G18</f>
        <v>19.039659400625858</v>
      </c>
      <c r="I19" s="10">
        <f>G19/C19-1</f>
        <v>-5.4659552347516294E-2</v>
      </c>
    </row>
    <row r="20" spans="2:9" x14ac:dyDescent="0.25">
      <c r="B20" t="s">
        <v>68</v>
      </c>
      <c r="C20" s="7">
        <v>45198</v>
      </c>
      <c r="F20" t="s">
        <v>68</v>
      </c>
      <c r="G20">
        <v>45201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PF STATS</vt:lpstr>
      <vt:lpstr>ON2_MEF_v13_GITHUB</vt:lpstr>
      <vt:lpstr>ON2</vt:lpstr>
      <vt:lpstr>Abdallah ile konuşma</vt:lpstr>
      <vt:lpstr>AÜF FONU</vt:lpstr>
      <vt:lpstr>BEST PFS</vt:lpstr>
      <vt:lpstr>PF ASSETS</vt:lpstr>
      <vt:lpstr>BENİM PORTFÖYÜM</vt:lpstr>
      <vt:lpstr>BENİM PORTFÖYÜM 2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Ayperi Ülkü</cp:lastModifiedBy>
  <dcterms:created xsi:type="dcterms:W3CDTF">2023-09-09T13:07:28Z</dcterms:created>
  <dcterms:modified xsi:type="dcterms:W3CDTF">2024-02-17T16:20:13Z</dcterms:modified>
</cp:coreProperties>
</file>